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iaveronica\Documents\SCS Course\Course Content\Unit 1\Homework\"/>
    </mc:Choice>
  </mc:AlternateContent>
  <xr:revisionPtr revIDLastSave="0" documentId="13_ncr:1_{8EBAC28E-7F40-44CF-980E-FF19EFA5954D}" xr6:coauthVersionLast="37" xr6:coauthVersionMax="37" xr10:uidLastSave="{00000000-0000-0000-0000-000000000000}"/>
  <bookViews>
    <workbookView xWindow="0" yWindow="0" windowWidth="19200" windowHeight="6940" xr2:uid="{00000000-000D-0000-FFFF-FFFF00000000}"/>
  </bookViews>
  <sheets>
    <sheet name="Flat Data" sheetId="1" r:id="rId1"/>
    <sheet name="Pivot Table_Category" sheetId="2" r:id="rId2"/>
    <sheet name="Pivot Table with Chart_Category" sheetId="3" r:id="rId3"/>
    <sheet name="Pivot Table_SubCategory" sheetId="4" r:id="rId4"/>
    <sheet name="Pivot Table with Chart_SubCat" sheetId="5" r:id="rId5"/>
    <sheet name="Pivot Table_Dates" sheetId="11" r:id="rId6"/>
    <sheet name="Pivot Table with Chart_Dates" sheetId="12" r:id="rId7"/>
    <sheet name="Bonus" sheetId="13" r:id="rId8"/>
  </sheets>
  <definedNames>
    <definedName name="_xlnm._FilterDatabase" localSheetId="0" hidden="1">'Flat Data'!$A$1:$V$4115</definedName>
  </definedNames>
  <calcPr calcId="179021"/>
  <pivotCaches>
    <pivotCache cacheId="11" r:id="rId9"/>
    <pivotCache cacheId="2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8" i="13" l="1"/>
  <c r="D7" i="13"/>
  <c r="D6" i="13"/>
  <c r="D5" i="13"/>
  <c r="D4" i="13"/>
  <c r="D3" i="13"/>
  <c r="D2" i="13"/>
  <c r="D13" i="13"/>
  <c r="D12" i="13"/>
  <c r="D11" i="13"/>
  <c r="D10" i="13"/>
  <c r="D9" i="13"/>
  <c r="C13" i="13"/>
  <c r="C12" i="13"/>
  <c r="C11" i="13"/>
  <c r="C10" i="13"/>
  <c r="C9" i="13"/>
  <c r="C8" i="13"/>
  <c r="C7" i="13"/>
  <c r="C6" i="13"/>
  <c r="C5" i="13"/>
  <c r="C4" i="13"/>
  <c r="C3" i="13"/>
  <c r="C2" i="13"/>
  <c r="B2" i="13"/>
  <c r="B13" i="13"/>
  <c r="B12" i="13"/>
  <c r="B11" i="13"/>
  <c r="B10" i="13"/>
  <c r="B9" i="13"/>
  <c r="E9" i="13" s="1"/>
  <c r="B8" i="13"/>
  <c r="E8" i="13" s="1"/>
  <c r="B7" i="13"/>
  <c r="E7" i="13" s="1"/>
  <c r="B6" i="13"/>
  <c r="B5" i="13"/>
  <c r="B4" i="13"/>
  <c r="B3" i="13"/>
  <c r="G7" i="13" l="1"/>
  <c r="G8" i="13"/>
  <c r="H7" i="13"/>
  <c r="G9" i="13"/>
  <c r="H8" i="13"/>
  <c r="H9" i="13"/>
  <c r="E2" i="13"/>
  <c r="F2" i="13" s="1"/>
  <c r="E6" i="13"/>
  <c r="F6" i="13" s="1"/>
  <c r="E13" i="13"/>
  <c r="G13" i="13" s="1"/>
  <c r="E5" i="13"/>
  <c r="F5" i="13" s="1"/>
  <c r="F7" i="13"/>
  <c r="E12" i="13"/>
  <c r="F12" i="13" s="1"/>
  <c r="E4" i="13"/>
  <c r="F4" i="13" s="1"/>
  <c r="F8" i="13"/>
  <c r="E11" i="13"/>
  <c r="F11" i="13" s="1"/>
  <c r="E3" i="13"/>
  <c r="H3" i="13" s="1"/>
  <c r="F9" i="13"/>
  <c r="E10" i="13"/>
  <c r="F10" i="13" s="1"/>
  <c r="M4" i="1"/>
  <c r="M2" i="1"/>
  <c r="M3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T2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G12" i="13" l="1"/>
  <c r="H2" i="13"/>
  <c r="G4" i="13"/>
  <c r="H4" i="13"/>
  <c r="H6" i="13"/>
  <c r="G6" i="13"/>
  <c r="F3" i="13"/>
  <c r="H13" i="13"/>
  <c r="F13" i="13"/>
  <c r="G11" i="13"/>
  <c r="H10" i="13"/>
  <c r="G3" i="13"/>
  <c r="G10" i="13"/>
  <c r="H12" i="13"/>
  <c r="H5" i="13"/>
  <c r="G2" i="13"/>
  <c r="G5" i="13"/>
  <c r="H11" i="13"/>
</calcChain>
</file>

<file path=xl/sharedStrings.xml><?xml version="1.0" encoding="utf-8"?>
<sst xmlns="http://schemas.openxmlformats.org/spreadsheetml/2006/main" count="33144" uniqueCount="8402">
  <si>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</si>
  <si>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</si>
  <si>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</si>
  <si>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</si>
  <si>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</si>
  <si>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</si>
  <si>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</si>
  <si>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</si>
  <si>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</si>
  <si>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</si>
  <si>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</si>
  <si>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</si>
  <si>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</si>
  <si>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</si>
  <si>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</si>
  <si>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</si>
  <si>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</si>
  <si>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</si>
  <si>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</si>
  <si>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</si>
  <si>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</si>
  <si>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</si>
  <si>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</si>
  <si>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</si>
  <si>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</si>
  <si>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</si>
  <si>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</si>
  <si>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</si>
  <si>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</si>
  <si>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</si>
  <si>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</si>
  <si>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</si>
  <si>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</si>
  <si>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</si>
  <si>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</si>
  <si>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</si>
  <si>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</si>
  <si>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</si>
  <si>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</si>
  <si>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</si>
  <si>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</si>
  <si>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</si>
  <si>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</si>
  <si>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</si>
  <si>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</si>
  <si>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</si>
  <si>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</si>
  <si>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</si>
  <si>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</si>
  <si>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</si>
  <si>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</si>
  <si>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</si>
  <si>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</si>
  <si>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</si>
  <si>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</si>
  <si>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</si>
  <si>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</si>
  <si>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</si>
  <si>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</si>
  <si>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</si>
  <si>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</si>
  <si>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</si>
  <si>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</si>
  <si>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</si>
  <si>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</si>
  <si>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</si>
  <si>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</si>
  <si>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</si>
  <si>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</si>
  <si>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</si>
  <si>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</si>
  <si>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</si>
  <si>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</si>
  <si>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</si>
  <si>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</si>
  <si>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</si>
  <si>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</si>
  <si>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</si>
  <si>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</si>
  <si>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</si>
  <si>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</si>
  <si>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</si>
  <si>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</si>
  <si>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</si>
  <si>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</si>
  <si>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</si>
  <si>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</si>
  <si>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</si>
  <si>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</si>
  <si>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</si>
  <si>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</si>
  <si>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</si>
  <si>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</si>
  <si>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</si>
  <si>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</si>
  <si>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</si>
  <si>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</si>
  <si>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</si>
  <si>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</si>
  <si>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</si>
  <si>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</si>
  <si>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</si>
  <si>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</si>
  <si>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</si>
  <si>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</si>
  <si>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</si>
  <si>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</si>
  <si>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</si>
  <si>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</si>
  <si>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</si>
  <si>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</si>
  <si>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</si>
  <si>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</si>
  <si>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</si>
  <si>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</si>
  <si>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</si>
  <si>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</si>
  <si>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</si>
  <si>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</si>
  <si>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</si>
  <si>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</si>
  <si>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</si>
  <si>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</si>
  <si>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</si>
  <si>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</si>
  <si>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</si>
  <si>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</si>
  <si>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</si>
  <si>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</si>
  <si>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</si>
  <si>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</si>
  <si>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</si>
  <si>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</si>
  <si>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</si>
  <si>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</si>
  <si>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</si>
  <si>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</si>
  <si>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</si>
  <si>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</si>
  <si>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</si>
  <si>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</si>
  <si>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</si>
  <si>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</si>
  <si>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</si>
  <si>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</si>
  <si>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</si>
  <si>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</si>
  <si>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</si>
  <si>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</si>
  <si>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</si>
  <si>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</si>
  <si>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</si>
  <si>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</si>
  <si>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</si>
  <si>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</si>
  <si>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</si>
  <si>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</si>
  <si>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</si>
  <si>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</si>
  <si>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</si>
  <si>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</si>
  <si>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</si>
  <si>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</si>
  <si>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</si>
  <si>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</si>
  <si>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</si>
  <si>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</si>
  <si>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</si>
  <si>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</si>
  <si>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</si>
  <si>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</si>
  <si>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</si>
  <si>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</si>
  <si>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</si>
  <si>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</si>
  <si>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</si>
  <si>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</si>
  <si>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</si>
  <si>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</si>
  <si>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</si>
  <si>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</si>
  <si>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</si>
  <si>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</si>
  <si>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</si>
  <si>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</si>
  <si>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</si>
  <si>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</si>
  <si>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</si>
  <si>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</si>
  <si>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</si>
  <si>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</si>
  <si>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</si>
  <si>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</si>
  <si>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</si>
  <si>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</si>
  <si>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</si>
  <si>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</si>
  <si>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</si>
  <si>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</si>
  <si>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</si>
  <si>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</si>
  <si>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</si>
  <si>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</si>
  <si>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</si>
  <si>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</si>
  <si>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</si>
  <si>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</si>
  <si>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</si>
  <si>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</si>
  <si>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</si>
  <si>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</si>
  <si>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</si>
  <si>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</si>
  <si>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</si>
  <si>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</si>
  <si>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</si>
  <si>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</si>
  <si>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</si>
  <si>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</si>
  <si>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</si>
  <si>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</si>
  <si>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</si>
  <si>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</si>
  <si>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</si>
  <si>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</si>
  <si>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</si>
  <si>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</si>
  <si>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</si>
  <si>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</si>
  <si>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</si>
  <si>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</si>
  <si>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</si>
  <si>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</si>
  <si>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</si>
  <si>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</si>
  <si>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</si>
  <si>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</si>
  <si>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</si>
  <si>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</si>
  <si>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</si>
  <si>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</si>
  <si>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</si>
  <si>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</si>
  <si>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</si>
  <si>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</si>
  <si>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</si>
  <si>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</si>
  <si>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</si>
  <si>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</si>
  <si>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</si>
  <si>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</si>
  <si>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</si>
  <si>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</si>
  <si>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</si>
  <si>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</si>
  <si>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</si>
  <si>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</si>
  <si>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</si>
  <si>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</si>
  <si>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</si>
  <si>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</si>
  <si>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</si>
  <si>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</si>
  <si>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</si>
  <si>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</si>
  <si>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</si>
  <si>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</si>
  <si>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</si>
  <si>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</si>
  <si>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</si>
  <si>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</si>
  <si>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</si>
  <si>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</si>
  <si>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</si>
  <si>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</si>
  <si>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</si>
  <si>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</si>
  <si>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</si>
  <si>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</si>
  <si>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</si>
  <si>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</si>
  <si>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</si>
  <si>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</si>
  <si>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</si>
  <si>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</si>
  <si>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</si>
  <si>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</si>
  <si>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</si>
  <si>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</si>
  <si>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</si>
  <si>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</si>
  <si>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</si>
  <si>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</si>
  <si>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</si>
  <si>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</si>
  <si>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</si>
  <si>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</si>
  <si>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</si>
  <si>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</si>
  <si>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</si>
  <si>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</si>
  <si>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</si>
  <si>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</si>
  <si>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</si>
  <si>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</si>
  <si>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</si>
  <si>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</si>
  <si>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</si>
  <si>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</si>
  <si>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</si>
  <si>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</si>
  <si>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</si>
  <si>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</si>
  <si>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</si>
  <si>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</si>
  <si>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</si>
  <si>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</si>
  <si>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</si>
  <si>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</si>
  <si>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</si>
  <si>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</si>
  <si>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</si>
  <si>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</si>
  <si>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</si>
  <si>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</si>
  <si>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</si>
  <si>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</si>
  <si>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</si>
  <si>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</si>
  <si>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</si>
  <si>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</si>
  <si>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</si>
  <si>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</si>
  <si>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</si>
  <si>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</si>
  <si>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</si>
  <si>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</si>
  <si>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</si>
  <si>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</si>
  <si>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</si>
  <si>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</si>
  <si>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</si>
  <si>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</si>
  <si>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</si>
  <si>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</si>
  <si>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</si>
  <si>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</si>
  <si>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</si>
  <si>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</si>
  <si>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</si>
  <si>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</si>
  <si>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</si>
  <si>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</si>
  <si>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</si>
  <si>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</si>
  <si>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</si>
  <si>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</si>
  <si>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</si>
  <si>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</si>
  <si>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</si>
  <si>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</si>
  <si>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</si>
  <si>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</si>
  <si>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</si>
  <si>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</si>
  <si>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</si>
  <si>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</si>
  <si>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</si>
  <si>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</si>
  <si>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</si>
  <si>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</si>
  <si>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</si>
  <si>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</si>
  <si>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</si>
  <si>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</si>
  <si>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</si>
  <si>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</si>
  <si>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</si>
  <si>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</si>
  <si>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</si>
  <si>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</si>
  <si>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</si>
  <si>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</si>
  <si>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</si>
  <si>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</si>
  <si>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</si>
  <si>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</si>
  <si>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</si>
  <si>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</si>
  <si>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</si>
  <si>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</si>
  <si>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</si>
  <si>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</si>
  <si>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</si>
  <si>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</si>
  <si>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</si>
  <si>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</si>
  <si>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</si>
  <si>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</si>
  <si>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</si>
  <si>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</si>
  <si>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</si>
  <si>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</si>
  <si>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</si>
  <si>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</si>
  <si>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</si>
  <si>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</si>
  <si>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</si>
  <si>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</si>
  <si>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</si>
  <si>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</si>
  <si>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</si>
  <si>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</si>
  <si>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</si>
  <si>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</si>
  <si>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</si>
  <si>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</si>
  <si>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</si>
  <si>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</si>
  <si>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</si>
  <si>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</si>
  <si>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</si>
  <si>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</si>
  <si>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</si>
  <si>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</si>
  <si>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</si>
  <si>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</si>
  <si>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</si>
  <si>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</si>
  <si>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</si>
  <si>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</si>
  <si>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</si>
  <si>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</si>
  <si>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</si>
  <si>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</si>
  <si>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</si>
  <si>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</si>
  <si>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</si>
  <si>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</si>
  <si>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</si>
  <si>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</si>
  <si>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</si>
  <si>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</si>
  <si>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</si>
  <si>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</si>
  <si>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</si>
  <si>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</si>
  <si>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</si>
  <si>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</si>
  <si>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</si>
  <si>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</si>
  <si>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</si>
  <si>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</si>
  <si>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</si>
  <si>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</si>
  <si>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</si>
  <si>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</si>
  <si>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</si>
  <si>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</si>
  <si>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</si>
  <si>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</si>
  <si>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</si>
  <si>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</si>
  <si>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</si>
  <si>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</si>
  <si>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</si>
  <si>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</si>
  <si>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</si>
  <si>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</si>
  <si>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</si>
  <si>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</si>
  <si>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</si>
  <si>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</si>
  <si>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</si>
  <si>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</si>
  <si>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</si>
  <si>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</si>
  <si>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</si>
  <si>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</si>
  <si>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</si>
  <si>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</si>
  <si>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</si>
  <si>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</si>
  <si>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</si>
  <si>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</si>
  <si>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</si>
  <si>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</si>
  <si>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</si>
  <si>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</si>
  <si>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</si>
  <si>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</si>
  <si>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</si>
  <si>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</si>
  <si>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</si>
  <si>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</si>
  <si>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</si>
  <si>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</si>
  <si>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</si>
  <si>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</si>
  <si>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</si>
  <si>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</si>
  <si>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</si>
  <si>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</si>
  <si>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</si>
  <si>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</si>
  <si>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</si>
  <si>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</si>
  <si>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</si>
  <si>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</si>
  <si>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</si>
  <si>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</si>
  <si>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</si>
  <si>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</si>
  <si>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</si>
  <si>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</si>
  <si>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</si>
  <si>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</si>
  <si>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</si>
  <si>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</si>
  <si>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</si>
  <si>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</si>
  <si>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</si>
  <si>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</si>
  <si>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</si>
  <si>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</si>
  <si>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</si>
  <si>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</si>
  <si>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</si>
  <si>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</si>
  <si>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</si>
  <si>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</si>
  <si>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</si>
  <si>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</si>
  <si>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</si>
  <si>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</si>
  <si>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</si>
  <si>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</si>
  <si>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</si>
  <si>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</si>
  <si>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</si>
  <si>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</si>
  <si>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</si>
  <si>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</si>
  <si>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</si>
  <si>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</si>
  <si>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</si>
  <si>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</si>
  <si>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</si>
  <si>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</si>
  <si>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</si>
  <si>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</si>
  <si>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</si>
  <si>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</si>
  <si>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</si>
  <si>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</si>
  <si>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</si>
  <si>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</si>
  <si>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</si>
  <si>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</si>
  <si>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</si>
  <si>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</si>
  <si>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</si>
  <si>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</si>
  <si>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</si>
  <si>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</si>
  <si>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</si>
  <si>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</si>
  <si>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</si>
  <si>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</si>
  <si>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</si>
  <si>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</si>
  <si>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</si>
  <si>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</si>
  <si>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</si>
  <si>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</si>
  <si>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</si>
  <si>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</si>
  <si>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</si>
  <si>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</si>
  <si>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</si>
  <si>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</si>
  <si>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</si>
  <si>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</si>
  <si>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</si>
  <si>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</si>
  <si>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</si>
  <si>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</si>
  <si>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</si>
  <si>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</si>
  <si>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</si>
  <si>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</si>
  <si>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</si>
  <si>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</si>
  <si>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</si>
  <si>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</si>
  <si>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</si>
  <si>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</si>
  <si>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</si>
  <si>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</si>
  <si>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</si>
  <si>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</si>
  <si>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</si>
  <si>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</si>
  <si>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</si>
  <si>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</si>
  <si>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</si>
  <si>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</si>
  <si>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</si>
  <si>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</si>
  <si>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</si>
  <si>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</si>
  <si>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</si>
  <si>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</si>
  <si>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</si>
  <si>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</si>
  <si>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</si>
  <si>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</si>
  <si>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</si>
  <si>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</si>
  <si>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</si>
  <si>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</si>
  <si>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</si>
  <si>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</si>
  <si>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</si>
  <si>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</si>
  <si>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</si>
  <si>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</si>
  <si>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</si>
  <si>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</si>
  <si>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</si>
  <si>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</si>
  <si>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</si>
  <si>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</si>
  <si>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</si>
  <si>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</si>
  <si>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</si>
  <si>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</si>
  <si>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</si>
  <si>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</si>
  <si>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</si>
  <si>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</si>
  <si>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</si>
  <si>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</si>
  <si>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</si>
  <si>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</si>
  <si>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</si>
  <si>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</si>
  <si>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</si>
  <si>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</si>
  <si>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</si>
  <si>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</si>
  <si>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</si>
  <si>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</si>
  <si>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</si>
  <si>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</si>
  <si>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</si>
  <si>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</si>
  <si>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</si>
  <si>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</si>
  <si>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</si>
  <si>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</si>
  <si>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</si>
  <si>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</si>
  <si>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</si>
  <si>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</si>
  <si>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</si>
  <si>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</si>
  <si>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</si>
  <si>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</si>
  <si>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</si>
  <si>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</si>
  <si>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</si>
  <si>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</si>
  <si>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</si>
  <si>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</si>
  <si>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</si>
  <si>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</si>
  <si>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</si>
  <si>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</si>
  <si>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</si>
  <si>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</si>
  <si>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</si>
  <si>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</si>
  <si>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</si>
  <si>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</si>
  <si>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</si>
  <si>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</si>
  <si>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</si>
  <si>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</si>
  <si>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</si>
  <si>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</si>
  <si>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</si>
  <si>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</si>
  <si>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</si>
  <si>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</si>
  <si>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</si>
  <si>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</si>
  <si>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</si>
  <si>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</si>
  <si>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</si>
  <si>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</si>
  <si>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</si>
  <si>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</si>
  <si>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</si>
  <si>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</si>
  <si>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</si>
  <si>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</si>
  <si>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</si>
  <si>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</si>
  <si>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</si>
  <si>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</si>
  <si>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</si>
  <si>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</si>
  <si>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</si>
  <si>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</si>
  <si>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</si>
  <si>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</si>
  <si>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</si>
  <si>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</si>
  <si>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</si>
  <si>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</si>
  <si>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</si>
  <si>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</si>
  <si>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</si>
  <si>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</si>
  <si>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</si>
  <si>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</si>
  <si>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</si>
  <si>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</si>
  <si>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</si>
  <si>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</si>
  <si>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</si>
  <si>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</si>
  <si>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</si>
  <si>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</si>
  <si>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</si>
  <si>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</si>
  <si>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</si>
  <si>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</si>
  <si>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</si>
  <si>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</si>
  <si>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</si>
  <si>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</si>
  <si>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</si>
  <si>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</si>
  <si>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</si>
  <si>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</si>
  <si>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</si>
  <si>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</si>
  <si>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</si>
  <si>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</si>
  <si>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</si>
  <si>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</si>
  <si>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</si>
  <si>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</si>
  <si>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</si>
  <si>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</si>
  <si>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</si>
  <si>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</si>
  <si>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</si>
  <si>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</si>
  <si>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</si>
  <si>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</si>
  <si>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</si>
  <si>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</si>
  <si>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</si>
  <si>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</si>
  <si>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</si>
  <si>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</si>
  <si>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</si>
  <si>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</si>
  <si>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</si>
  <si>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</si>
  <si>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</si>
  <si>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</si>
  <si>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</si>
  <si>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</si>
  <si>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</si>
  <si>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</si>
  <si>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</si>
  <si>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</si>
  <si>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</si>
  <si>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</si>
  <si>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</si>
  <si>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</si>
  <si>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</si>
  <si>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</si>
  <si>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</si>
  <si>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</si>
  <si>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</si>
  <si>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</si>
  <si>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</si>
  <si>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</si>
  <si>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</si>
  <si>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</si>
  <si>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</si>
  <si>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</si>
  <si>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</si>
  <si>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</si>
  <si>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</si>
  <si>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</si>
  <si>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</si>
  <si>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</si>
  <si>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</si>
  <si>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</si>
  <si>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</si>
  <si>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</si>
  <si>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</si>
  <si>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</si>
  <si>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</si>
  <si>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</si>
  <si>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</si>
  <si>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</si>
  <si>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</si>
  <si>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</si>
  <si>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</si>
  <si>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</si>
  <si>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</si>
  <si>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</si>
  <si>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</si>
  <si>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</si>
  <si>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</si>
  <si>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</si>
  <si>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</si>
  <si>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</si>
  <si>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</si>
  <si>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</si>
  <si>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</si>
  <si>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</si>
  <si>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</si>
  <si>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</si>
  <si>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</si>
  <si>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</si>
  <si>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</si>
  <si>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</si>
  <si>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</si>
  <si>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</si>
  <si>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</si>
  <si>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</si>
  <si>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</si>
  <si>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</si>
  <si>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</si>
  <si>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</si>
  <si>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</si>
  <si>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</si>
  <si>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</si>
  <si>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</si>
  <si>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</si>
  <si>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</si>
  <si>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</si>
  <si>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</si>
  <si>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</si>
  <si>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</si>
  <si>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</si>
  <si>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</si>
  <si>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</si>
  <si>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</si>
  <si>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</si>
  <si>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</si>
  <si>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</si>
  <si>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</si>
  <si>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</si>
  <si>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</si>
  <si>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</si>
  <si>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</si>
  <si>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</si>
  <si>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</si>
  <si>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</si>
  <si>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</si>
  <si>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</si>
  <si>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</si>
  <si>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</si>
  <si>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</si>
  <si>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</si>
  <si>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</si>
  <si>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</si>
  <si>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</si>
  <si>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</si>
  <si>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</si>
  <si>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</si>
  <si>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</si>
  <si>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</si>
  <si>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</si>
  <si>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</si>
  <si>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</si>
  <si>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</si>
  <si>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</si>
  <si>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</si>
  <si>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</si>
  <si>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</si>
  <si>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</si>
  <si>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</si>
  <si>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</si>
  <si>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</si>
  <si>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</si>
  <si>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</si>
  <si>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</si>
  <si>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</si>
  <si>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</si>
  <si>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</si>
  <si>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</si>
  <si>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</si>
  <si>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</si>
  <si>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</si>
  <si>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</si>
  <si>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</si>
  <si>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</si>
  <si>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</si>
  <si>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</si>
  <si>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</si>
  <si>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</si>
  <si>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</si>
  <si>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</si>
  <si>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</si>
  <si>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</si>
  <si>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</si>
  <si>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</si>
  <si>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</si>
  <si>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</si>
  <si>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</si>
  <si>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</si>
  <si>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</si>
  <si>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</si>
  <si>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</si>
  <si>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</si>
  <si>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</si>
  <si>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</si>
  <si>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</si>
  <si>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</si>
  <si>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</si>
  <si>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</si>
  <si>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</si>
  <si>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</si>
  <si>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</si>
  <si>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</si>
  <si>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</si>
  <si>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</si>
  <si>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</si>
  <si>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</si>
  <si>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</si>
  <si>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</si>
  <si>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</si>
  <si>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</si>
  <si>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</si>
  <si>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</si>
  <si>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</si>
  <si>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</si>
  <si>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</si>
  <si>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</si>
  <si>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</si>
  <si>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</si>
  <si>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</si>
  <si>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</si>
  <si>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</si>
  <si>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</si>
  <si>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</si>
  <si>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</si>
  <si>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</si>
  <si>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</si>
  <si>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</si>
  <si>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</si>
  <si>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</si>
  <si>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</si>
  <si>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</si>
  <si>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</si>
  <si>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</si>
  <si>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</si>
  <si>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</si>
  <si>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</si>
  <si>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</si>
  <si>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</si>
  <si>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</si>
  <si>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</si>
  <si>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</si>
  <si>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</si>
  <si>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</si>
  <si>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</si>
  <si>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</si>
  <si>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</si>
  <si>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</si>
  <si>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</si>
  <si>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</si>
  <si>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</si>
  <si>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</si>
  <si>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</si>
  <si>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</si>
  <si>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</si>
  <si>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</si>
  <si>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</si>
  <si>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</si>
  <si>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</si>
  <si>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</si>
  <si>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</si>
  <si>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</si>
  <si>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</si>
  <si>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</si>
  <si>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</si>
  <si>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</si>
  <si>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</si>
  <si>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</si>
  <si>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</si>
  <si>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</si>
  <si>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</si>
  <si>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</si>
  <si>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</si>
  <si>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</si>
  <si>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</si>
  <si>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</si>
  <si>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</si>
  <si>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</si>
  <si>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</si>
  <si>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</si>
  <si>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</si>
  <si>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</si>
  <si>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</si>
  <si>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</si>
  <si>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</si>
  <si>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</si>
  <si>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</si>
  <si>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</si>
  <si>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</si>
  <si>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</si>
  <si>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</si>
  <si>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</si>
  <si>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</si>
  <si>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</si>
  <si>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</si>
  <si>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</si>
  <si>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</si>
  <si>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</si>
  <si>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</si>
  <si>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</si>
  <si>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</si>
  <si>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</si>
  <si>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</si>
  <si>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</si>
  <si>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</si>
  <si>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</si>
  <si>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</si>
  <si>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</si>
  <si>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</si>
  <si>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</si>
  <si>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</si>
  <si>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</si>
  <si>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</si>
  <si>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</si>
  <si>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</si>
  <si>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</si>
  <si>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</si>
  <si>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</si>
  <si>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</si>
  <si>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</si>
  <si>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</si>
  <si>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</si>
  <si>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</si>
  <si>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</si>
  <si>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</si>
  <si>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</si>
  <si>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</si>
  <si>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</si>
  <si>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</si>
  <si>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</si>
  <si>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</si>
  <si>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</si>
  <si>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</si>
  <si>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</si>
  <si>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</si>
  <si>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</si>
  <si>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</si>
  <si>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</si>
  <si>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</si>
  <si>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</si>
  <si>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</si>
  <si>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</si>
  <si>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</si>
  <si>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</si>
  <si>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</si>
  <si>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</si>
  <si>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</si>
  <si>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</si>
  <si>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</si>
  <si>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</si>
  <si>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</si>
  <si>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</si>
  <si>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</si>
  <si>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</si>
  <si>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</si>
  <si>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</si>
  <si>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</si>
  <si>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</si>
  <si>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</si>
  <si>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</si>
  <si>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</si>
  <si>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</si>
  <si>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</si>
  <si>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</si>
  <si>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</si>
  <si>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</si>
  <si>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</si>
  <si>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</si>
  <si>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</si>
  <si>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</si>
  <si>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</si>
  <si>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</si>
  <si>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</si>
  <si>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</si>
  <si>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</si>
  <si>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</si>
  <si>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</si>
  <si>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</si>
  <si>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</si>
  <si>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</si>
  <si>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</si>
  <si>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</si>
  <si>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</si>
  <si>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</si>
  <si>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</si>
  <si>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</si>
  <si>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</si>
  <si>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</si>
  <si>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</si>
  <si>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</si>
  <si>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</si>
  <si>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</si>
  <si>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</si>
  <si>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</si>
  <si>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</si>
  <si>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</si>
  <si>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</si>
  <si>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</si>
  <si>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</si>
  <si>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</si>
  <si>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</si>
  <si>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</si>
  <si>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</si>
  <si>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</si>
  <si>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</si>
  <si>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</si>
  <si>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</si>
  <si>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</si>
  <si>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</si>
  <si>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</si>
  <si>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</si>
  <si>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</si>
  <si>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</si>
  <si>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</si>
  <si>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</si>
  <si>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</si>
  <si>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</si>
  <si>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</si>
  <si>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</si>
  <si>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</si>
  <si>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</si>
  <si>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</si>
  <si>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</si>
  <si>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</si>
  <si>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</si>
  <si>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</si>
  <si>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</si>
  <si>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</si>
  <si>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</si>
  <si>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</si>
  <si>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</si>
  <si>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</si>
  <si>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</si>
  <si>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</si>
  <si>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</si>
  <si>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</si>
  <si>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</si>
  <si>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</si>
  <si>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</si>
  <si>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</si>
  <si>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</si>
  <si>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</si>
  <si>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</si>
  <si>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</si>
  <si>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</si>
  <si>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</si>
  <si>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</si>
  <si>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</si>
  <si>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</si>
  <si>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</si>
  <si>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</si>
  <si>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</si>
  <si>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</si>
  <si>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</si>
  <si>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</si>
  <si>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</si>
  <si>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</si>
  <si>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</si>
  <si>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</si>
  <si>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</si>
  <si>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</si>
  <si>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</si>
  <si>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</si>
  <si>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</si>
  <si>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</si>
  <si>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</si>
  <si>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</si>
  <si>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</si>
  <si>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</si>
  <si>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</si>
  <si>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</si>
  <si>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</si>
  <si>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</si>
  <si>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</si>
  <si>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</si>
  <si>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</si>
  <si>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</si>
  <si>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</si>
  <si>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</si>
  <si>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</si>
  <si>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</si>
  <si>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</si>
  <si>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</si>
  <si>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</si>
  <si>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</si>
  <si>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</si>
  <si>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</si>
  <si>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</si>
  <si>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</si>
  <si>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</si>
  <si>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</si>
  <si>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</si>
  <si>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</si>
  <si>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</si>
  <si>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</si>
  <si>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</si>
  <si>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</si>
  <si>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</si>
  <si>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</si>
  <si>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</si>
  <si>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</si>
  <si>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</si>
  <si>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</si>
  <si>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</si>
  <si>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</si>
  <si>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</si>
  <si>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</si>
  <si>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</si>
  <si>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</si>
  <si>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</si>
  <si>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</si>
  <si>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</si>
  <si>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</si>
  <si>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</si>
  <si>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</si>
  <si>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</si>
  <si>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</si>
  <si>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</si>
  <si>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</si>
  <si>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</si>
  <si>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</si>
  <si>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</si>
  <si>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</si>
  <si>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</si>
  <si>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</si>
  <si>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</si>
  <si>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</si>
  <si>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</si>
  <si>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</si>
  <si>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</si>
  <si>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</si>
  <si>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</si>
  <si>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</si>
  <si>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</si>
  <si>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</si>
  <si>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</si>
  <si>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</si>
  <si>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</si>
  <si>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</si>
  <si>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</si>
  <si>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</si>
  <si>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</si>
  <si>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</si>
  <si>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</si>
  <si>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</si>
  <si>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</si>
  <si>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</si>
  <si>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</si>
  <si>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</si>
  <si>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</si>
  <si>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</si>
  <si>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</si>
  <si>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</si>
  <si>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</si>
  <si>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</si>
  <si>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</si>
  <si>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</si>
  <si>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</si>
  <si>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</si>
  <si>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</si>
  <si>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</si>
  <si>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</si>
  <si>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</si>
  <si>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</si>
  <si>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</si>
  <si>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</si>
  <si>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</si>
  <si>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</si>
  <si>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</si>
  <si>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</si>
  <si>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</si>
  <si>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</si>
  <si>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</si>
  <si>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</si>
  <si>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</si>
  <si>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</si>
  <si>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</si>
  <si>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</si>
  <si>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</si>
  <si>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</si>
  <si>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</si>
  <si>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</si>
  <si>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</si>
  <si>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</si>
  <si>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</si>
  <si>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</si>
  <si>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</si>
  <si>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</si>
  <si>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</si>
  <si>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</si>
  <si>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</si>
  <si>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</si>
  <si>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</si>
  <si>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</si>
  <si>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</si>
  <si>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</si>
  <si>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</si>
  <si>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</si>
  <si>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</si>
  <si>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</si>
  <si>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</si>
  <si>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</si>
  <si>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</si>
  <si>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</si>
  <si>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</si>
  <si>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</si>
  <si>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</si>
  <si>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</si>
  <si>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</si>
  <si>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</si>
  <si>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</si>
  <si>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</si>
  <si>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</si>
  <si>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</si>
  <si>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</si>
  <si>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</si>
  <si>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</si>
  <si>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</si>
  <si>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</si>
  <si>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</si>
  <si>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</si>
  <si>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</si>
  <si>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</si>
  <si>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</si>
  <si>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</si>
  <si>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</si>
  <si>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</si>
  <si>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</si>
  <si>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</si>
  <si>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</si>
  <si>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</si>
  <si>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</si>
  <si>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</si>
  <si>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</si>
  <si>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</si>
  <si>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</si>
  <si>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</si>
  <si>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</si>
  <si>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</si>
  <si>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</si>
  <si>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</si>
  <si>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</si>
  <si>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</si>
  <si>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</si>
  <si>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</si>
  <si>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</si>
  <si>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</si>
  <si>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</si>
  <si>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</si>
  <si>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</si>
  <si>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</si>
  <si>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</si>
  <si>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</si>
  <si>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</si>
  <si>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</si>
  <si>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</si>
  <si>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</si>
  <si>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</si>
  <si>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</si>
  <si>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</si>
  <si>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</si>
  <si>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</si>
  <si>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</si>
  <si>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</si>
  <si>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</si>
  <si>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</si>
  <si>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</si>
  <si>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</si>
  <si>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</si>
  <si>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</si>
  <si>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</si>
  <si>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</si>
  <si>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</si>
  <si>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</si>
  <si>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</si>
  <si>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</si>
  <si>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</si>
  <si>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</si>
  <si>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</si>
  <si>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</si>
  <si>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</si>
  <si>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</si>
  <si>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</si>
  <si>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</si>
  <si>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</si>
  <si>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</si>
  <si>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</si>
  <si>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</si>
  <si>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</si>
  <si>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</si>
  <si>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</si>
  <si>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</si>
  <si>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</si>
  <si>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</si>
  <si>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</si>
  <si>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</si>
  <si>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</si>
  <si>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</si>
  <si>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</si>
  <si>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</si>
  <si>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</si>
  <si>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</si>
  <si>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</si>
  <si>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</si>
  <si>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</si>
  <si>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</si>
  <si>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</si>
  <si>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</si>
  <si>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</si>
  <si>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</si>
  <si>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</si>
  <si>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</si>
  <si>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</si>
  <si>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</si>
  <si>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</si>
  <si>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</si>
  <si>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</si>
  <si>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</si>
  <si>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</si>
  <si>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</si>
  <si>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</si>
  <si>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</si>
  <si>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</si>
  <si>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</si>
  <si>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</si>
  <si>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</si>
  <si>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</si>
  <si>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</si>
  <si>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</si>
  <si>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</si>
  <si>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</si>
  <si>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</si>
  <si>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</si>
  <si>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</si>
  <si>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</si>
  <si>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</si>
  <si>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</si>
  <si>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</si>
  <si>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</si>
  <si>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</si>
  <si>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</si>
  <si>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</si>
  <si>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</si>
  <si>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</si>
  <si>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</si>
  <si>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</si>
  <si>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</si>
  <si>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</si>
  <si>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</si>
  <si>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</si>
  <si>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</si>
  <si>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</si>
  <si>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</si>
  <si>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</si>
  <si>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</si>
  <si>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</si>
  <si>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</si>
  <si>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</si>
  <si>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</si>
  <si>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</si>
  <si>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</si>
  <si>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</si>
  <si>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</si>
  <si>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</si>
  <si>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</si>
  <si>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</si>
  <si>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</si>
  <si>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</si>
  <si>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</si>
  <si>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</si>
  <si>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</si>
  <si>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</si>
  <si>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</si>
  <si>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</si>
  <si>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</si>
  <si>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</si>
  <si>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</si>
  <si>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</si>
  <si>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</si>
  <si>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</si>
  <si>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</si>
  <si>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</si>
  <si>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</si>
  <si>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</si>
  <si>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</si>
  <si>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</si>
  <si>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</si>
  <si>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</si>
  <si>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</si>
  <si>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</si>
  <si>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</si>
  <si>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</si>
  <si>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</si>
  <si>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</si>
  <si>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</si>
  <si>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</si>
  <si>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</si>
  <si>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</si>
  <si>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</si>
  <si>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</si>
  <si>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</si>
  <si>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</si>
  <si>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</si>
  <si>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</si>
  <si>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</si>
  <si>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</si>
  <si>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</si>
  <si>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</si>
  <si>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</si>
  <si>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</si>
  <si>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</si>
  <si>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</si>
  <si>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</si>
  <si>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</si>
  <si>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</si>
  <si>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</si>
  <si>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</si>
  <si>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</si>
  <si>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</si>
  <si>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</si>
  <si>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</si>
  <si>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</si>
  <si>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</si>
  <si>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</si>
  <si>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</si>
  <si>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</si>
  <si>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</si>
  <si>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</si>
  <si>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</si>
  <si>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</si>
  <si>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</si>
  <si>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</si>
  <si>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</si>
  <si>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</si>
  <si>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</si>
  <si>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</si>
  <si>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</si>
  <si>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</si>
  <si>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</si>
  <si>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</si>
  <si>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</si>
  <si>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</si>
  <si>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</si>
  <si>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</si>
  <si>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</si>
  <si>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</si>
  <si>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</si>
  <si>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</si>
  <si>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</si>
  <si>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</si>
  <si>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</si>
  <si>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</si>
  <si>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</si>
  <si>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</si>
  <si>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</si>
  <si>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</si>
  <si>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</si>
  <si>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</si>
  <si>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</si>
  <si>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</si>
  <si>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</si>
  <si>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</si>
  <si>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</si>
  <si>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</si>
  <si>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</si>
  <si>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</si>
  <si>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</si>
  <si>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</si>
  <si>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</si>
  <si>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</si>
  <si>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</si>
  <si>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</si>
  <si>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</si>
  <si>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</si>
  <si>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</si>
  <si>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</si>
  <si>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</si>
  <si>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</si>
  <si>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</si>
  <si>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</si>
  <si>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</si>
  <si>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</si>
  <si>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</si>
  <si>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</si>
  <si>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</si>
  <si>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</si>
  <si>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</si>
  <si>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</si>
  <si>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</si>
  <si>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</si>
  <si>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</si>
  <si>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</si>
  <si>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</si>
  <si>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</si>
  <si>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</si>
  <si>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</si>
  <si>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</si>
  <si>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</si>
  <si>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</si>
  <si>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</si>
  <si>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</si>
  <si>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</si>
  <si>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</si>
  <si>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</si>
  <si>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</si>
  <si>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</si>
  <si>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</si>
  <si>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</si>
  <si>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</si>
  <si>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</si>
  <si>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</si>
  <si>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</si>
  <si>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</si>
  <si>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</si>
  <si>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</si>
  <si>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</si>
  <si>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</si>
  <si>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</si>
  <si>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</si>
  <si>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</si>
  <si>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</si>
  <si>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</si>
  <si>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</si>
  <si>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</si>
  <si>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</si>
  <si>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</si>
  <si>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</si>
  <si>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</si>
  <si>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</si>
  <si>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</si>
  <si>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</si>
  <si>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</si>
  <si>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</si>
  <si>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</si>
  <si>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</si>
  <si>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</si>
  <si>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</si>
  <si>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</si>
  <si>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</si>
  <si>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</si>
  <si>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</si>
  <si>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</si>
  <si>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</si>
  <si>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</si>
  <si>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</si>
  <si>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</si>
  <si>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</si>
  <si>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</si>
  <si>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</si>
  <si>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</si>
  <si>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</si>
  <si>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</si>
  <si>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</si>
  <si>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</si>
  <si>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</si>
  <si>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</si>
  <si>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</si>
  <si>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</si>
  <si>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</si>
  <si>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</si>
  <si>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</si>
  <si>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</si>
  <si>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</si>
  <si>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</si>
  <si>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</si>
  <si>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</si>
  <si>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</si>
  <si>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</si>
  <si>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</si>
  <si>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</si>
  <si>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</si>
  <si>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</si>
  <si>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</si>
  <si>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</si>
  <si>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</si>
  <si>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</si>
  <si>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</si>
  <si>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</si>
  <si>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</si>
  <si>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</si>
  <si>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</si>
  <si>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</si>
  <si>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</si>
  <si>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</si>
  <si>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</si>
  <si>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</si>
  <si>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</si>
  <si>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</si>
  <si>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</si>
  <si>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</si>
  <si>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</si>
  <si>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</si>
  <si>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</si>
  <si>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</si>
  <si>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</si>
  <si>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</si>
  <si>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</si>
  <si>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</si>
  <si>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</si>
  <si>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</si>
  <si>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</si>
  <si>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</si>
  <si>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</si>
  <si>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</si>
  <si>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</si>
  <si>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</si>
  <si>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</si>
  <si>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</si>
  <si>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</si>
  <si>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</si>
  <si>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</si>
  <si>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</si>
  <si>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</si>
  <si>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</si>
  <si>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</si>
  <si>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</si>
  <si>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</si>
  <si>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</si>
  <si>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</si>
  <si>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</si>
  <si>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</si>
  <si>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</si>
  <si>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</si>
  <si>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</si>
  <si>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</si>
  <si>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</si>
  <si>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</si>
  <si>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</si>
  <si>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</si>
  <si>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</si>
  <si>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</si>
  <si>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</si>
  <si>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</si>
  <si>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</si>
  <si>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</si>
  <si>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</si>
  <si>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</si>
  <si>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</si>
  <si>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</si>
  <si>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</si>
  <si>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</si>
  <si>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</si>
  <si>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</si>
  <si>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</si>
  <si>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</si>
  <si>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</si>
  <si>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</si>
  <si>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</si>
  <si>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</si>
  <si>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</si>
  <si>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</si>
  <si>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</si>
  <si>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</si>
  <si>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</si>
  <si>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</si>
  <si>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</si>
  <si>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</si>
  <si>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</si>
  <si>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</si>
  <si>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</si>
  <si>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</si>
  <si>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</si>
  <si>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</si>
  <si>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</si>
  <si>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</si>
  <si>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</si>
  <si>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</si>
  <si>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</si>
  <si>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</si>
  <si>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</si>
  <si>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</si>
  <si>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</si>
  <si>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</si>
  <si>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</si>
  <si>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</si>
  <si>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</si>
  <si>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</si>
  <si>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</si>
  <si>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</si>
  <si>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</si>
  <si>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</si>
  <si>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</si>
  <si>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</si>
  <si>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</si>
  <si>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</si>
  <si>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</si>
  <si>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</si>
  <si>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</si>
  <si>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</si>
  <si>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</si>
  <si>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</si>
  <si>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</si>
  <si>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</si>
  <si>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</si>
  <si>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</si>
  <si>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</si>
  <si>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</si>
  <si>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</si>
  <si>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</si>
  <si>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</si>
  <si>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</si>
  <si>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</si>
  <si>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</si>
  <si>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</si>
  <si>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</si>
  <si>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</si>
  <si>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</si>
  <si>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</si>
  <si>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</si>
  <si>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</si>
  <si>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</si>
  <si>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</si>
  <si>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</si>
  <si>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</si>
  <si>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</si>
  <si>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</si>
  <si>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</si>
  <si>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</si>
  <si>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</si>
  <si>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</si>
  <si>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</si>
  <si>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</si>
  <si>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</si>
  <si>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</si>
  <si>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</si>
  <si>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</si>
  <si>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</si>
  <si>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</si>
  <si>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</si>
  <si>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</si>
  <si>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</si>
  <si>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</si>
  <si>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</si>
  <si>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</si>
  <si>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</si>
  <si>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</si>
  <si>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</si>
  <si>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</si>
  <si>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</si>
  <si>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</si>
  <si>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</si>
  <si>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</si>
  <si>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</si>
  <si>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</si>
  <si>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</si>
  <si>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</si>
  <si>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</si>
  <si>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</si>
  <si>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</si>
  <si>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</si>
  <si>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</si>
  <si>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</si>
  <si>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</si>
  <si>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</si>
  <si>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</si>
  <si>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</si>
  <si>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</si>
  <si>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</si>
  <si>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</si>
  <si>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</si>
  <si>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</si>
  <si>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</si>
  <si>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</si>
  <si>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</si>
  <si>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</si>
  <si>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</si>
  <si>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</si>
  <si>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</si>
  <si>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</si>
  <si>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</si>
  <si>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</si>
  <si>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</si>
  <si>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</si>
  <si>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</si>
  <si>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</si>
  <si>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</si>
  <si>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</si>
  <si>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</si>
  <si>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</si>
  <si>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</si>
  <si>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</si>
  <si>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</si>
  <si>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</si>
  <si>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</si>
  <si>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</si>
  <si>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</si>
  <si>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</si>
  <si>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</si>
  <si>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</si>
  <si>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</si>
  <si>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</si>
  <si>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</si>
  <si>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</si>
  <si>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</si>
  <si>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</si>
  <si>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</si>
  <si>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</si>
  <si>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</si>
  <si>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</si>
  <si>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</si>
  <si>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</si>
  <si>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</si>
  <si>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</si>
  <si>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</si>
  <si>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</si>
  <si>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</si>
  <si>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</si>
  <si>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</si>
  <si>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</si>
  <si>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</si>
  <si>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</si>
  <si>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</si>
  <si>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</si>
  <si>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</si>
  <si>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</si>
  <si>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</si>
  <si>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</si>
  <si>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</si>
  <si>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</si>
  <si>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</si>
  <si>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</si>
  <si>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</si>
  <si>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</si>
  <si>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</si>
  <si>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</si>
  <si>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</si>
  <si>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</si>
  <si>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</si>
  <si>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</si>
  <si>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</si>
  <si>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</si>
  <si>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</si>
  <si>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</si>
  <si>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</si>
  <si>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</si>
  <si>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</si>
  <si>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</si>
  <si>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</si>
  <si>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</si>
  <si>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</si>
  <si>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</si>
  <si>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</si>
  <si>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</si>
  <si>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</si>
  <si>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</si>
  <si>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</si>
  <si>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</si>
  <si>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</si>
  <si>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</si>
  <si>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</si>
  <si>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</si>
  <si>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</si>
  <si>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</si>
  <si>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</si>
  <si>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</si>
  <si>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</si>
  <si>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</si>
  <si>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</si>
  <si>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</si>
  <si>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</si>
  <si>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</si>
  <si>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</si>
  <si>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</si>
  <si>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</si>
  <si>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</si>
  <si>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</si>
  <si>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</si>
  <si>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</si>
  <si>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</si>
  <si>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</si>
  <si>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</si>
  <si>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</si>
  <si>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</si>
  <si>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</si>
  <si>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</si>
  <si>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</si>
  <si>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</si>
  <si>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</si>
  <si>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</si>
  <si>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</si>
  <si>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</si>
  <si>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</si>
  <si>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</si>
  <si>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</si>
  <si>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</si>
  <si>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</si>
  <si>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</si>
  <si>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</si>
  <si>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</si>
  <si>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</si>
  <si>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</si>
  <si>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</si>
  <si>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</si>
  <si>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</si>
  <si>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</si>
  <si>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</si>
  <si>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</si>
  <si>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</si>
  <si>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</si>
  <si>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</si>
  <si>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</si>
  <si>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</si>
  <si>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</si>
  <si>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</si>
  <si>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</si>
  <si>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</si>
  <si>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</si>
  <si>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</si>
  <si>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</si>
  <si>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</si>
  <si>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</si>
  <si>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</si>
  <si>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</si>
  <si>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</si>
  <si>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</si>
  <si>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</si>
  <si>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</si>
  <si>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</si>
  <si>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</si>
  <si>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</si>
  <si>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</si>
  <si>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</si>
  <si>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</si>
  <si>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</si>
  <si>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</si>
  <si>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</si>
  <si>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</si>
  <si>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</si>
  <si>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</si>
  <si>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</si>
  <si>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</si>
  <si>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</si>
  <si>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</si>
  <si>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</si>
  <si>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</si>
  <si>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</si>
  <si>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</si>
  <si>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</si>
  <si>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</si>
  <si>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</si>
  <si>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</si>
  <si>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</si>
  <si>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</si>
  <si>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</si>
  <si>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</si>
  <si>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</si>
  <si>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</si>
  <si>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</si>
  <si>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</si>
  <si>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</si>
  <si>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</si>
  <si>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</si>
  <si>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</si>
  <si>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</si>
  <si>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</si>
  <si>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</si>
  <si>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</si>
  <si>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</si>
  <si>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</si>
  <si>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</si>
  <si>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</si>
  <si>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</si>
  <si>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</si>
  <si>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</si>
  <si>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</si>
  <si>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</si>
  <si>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</si>
  <si>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</si>
  <si>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</si>
  <si>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</si>
  <si>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</si>
  <si>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</si>
  <si>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</si>
  <si>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</si>
  <si>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</si>
  <si>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</si>
  <si>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</si>
  <si>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</si>
  <si>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</si>
  <si>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</si>
  <si>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</si>
  <si>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</si>
  <si>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</si>
  <si>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</si>
  <si>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</si>
  <si>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</si>
  <si>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</si>
  <si>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</si>
  <si>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</si>
  <si>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</si>
  <si>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</si>
  <si>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</si>
  <si>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</si>
  <si>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</si>
  <si>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</si>
  <si>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</si>
  <si>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</si>
  <si>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</si>
  <si>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</si>
  <si>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</si>
  <si>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</si>
  <si>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</si>
  <si>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</si>
  <si>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</si>
  <si>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</si>
  <si>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</si>
  <si>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</si>
  <si>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</si>
  <si>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</si>
  <si>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</si>
  <si>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</si>
  <si>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</si>
  <si>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</si>
  <si>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</si>
  <si>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</si>
  <si>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</si>
  <si>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</si>
  <si>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</si>
  <si>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</si>
  <si>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</si>
  <si>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</si>
  <si>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</si>
  <si>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</si>
  <si>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</si>
  <si>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</si>
  <si>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</si>
  <si>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</si>
  <si>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</si>
  <si>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</si>
  <si>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</si>
  <si>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</si>
  <si>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</si>
  <si>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</si>
  <si>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</si>
  <si>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</si>
  <si>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</si>
  <si>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</si>
  <si>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</si>
  <si>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</si>
  <si>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</si>
  <si>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</si>
  <si>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</si>
  <si>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</si>
  <si>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</si>
  <si>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</si>
  <si>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</si>
  <si>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</si>
  <si>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</si>
  <si>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</si>
  <si>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</si>
  <si>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</si>
  <si>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</si>
  <si>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</si>
  <si>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</si>
  <si>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</si>
  <si>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</si>
  <si>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</si>
  <si>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</si>
  <si>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</si>
  <si>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</si>
  <si>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</si>
  <si>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</si>
  <si>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</si>
  <si>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</si>
  <si>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</si>
  <si>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</si>
  <si>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</si>
  <si>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</si>
  <si>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</si>
  <si>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</si>
  <si>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</si>
  <si>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</si>
  <si>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</si>
  <si>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</si>
  <si>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</si>
  <si>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</si>
  <si>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</si>
  <si>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</si>
  <si>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</si>
  <si>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</si>
  <si>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</si>
  <si>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</si>
  <si>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</si>
  <si>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</si>
  <si>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</si>
  <si>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</si>
  <si>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</si>
  <si>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</si>
  <si>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</si>
  <si>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</si>
  <si>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</si>
  <si>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</si>
  <si>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</si>
  <si>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</si>
  <si>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</si>
  <si>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</si>
  <si>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</si>
  <si>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</si>
  <si>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</si>
  <si>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</si>
  <si>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</si>
  <si>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</si>
  <si>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</si>
  <si>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</si>
  <si>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</si>
  <si>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</si>
  <si>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</si>
  <si>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</si>
  <si>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</si>
  <si>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</si>
  <si>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</si>
  <si>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</si>
  <si>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</si>
  <si>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</si>
  <si>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</si>
  <si>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</si>
  <si>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</si>
  <si>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</si>
  <si>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</si>
  <si>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</si>
  <si>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</si>
  <si>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</si>
  <si>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</si>
  <si>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</si>
  <si>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</si>
  <si>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</si>
  <si>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</si>
  <si>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</si>
  <si>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</si>
  <si>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</si>
  <si>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</si>
  <si>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</si>
  <si>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</si>
  <si>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</si>
  <si>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</si>
  <si>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</si>
  <si>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</si>
  <si>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</si>
  <si>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</si>
  <si>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</si>
  <si>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</si>
  <si>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</si>
  <si>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</si>
  <si>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</si>
  <si>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</si>
  <si>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</si>
  <si>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</si>
  <si>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</si>
  <si>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</si>
  <si>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</si>
  <si>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</si>
  <si>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</si>
  <si>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</si>
  <si>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</si>
  <si>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</si>
  <si>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</si>
  <si>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</si>
  <si>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</si>
  <si>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</si>
  <si>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</si>
  <si>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</si>
  <si>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</si>
  <si>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</si>
  <si>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</si>
  <si>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</si>
  <si>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</si>
  <si>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</si>
  <si>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</si>
  <si>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</si>
  <si>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</si>
  <si>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</si>
  <si>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</si>
  <si>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</si>
  <si>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</si>
  <si>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</si>
  <si>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</si>
  <si>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</si>
  <si>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</si>
  <si>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</si>
  <si>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</si>
  <si>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</si>
  <si>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</si>
  <si>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</si>
  <si>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</si>
  <si>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</si>
  <si>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</si>
  <si>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</si>
  <si>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</si>
  <si>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</si>
  <si>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</si>
  <si>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</si>
  <si>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</si>
  <si>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</si>
  <si>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</si>
  <si>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</si>
  <si>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</si>
  <si>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</si>
  <si>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</si>
  <si>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</si>
  <si>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</si>
  <si>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</si>
  <si>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</si>
  <si>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</si>
  <si>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</si>
  <si>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</si>
  <si>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</si>
  <si>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</si>
  <si>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</si>
  <si>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</si>
  <si>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</si>
  <si>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</si>
  <si>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</si>
  <si>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</si>
  <si>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</si>
  <si>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</si>
  <si>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</si>
  <si>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</si>
  <si>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</si>
  <si>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</si>
  <si>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</si>
  <si>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</si>
  <si>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</si>
  <si>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</si>
  <si>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</si>
  <si>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</si>
  <si>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</si>
  <si>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</si>
  <si>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</si>
  <si>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</si>
  <si>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</si>
  <si>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</si>
  <si>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</si>
  <si>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</si>
  <si>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</si>
  <si>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</si>
  <si>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</si>
  <si>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</si>
  <si>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</si>
  <si>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</si>
  <si>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</si>
  <si>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</si>
  <si>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</si>
  <si>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</si>
  <si>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</si>
  <si>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</si>
  <si>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</si>
  <si>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</si>
  <si>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</si>
  <si>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</si>
  <si>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</si>
  <si>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</si>
  <si>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</si>
  <si>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</si>
  <si>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</si>
  <si>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</si>
  <si>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</si>
  <si>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</si>
  <si>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</si>
  <si>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</si>
  <si>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</si>
  <si>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</si>
  <si>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</si>
  <si>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</si>
  <si>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</si>
  <si>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</si>
  <si>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</si>
  <si>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</si>
  <si>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</si>
  <si>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</si>
  <si>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</si>
  <si>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</si>
  <si>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</si>
  <si>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</si>
  <si>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</si>
  <si>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</si>
  <si>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</si>
  <si>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</si>
  <si>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</si>
  <si>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</si>
  <si>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</si>
  <si>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</si>
  <si>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</si>
  <si>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</si>
  <si>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</si>
  <si>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</si>
  <si>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</si>
  <si>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</si>
  <si>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</si>
  <si>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</si>
  <si>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</si>
  <si>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</si>
  <si>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</si>
  <si>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</si>
  <si>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</si>
  <si>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</si>
  <si>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</si>
  <si>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</si>
  <si>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</si>
  <si>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</si>
  <si>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</si>
  <si>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</si>
  <si>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</si>
  <si>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</si>
  <si>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</si>
  <si>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</si>
  <si>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</si>
  <si>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</si>
  <si>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</si>
  <si>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</si>
  <si>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</si>
  <si>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</si>
  <si>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</si>
  <si>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</si>
  <si>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</si>
  <si>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</si>
  <si>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</si>
  <si>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</si>
  <si>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</si>
  <si>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</si>
  <si>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</si>
  <si>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</si>
  <si>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</si>
  <si>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</si>
  <si>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</si>
  <si>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</si>
  <si>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</si>
  <si>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</si>
  <si>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</si>
  <si>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</si>
  <si>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</si>
  <si>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</si>
  <si>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</si>
  <si>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</si>
  <si>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</si>
  <si>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</si>
  <si>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</si>
  <si>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</si>
  <si>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</si>
  <si>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</si>
  <si>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</si>
  <si>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</si>
  <si>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</si>
  <si>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</si>
  <si>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</si>
  <si>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</si>
  <si>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</si>
  <si>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</si>
  <si>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</si>
  <si>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</si>
  <si>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</si>
  <si>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</si>
  <si>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</si>
  <si>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</si>
  <si>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</si>
  <si>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</si>
  <si>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</si>
  <si>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</si>
  <si>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</si>
  <si>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</si>
  <si>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</si>
  <si>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</si>
  <si>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</si>
  <si>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</si>
  <si>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</si>
  <si>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</si>
  <si>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</si>
  <si>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</si>
  <si>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</si>
  <si>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</si>
  <si>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</si>
  <si>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</si>
  <si>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</si>
  <si>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</si>
  <si>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</si>
  <si>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</si>
  <si>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</si>
  <si>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</si>
  <si>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</si>
  <si>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</si>
  <si>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</si>
  <si>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</si>
  <si>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</si>
  <si>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</si>
  <si>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</si>
  <si>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</si>
  <si>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</si>
  <si>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</si>
  <si>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</si>
  <si>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</si>
  <si>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</si>
  <si>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</si>
  <si>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</si>
  <si>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</si>
  <si>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</si>
  <si>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</si>
  <si>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</si>
  <si>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</si>
  <si>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</si>
  <si>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</si>
  <si>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</si>
  <si>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</si>
  <si>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</si>
  <si>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</si>
  <si>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</si>
  <si>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</si>
  <si>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</si>
  <si>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</si>
  <si>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</si>
  <si>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</si>
  <si>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</si>
  <si>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</si>
  <si>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</si>
  <si>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</si>
  <si>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</si>
  <si>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</si>
  <si>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</si>
  <si>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</si>
  <si>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</si>
  <si>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</si>
  <si>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</si>
  <si>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</si>
  <si>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</si>
  <si>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</si>
  <si>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</si>
  <si>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</si>
  <si>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</si>
  <si>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</si>
  <si>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</si>
  <si>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</si>
  <si>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</si>
  <si>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</si>
  <si>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</si>
  <si>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</si>
  <si>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</si>
  <si>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</si>
  <si>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</si>
  <si>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</si>
  <si>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</si>
  <si>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</si>
  <si>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</si>
  <si>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</si>
  <si>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</si>
  <si>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</si>
  <si>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</si>
  <si>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</si>
  <si>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</si>
  <si>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</si>
  <si>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</si>
  <si>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</si>
  <si>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</si>
  <si>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</si>
  <si>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</si>
  <si>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</si>
  <si>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</si>
  <si>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</si>
  <si>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</si>
  <si>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</si>
  <si>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</si>
  <si>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</si>
  <si>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</si>
  <si>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</si>
  <si>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</si>
  <si>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</si>
  <si>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</si>
  <si>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</si>
  <si>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</si>
  <si>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</si>
  <si>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</si>
  <si>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</si>
  <si>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</si>
  <si>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</si>
  <si>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</si>
  <si>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</si>
  <si>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</si>
  <si>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</si>
  <si>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</si>
  <si>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</si>
  <si>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</si>
  <si>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</si>
  <si>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</si>
  <si>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</si>
  <si>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</si>
  <si>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</si>
  <si>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</si>
  <si>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</si>
  <si>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</si>
  <si>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</si>
  <si>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</si>
  <si>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</si>
  <si>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</si>
  <si>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</si>
  <si>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</si>
  <si>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</si>
  <si>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</si>
  <si>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</si>
  <si>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</si>
  <si>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</si>
  <si>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</si>
  <si>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</si>
  <si>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</si>
  <si>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</si>
  <si>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</si>
  <si>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</si>
  <si>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</si>
  <si>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</si>
  <si>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</si>
  <si>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</si>
  <si>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</si>
  <si>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</si>
  <si>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</si>
  <si>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</si>
  <si>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</si>
  <si>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</si>
  <si>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</si>
  <si>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</si>
  <si>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</si>
  <si>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</si>
  <si>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</si>
  <si>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</si>
  <si>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</si>
  <si>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</si>
  <si>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</si>
  <si>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</si>
  <si>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</si>
  <si>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</si>
  <si>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</si>
  <si>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</si>
  <si>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</si>
  <si>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</si>
  <si>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</si>
  <si>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</si>
  <si>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</si>
  <si>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</si>
  <si>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</si>
  <si>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</si>
  <si>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</si>
  <si>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</si>
  <si>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</si>
  <si>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</si>
  <si>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</si>
  <si>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</si>
  <si>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</si>
  <si>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</si>
  <si>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</si>
  <si>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</si>
  <si>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</si>
  <si>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</si>
  <si>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</si>
  <si>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</si>
  <si>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</si>
  <si>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</si>
  <si>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</si>
  <si>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</si>
  <si>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</si>
  <si>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</si>
  <si>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</si>
  <si>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</si>
  <si>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</si>
  <si>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</si>
  <si>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</si>
  <si>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</si>
  <si>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</si>
  <si>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</si>
  <si>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</si>
  <si>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</si>
  <si>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</si>
  <si>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</si>
  <si>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</si>
  <si>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</si>
  <si>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</si>
  <si>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</si>
  <si>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</si>
  <si>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</si>
  <si>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</si>
  <si>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</si>
  <si>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</si>
  <si>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</si>
  <si>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</si>
  <si>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</si>
  <si>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</si>
  <si>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</si>
  <si>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</si>
  <si>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</si>
  <si>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</si>
  <si>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</si>
  <si>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</si>
  <si>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</si>
  <si>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</si>
  <si>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</si>
  <si>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</si>
  <si>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</si>
  <si>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</si>
  <si>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</si>
  <si>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</si>
  <si>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</si>
  <si>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</si>
  <si>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</si>
  <si>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</si>
  <si>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</si>
  <si>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</si>
  <si>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</si>
  <si>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</si>
  <si>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</si>
  <si>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</si>
  <si>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</si>
  <si>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</si>
  <si>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</si>
  <si>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</si>
  <si>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</si>
  <si>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</si>
  <si>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</si>
  <si>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</si>
  <si>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</si>
  <si>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</si>
  <si>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</si>
  <si>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</si>
  <si>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</si>
  <si>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</si>
  <si>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</si>
  <si>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</si>
  <si>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</si>
  <si>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</si>
  <si>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</si>
  <si>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</si>
  <si>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</si>
  <si>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</si>
  <si>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</si>
  <si>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</si>
  <si>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</si>
  <si>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</si>
  <si>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</si>
  <si>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</si>
  <si>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</si>
  <si>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</si>
  <si>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</si>
  <si>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</si>
  <si>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</si>
  <si>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</si>
  <si>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</si>
  <si>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</si>
  <si>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</si>
  <si>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</si>
  <si>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</si>
  <si>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</si>
  <si>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</si>
  <si>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</si>
  <si>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</si>
  <si>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</si>
  <si>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</si>
  <si>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</si>
  <si>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</si>
  <si>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</si>
  <si>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</si>
  <si>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</si>
  <si>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</si>
  <si>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</si>
  <si>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</si>
  <si>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</si>
  <si>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</si>
  <si>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</si>
  <si>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</si>
  <si>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</si>
  <si>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</si>
  <si>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</si>
  <si>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</si>
  <si>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</si>
  <si>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</si>
  <si>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</si>
  <si>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</si>
  <si>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</si>
  <si>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</si>
  <si>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</si>
  <si>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</si>
  <si>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</si>
  <si>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</si>
  <si>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</si>
  <si>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</si>
  <si>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</si>
  <si>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</si>
  <si>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</si>
  <si>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</si>
  <si>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</si>
  <si>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</si>
  <si>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</si>
  <si>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</si>
  <si>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</si>
  <si>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</si>
  <si>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</si>
  <si>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</si>
  <si>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</si>
  <si>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</si>
  <si>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</si>
  <si>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</si>
  <si>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</si>
  <si>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</si>
  <si>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</si>
  <si>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</si>
  <si>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</si>
  <si>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</si>
  <si>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</si>
  <si>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</si>
  <si>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</si>
  <si>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</si>
  <si>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</si>
  <si>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</si>
  <si>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</si>
  <si>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</si>
  <si>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</si>
  <si>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</si>
  <si>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</si>
  <si>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</si>
  <si>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</si>
  <si>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</si>
  <si>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</si>
  <si>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</si>
  <si>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</si>
  <si>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</si>
  <si>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</si>
  <si>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</si>
  <si>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</si>
  <si>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</si>
  <si>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</si>
  <si>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</si>
  <si>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</si>
  <si>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</si>
  <si>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</si>
  <si>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</si>
  <si>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</si>
  <si>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</si>
  <si>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</si>
  <si>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</si>
  <si>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</si>
  <si>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</si>
  <si>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</si>
  <si>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</si>
  <si>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</si>
  <si>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</si>
  <si>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</si>
  <si>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</si>
  <si>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</si>
  <si>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</si>
  <si>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</si>
  <si>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</si>
  <si>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</si>
  <si>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</si>
  <si>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</si>
  <si>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</si>
  <si>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</si>
  <si>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</si>
  <si>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</si>
  <si>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</si>
  <si>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</si>
  <si>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</si>
  <si>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</si>
  <si>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</si>
  <si>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</si>
  <si>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</si>
  <si>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</si>
  <si>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</si>
  <si>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</si>
  <si>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</si>
  <si>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</si>
  <si>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</si>
  <si>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</si>
  <si>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</si>
  <si>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</si>
  <si>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</si>
  <si>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</si>
  <si>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</si>
  <si>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</si>
  <si>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</si>
  <si>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</si>
  <si>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</si>
  <si>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</si>
  <si>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</si>
  <si>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</si>
  <si>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</si>
  <si>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</si>
  <si>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</si>
  <si>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</si>
  <si>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</si>
  <si>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</si>
  <si>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</si>
  <si>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</si>
  <si>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</si>
  <si>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</si>
  <si>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</si>
  <si>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</si>
  <si>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</si>
  <si>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</si>
  <si>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</si>
  <si>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</si>
  <si>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</si>
  <si>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</si>
  <si>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</si>
  <si>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</si>
  <si>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</si>
  <si>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</si>
  <si>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</si>
  <si>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</si>
  <si>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</si>
  <si>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</si>
  <si>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</si>
  <si>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</si>
  <si>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</si>
  <si>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</si>
  <si>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</si>
  <si>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</si>
  <si>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</si>
  <si>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</si>
  <si>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</si>
  <si>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</si>
  <si>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</si>
  <si>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</si>
  <si>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</si>
  <si>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</si>
  <si>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</si>
  <si>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</si>
  <si>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</si>
  <si>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</si>
  <si>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</si>
  <si>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</si>
  <si>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</si>
  <si>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</si>
  <si>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</si>
  <si>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</si>
  <si>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</si>
  <si>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</si>
  <si>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</si>
  <si>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</si>
  <si>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</si>
  <si>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</si>
  <si>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</si>
  <si>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</si>
  <si>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</si>
  <si>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</si>
  <si>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</si>
  <si>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</si>
  <si>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</si>
  <si>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</si>
  <si>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</si>
  <si>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</si>
  <si>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</si>
  <si>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</si>
  <si>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</si>
  <si>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</si>
  <si>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</si>
  <si>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</si>
  <si>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</si>
  <si>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</si>
  <si>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</si>
  <si>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</si>
  <si>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</si>
  <si>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</si>
  <si>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</si>
  <si>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</si>
  <si>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</si>
  <si>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</si>
  <si>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</si>
  <si>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</si>
  <si>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</si>
  <si>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</si>
  <si>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</si>
  <si>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</si>
  <si>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</si>
  <si>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</si>
  <si>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</si>
  <si>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</si>
  <si>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</si>
  <si>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</si>
  <si>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</si>
  <si>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</si>
  <si>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</si>
  <si>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</si>
  <si>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</si>
  <si>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</si>
  <si>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</si>
  <si>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</si>
  <si>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</si>
  <si>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</si>
  <si>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</si>
  <si>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</si>
  <si>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</si>
  <si>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</si>
  <si>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</si>
  <si>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</si>
  <si>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</si>
  <si>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</si>
  <si>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</si>
  <si>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</si>
  <si>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</si>
  <si>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</si>
  <si>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</si>
  <si>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</si>
  <si>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</si>
  <si>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</si>
  <si>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</si>
  <si>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</si>
  <si>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</si>
  <si>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</si>
  <si>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</si>
  <si>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</si>
  <si>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</si>
  <si>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</si>
  <si>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</si>
  <si>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</si>
  <si>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</si>
  <si>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</si>
  <si>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</si>
  <si>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</si>
  <si>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</si>
  <si>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</si>
  <si>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</si>
  <si>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</si>
  <si>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</si>
  <si>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</si>
  <si>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</si>
  <si>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</si>
  <si>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</si>
  <si>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</si>
  <si>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</si>
  <si>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</si>
  <si>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</si>
  <si>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</si>
  <si>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</si>
  <si>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</si>
  <si>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</si>
  <si>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</si>
  <si>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</si>
  <si>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</si>
  <si>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</si>
  <si>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</si>
  <si>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</si>
  <si>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</si>
  <si>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</si>
  <si>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</si>
  <si>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</si>
  <si>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</si>
  <si>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</si>
  <si>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</si>
  <si>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</si>
  <si>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</si>
  <si>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</si>
  <si>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</si>
  <si>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</si>
  <si>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</si>
  <si>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</si>
  <si>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</si>
  <si>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</si>
  <si>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</si>
  <si>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</si>
  <si>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</si>
  <si>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</si>
  <si>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</si>
  <si>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</si>
  <si>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</si>
  <si>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</si>
  <si>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</si>
  <si>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</si>
  <si>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</si>
  <si>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</si>
  <si>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</si>
  <si>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</si>
  <si>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</si>
  <si>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</si>
  <si>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</si>
  <si>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</si>
  <si>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</si>
  <si>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</si>
  <si>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</si>
  <si>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</si>
  <si>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</si>
  <si>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</si>
  <si>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</si>
  <si>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</si>
  <si>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</si>
  <si>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</si>
  <si>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</si>
  <si>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</si>
  <si>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</si>
  <si>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</si>
  <si>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</si>
  <si>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</si>
  <si>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</si>
  <si>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</si>
  <si>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</si>
  <si>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</si>
  <si>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</si>
  <si>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</si>
  <si>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</si>
  <si>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</si>
  <si>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</si>
  <si>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</si>
  <si>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</si>
  <si>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</si>
  <si>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</si>
  <si>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</si>
  <si>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</si>
  <si>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</si>
  <si>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</si>
  <si>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</si>
  <si>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</si>
  <si>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</si>
  <si>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</si>
  <si>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</si>
  <si>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</si>
  <si>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</si>
  <si>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</si>
  <si>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</si>
  <si>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</si>
  <si>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</si>
  <si>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</si>
  <si>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</si>
  <si>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</si>
  <si>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</si>
  <si>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</si>
  <si>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</si>
  <si>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</si>
  <si>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</si>
  <si>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</si>
  <si>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</si>
  <si>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</si>
  <si>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</si>
  <si>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</si>
  <si>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</si>
  <si>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</si>
  <si>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</si>
  <si>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</si>
  <si>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</si>
  <si>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</si>
  <si>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</si>
  <si>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</si>
  <si>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</si>
  <si>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</si>
  <si>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</si>
  <si>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</si>
  <si>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</si>
  <si>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</si>
  <si>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</si>
  <si>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</si>
  <si>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</si>
  <si>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</si>
  <si>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</si>
  <si>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</si>
  <si>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</si>
  <si>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</si>
  <si>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</si>
  <si>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</si>
  <si>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</si>
  <si>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</si>
  <si>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</si>
  <si>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</si>
  <si>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</si>
  <si>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</si>
  <si>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</si>
  <si>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</si>
  <si>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</si>
  <si>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</si>
  <si>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</si>
  <si>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</si>
  <si>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</si>
  <si>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</si>
  <si>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</si>
  <si>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</si>
  <si>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</si>
  <si>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</si>
  <si>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</si>
  <si>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</si>
  <si>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</si>
  <si>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</si>
  <si>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</si>
  <si>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</si>
  <si>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</si>
  <si>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</si>
  <si>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</si>
  <si>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</si>
  <si>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</si>
  <si>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</si>
  <si>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</si>
  <si>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</si>
  <si>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</si>
  <si>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</si>
  <si>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</si>
  <si>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</si>
  <si>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</si>
  <si>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</si>
  <si>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</si>
  <si>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</si>
  <si>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</si>
  <si>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</si>
  <si>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</si>
  <si>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</si>
  <si>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</si>
  <si>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</si>
  <si>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</si>
  <si>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</si>
  <si>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</si>
  <si>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</si>
  <si>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</si>
  <si>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</si>
  <si>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</si>
  <si>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</si>
  <si>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</si>
  <si>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</si>
  <si>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</si>
  <si>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</si>
  <si>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</si>
  <si>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</si>
  <si>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</si>
  <si>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</si>
  <si>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</si>
  <si>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</si>
  <si>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</si>
  <si>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</si>
  <si>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</si>
  <si>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</si>
  <si>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</si>
  <si>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</si>
  <si>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</si>
  <si>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</si>
  <si>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</si>
  <si>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</si>
  <si>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</si>
  <si>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</si>
  <si>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</si>
  <si>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</si>
  <si>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</si>
  <si>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</si>
  <si>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</si>
  <si>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</si>
  <si>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</si>
  <si>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</si>
  <si>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</si>
  <si>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</si>
  <si>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</si>
  <si>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</si>
  <si>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</si>
  <si>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</si>
  <si>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</si>
  <si>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</si>
  <si>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</si>
  <si>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</si>
  <si>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</si>
  <si>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</si>
  <si>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</si>
  <si>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</si>
  <si>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</si>
  <si>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</si>
  <si>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</si>
  <si>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</si>
  <si>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</si>
  <si>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</si>
  <si>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</si>
  <si>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</si>
  <si>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</si>
  <si>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</si>
  <si>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</si>
  <si>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</si>
  <si>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</si>
  <si>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</si>
  <si>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</si>
  <si>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</si>
  <si>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</si>
  <si>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</si>
  <si>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</si>
  <si>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</si>
  <si>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</si>
  <si>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</si>
  <si>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</si>
  <si>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</si>
  <si>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</si>
  <si>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</si>
  <si>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</si>
  <si>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</si>
  <si>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</si>
  <si>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</si>
  <si>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</si>
  <si>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</si>
  <si>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</si>
  <si>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</si>
  <si>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</si>
  <si>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</si>
  <si>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</si>
  <si>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</si>
  <si>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</si>
  <si>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</si>
  <si>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</si>
  <si>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</si>
  <si>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</si>
  <si>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</si>
  <si>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</si>
  <si>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</si>
  <si>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</si>
  <si>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</si>
  <si>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</si>
  <si>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</si>
  <si>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</si>
  <si>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</si>
  <si>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</si>
  <si>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</si>
  <si>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</si>
  <si>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</si>
  <si>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</si>
  <si>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</si>
  <si>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</si>
  <si>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</si>
  <si>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</si>
  <si>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</si>
  <si>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</si>
  <si>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</si>
  <si>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</si>
  <si>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</si>
  <si>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</si>
  <si>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</si>
  <si>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</si>
  <si>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</si>
  <si>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</si>
  <si>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</si>
  <si>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</si>
  <si>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</si>
  <si>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</si>
  <si>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</si>
  <si>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</si>
  <si>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</si>
  <si>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</si>
  <si>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</si>
  <si>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</si>
  <si>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</si>
  <si>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</si>
  <si>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</si>
  <si>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</si>
  <si>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</si>
  <si>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</si>
  <si>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</si>
  <si>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</si>
  <si>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</si>
  <si>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</si>
  <si>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</si>
  <si>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</si>
  <si>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</si>
  <si>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</si>
  <si>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</si>
  <si>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</si>
  <si>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</si>
  <si>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</si>
  <si>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</si>
  <si>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</si>
  <si>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</si>
  <si>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</si>
  <si>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</si>
  <si>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</si>
  <si>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</si>
  <si>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</si>
  <si>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</si>
  <si>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</si>
  <si>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</si>
  <si>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</si>
  <si>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</si>
  <si>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</si>
  <si>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</si>
  <si>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</si>
  <si>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</si>
  <si>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</si>
  <si>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</si>
  <si>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</si>
  <si>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</si>
  <si>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</si>
  <si>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</si>
  <si>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</si>
  <si>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</si>
  <si>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</si>
  <si>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</si>
  <si>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</si>
  <si>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</si>
  <si>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</si>
  <si>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</si>
  <si>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</si>
  <si>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</si>
  <si>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</si>
  <si>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</si>
  <si>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</si>
  <si>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</si>
  <si>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</si>
  <si>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</si>
  <si>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</si>
  <si>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</si>
  <si>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</si>
  <si>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</si>
  <si>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</si>
  <si>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</si>
  <si>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</si>
  <si>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</si>
  <si>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</si>
  <si>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</si>
  <si>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</si>
  <si>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</si>
  <si>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</si>
  <si>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</si>
  <si>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</si>
  <si>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</si>
  <si>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</si>
  <si>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</si>
  <si>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</si>
  <si>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</si>
  <si>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</si>
  <si>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</si>
  <si>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</si>
  <si>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</si>
  <si>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</si>
  <si>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</si>
  <si>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</si>
  <si>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</si>
  <si>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</si>
  <si>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</si>
  <si>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</si>
  <si>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</si>
  <si>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</si>
  <si>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</si>
  <si>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</si>
  <si>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</si>
  <si>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</si>
  <si>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</si>
  <si>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</si>
  <si>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</si>
  <si>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</si>
  <si>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</si>
  <si>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</si>
  <si>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</si>
  <si>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</si>
  <si>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</si>
  <si>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</si>
  <si>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</si>
  <si>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</si>
  <si>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</si>
  <si>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</si>
  <si>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</si>
  <si>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</si>
  <si>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</si>
  <si>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</si>
  <si>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</si>
  <si>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</si>
  <si>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</si>
  <si>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</si>
  <si>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</si>
  <si>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</si>
  <si>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</si>
  <si>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</si>
  <si>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</si>
  <si>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</si>
  <si>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</si>
  <si>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</si>
  <si>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</si>
  <si>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</si>
  <si>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</si>
  <si>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</si>
  <si>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</si>
  <si>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</si>
  <si>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</si>
  <si>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</si>
  <si>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</si>
  <si>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</si>
  <si>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</si>
  <si>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</si>
  <si>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</si>
  <si>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</si>
  <si>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</si>
  <si>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</si>
  <si>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</si>
  <si>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</si>
  <si>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</si>
  <si>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</si>
  <si>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</si>
  <si>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</si>
  <si>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</si>
  <si>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</si>
  <si>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</si>
  <si>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</si>
  <si>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</si>
  <si>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</si>
  <si>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</si>
  <si>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</si>
  <si>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</si>
  <si>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</si>
  <si>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</si>
  <si>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</si>
  <si>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</si>
  <si>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</si>
  <si>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</si>
  <si>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</si>
  <si>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</si>
  <si>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</si>
  <si>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</si>
  <si>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</si>
  <si>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</si>
  <si>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</si>
  <si>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</si>
  <si>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</si>
  <si>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</si>
  <si>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</si>
  <si>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</si>
  <si>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</si>
  <si>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</si>
  <si>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</si>
  <si>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</si>
  <si>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</si>
  <si>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</si>
  <si>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</si>
  <si>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</si>
  <si>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</si>
  <si>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</si>
  <si>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</si>
  <si>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</si>
  <si>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</si>
  <si>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</si>
  <si>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</si>
  <si>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</si>
  <si>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</si>
  <si>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</si>
  <si>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</si>
  <si>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</si>
  <si>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</si>
  <si>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</si>
  <si>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</si>
  <si>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</si>
  <si>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</si>
  <si>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</si>
  <si>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</si>
  <si>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</si>
  <si>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</si>
  <si>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</si>
  <si>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</si>
  <si>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</si>
  <si>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</si>
  <si>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</si>
  <si>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</si>
  <si>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</si>
  <si>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</si>
  <si>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</si>
  <si>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</si>
  <si>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</si>
  <si>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</si>
  <si>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</si>
  <si>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</si>
  <si>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</si>
  <si>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</si>
  <si>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</si>
  <si>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</si>
  <si>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</si>
  <si>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</si>
  <si>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</si>
  <si>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</si>
  <si>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</si>
  <si>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</si>
  <si>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</si>
  <si>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</si>
  <si>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</si>
  <si>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</si>
  <si>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</si>
  <si>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</si>
  <si>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</si>
  <si>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</si>
  <si>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</si>
  <si>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</si>
  <si>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</si>
  <si>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</si>
  <si>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</si>
  <si>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</si>
  <si>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</si>
  <si>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</si>
  <si>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</si>
  <si>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</si>
  <si>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</si>
  <si>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</si>
  <si>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</si>
  <si>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</si>
  <si>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</si>
  <si>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</si>
  <si>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</si>
  <si>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</si>
  <si>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</si>
  <si>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</si>
  <si>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</si>
  <si>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</si>
  <si>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</si>
  <si>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</si>
  <si>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</si>
  <si>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</si>
  <si>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</si>
  <si>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</si>
  <si>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</si>
  <si>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</si>
  <si>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</si>
  <si>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</si>
  <si>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</si>
  <si>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</si>
  <si>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</si>
  <si>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</si>
  <si>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</si>
  <si>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</si>
  <si>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</si>
  <si>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</si>
  <si>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</si>
  <si>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</si>
  <si>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</si>
  <si>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</si>
  <si>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</si>
  <si>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</si>
  <si>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</si>
  <si>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</si>
  <si>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</si>
  <si>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</si>
  <si>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</si>
  <si>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</si>
  <si>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</si>
  <si>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</si>
  <si>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</si>
  <si>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</si>
  <si>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</si>
  <si>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</si>
  <si>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</si>
  <si>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</si>
  <si>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</si>
  <si>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</si>
  <si>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</si>
  <si>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</si>
  <si>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</si>
  <si>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</si>
  <si>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</si>
  <si>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</si>
  <si>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</si>
  <si>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</si>
  <si>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</si>
  <si>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</si>
  <si>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</si>
  <si>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</si>
  <si>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</si>
  <si>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</si>
  <si>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</si>
  <si>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</si>
  <si>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</si>
  <si>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</si>
  <si>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</si>
  <si>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</si>
  <si>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</si>
  <si>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</si>
  <si>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</si>
  <si>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</si>
  <si>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</si>
  <si>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</si>
  <si>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</si>
  <si>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</si>
  <si>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</si>
  <si>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</si>
  <si>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</si>
  <si>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</si>
  <si>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</si>
  <si>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</si>
  <si>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</si>
  <si>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</si>
  <si>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</si>
  <si>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</si>
  <si>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</si>
  <si>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</si>
  <si>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</si>
  <si>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</si>
  <si>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</si>
  <si>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</si>
  <si>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</si>
  <si>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</si>
  <si>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</si>
  <si>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</si>
  <si>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</si>
  <si>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</si>
  <si>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</si>
  <si>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</si>
  <si>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</si>
  <si>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</si>
  <si>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</si>
  <si>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</si>
  <si>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</si>
  <si>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</si>
  <si>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</si>
  <si>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</si>
  <si>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</si>
  <si>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</si>
  <si>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</si>
  <si>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</si>
  <si>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</si>
  <si>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</si>
  <si>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</si>
  <si>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</si>
  <si>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</si>
  <si>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</si>
  <si>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</si>
  <si>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</si>
  <si>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</si>
  <si>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</si>
  <si>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</si>
  <si>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</si>
  <si>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</si>
  <si>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</si>
  <si>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</si>
  <si>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</si>
  <si>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</si>
  <si>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</si>
  <si>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</si>
  <si>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</si>
  <si>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</si>
  <si>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</si>
  <si>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</si>
  <si>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</si>
  <si>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</si>
  <si>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</si>
  <si>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</si>
  <si>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</si>
  <si>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</si>
  <si>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</si>
  <si>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</si>
  <si>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</si>
  <si>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</si>
  <si>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</si>
  <si>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</si>
  <si>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</si>
  <si>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</si>
  <si>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</si>
  <si>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</si>
  <si>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</si>
  <si>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</si>
  <si>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</si>
  <si>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</si>
  <si>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</si>
  <si>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</si>
  <si>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</si>
  <si>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</si>
  <si>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</si>
  <si>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</si>
  <si>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</si>
  <si>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</si>
  <si>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</si>
  <si>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</si>
  <si>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</si>
  <si>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</si>
  <si>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</si>
  <si>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</si>
  <si>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</si>
  <si>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</si>
  <si>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</si>
  <si>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</si>
  <si>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</si>
  <si>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</si>
  <si>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</si>
  <si>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</si>
  <si>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</si>
  <si>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</si>
  <si>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</si>
  <si>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</si>
  <si>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</si>
  <si>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</si>
  <si>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</si>
  <si>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</si>
  <si>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</si>
  <si>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</si>
  <si>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</si>
  <si>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</si>
  <si>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</si>
  <si>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</si>
  <si>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</si>
  <si>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</si>
  <si>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</si>
  <si>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</si>
  <si>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</si>
  <si>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</si>
  <si>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</si>
  <si>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</si>
  <si>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</si>
  <si>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</si>
  <si>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</si>
  <si>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</si>
  <si>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</si>
  <si>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</si>
  <si>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</si>
  <si>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</si>
  <si>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</si>
  <si>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</si>
  <si>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</si>
  <si>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</si>
  <si>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</si>
  <si>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</si>
  <si>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</si>
  <si>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</si>
  <si>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</si>
  <si>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</si>
  <si>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</si>
  <si>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</si>
  <si>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</si>
  <si>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</si>
  <si>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</si>
  <si>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</si>
  <si>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</si>
  <si>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</si>
  <si>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</si>
  <si>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</si>
  <si>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</si>
  <si>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</si>
  <si>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</si>
  <si>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</si>
  <si>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</si>
  <si>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</si>
  <si>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</si>
  <si>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</si>
  <si>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</si>
  <si>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</si>
  <si>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</si>
  <si>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</si>
  <si>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</si>
  <si>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</si>
  <si>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</si>
  <si>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</si>
  <si>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</si>
  <si>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</si>
  <si>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</si>
  <si>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</si>
  <si>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</si>
  <si>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</si>
  <si>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</si>
  <si>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</si>
  <si>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</si>
  <si>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</si>
  <si>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</si>
  <si>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</si>
  <si>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</si>
  <si>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</si>
  <si>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</si>
  <si>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</si>
  <si>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</si>
  <si>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</si>
  <si>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</si>
  <si>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</si>
  <si>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</si>
  <si>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</si>
  <si>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</si>
  <si>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</si>
  <si>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</si>
  <si>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</si>
  <si>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</si>
  <si>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</si>
  <si>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</si>
  <si>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</si>
  <si>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</si>
  <si>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</si>
  <si>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</si>
  <si>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</si>
  <si>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</si>
  <si>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</si>
  <si>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</si>
  <si>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</si>
  <si>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</si>
  <si>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</si>
  <si>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</si>
  <si>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</si>
  <si>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</si>
  <si>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</si>
  <si>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</si>
  <si>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</si>
  <si>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</si>
  <si>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</si>
  <si>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</si>
  <si>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</si>
  <si>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</si>
  <si>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</si>
  <si>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</si>
  <si>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</si>
  <si>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</si>
  <si>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</si>
  <si>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</si>
  <si>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</si>
  <si>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</si>
  <si>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</si>
  <si>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</si>
  <si>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</si>
  <si>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</si>
  <si>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</si>
  <si>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</si>
  <si>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</si>
  <si>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</si>
  <si>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</si>
  <si>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</si>
  <si>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</si>
  <si>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</si>
  <si>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</si>
  <si>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</si>
  <si>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</si>
  <si>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</si>
  <si>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</si>
  <si>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</si>
  <si>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</si>
  <si>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</si>
  <si>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</si>
  <si>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</si>
  <si>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</si>
  <si>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</si>
  <si>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</si>
  <si>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</si>
  <si>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</si>
  <si>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</si>
  <si>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</si>
  <si>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</si>
  <si>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</si>
  <si>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</si>
  <si>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</si>
  <si>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</si>
  <si>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</si>
  <si>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</si>
  <si>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</si>
  <si>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</si>
  <si>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</si>
  <si>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</si>
  <si>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</si>
  <si>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</si>
  <si>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</si>
  <si>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</si>
  <si>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</si>
  <si>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</si>
  <si>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</si>
  <si>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</si>
  <si>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</si>
  <si>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</si>
  <si>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</si>
  <si>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</si>
  <si>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</si>
  <si>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</si>
  <si>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</si>
  <si>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</si>
  <si>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</si>
  <si>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</si>
  <si>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</si>
  <si>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</si>
  <si>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</si>
  <si>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</si>
  <si>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</si>
  <si>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</si>
  <si>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</si>
  <si>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</si>
  <si>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</si>
  <si>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</si>
  <si>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</si>
  <si>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</si>
  <si>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</si>
  <si>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</si>
  <si>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</si>
  <si>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</si>
  <si>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</si>
  <si>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</si>
  <si>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</si>
  <si>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</si>
  <si>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</si>
  <si>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</si>
  <si>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</si>
  <si>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</si>
  <si>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</si>
  <si>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</si>
  <si>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</si>
  <si>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</si>
  <si>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</si>
  <si>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</si>
  <si>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</si>
  <si>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</si>
  <si>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</si>
  <si>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</si>
  <si>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</si>
  <si>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</si>
  <si>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</si>
  <si>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</si>
  <si>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</si>
  <si>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</si>
  <si>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</si>
  <si>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</si>
  <si>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</si>
  <si>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</si>
  <si>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</si>
  <si>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</si>
  <si>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</si>
  <si>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</si>
  <si>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</si>
  <si>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</si>
  <si>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</si>
  <si>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</si>
  <si>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</si>
  <si>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</si>
  <si>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</si>
  <si>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</si>
  <si>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</si>
  <si>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</si>
  <si>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</si>
  <si>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</si>
  <si>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</si>
  <si>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</si>
  <si>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</si>
  <si>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</si>
  <si>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</si>
  <si>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</si>
  <si>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</si>
  <si>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</si>
  <si>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</si>
  <si>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</si>
  <si>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</si>
  <si>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</si>
  <si>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</si>
  <si>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</si>
  <si>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</si>
  <si>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</si>
  <si>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</si>
  <si>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</si>
  <si>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</si>
  <si>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</si>
  <si>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</si>
  <si>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</si>
  <si>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</si>
  <si>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</si>
  <si>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</si>
  <si>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</si>
  <si>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</si>
  <si>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</si>
  <si>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</si>
  <si>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</si>
  <si>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</si>
  <si>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</si>
  <si>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</si>
  <si>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</si>
  <si>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</si>
  <si>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</si>
  <si>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</si>
  <si>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</si>
  <si>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</si>
  <si>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</si>
  <si>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</si>
  <si>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</si>
  <si>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</si>
  <si>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</si>
  <si>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</si>
  <si>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</si>
  <si>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</si>
  <si>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</si>
  <si>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</si>
  <si>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</si>
  <si>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</si>
  <si>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</si>
  <si>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</si>
  <si>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</si>
  <si>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</si>
  <si>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</si>
  <si>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</si>
  <si>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</si>
  <si>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</si>
  <si>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</si>
  <si>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</si>
  <si>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</si>
  <si>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</si>
  <si>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</si>
  <si>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</si>
  <si>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</si>
  <si>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</si>
  <si>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</si>
  <si>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</si>
  <si>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</si>
  <si>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</si>
  <si>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</si>
  <si>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</si>
  <si>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</si>
  <si>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</si>
  <si>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</si>
  <si>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</si>
  <si>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</si>
  <si>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</si>
  <si>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</si>
  <si>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</si>
  <si>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</si>
  <si>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</si>
  <si>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</si>
  <si>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</si>
  <si>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</si>
  <si>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</si>
  <si>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</si>
  <si>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</si>
  <si>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</si>
  <si>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</si>
  <si>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</si>
  <si>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</si>
  <si>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</si>
  <si>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</si>
  <si>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</si>
  <si>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</si>
  <si>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</si>
  <si>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</si>
  <si>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</si>
  <si>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</si>
  <si>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</si>
  <si>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</si>
  <si>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</si>
  <si>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</si>
  <si>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</si>
  <si>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</si>
  <si>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</si>
  <si>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</si>
  <si>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</si>
  <si>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</si>
  <si>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</si>
  <si>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</si>
  <si>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</si>
  <si>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</si>
  <si>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</si>
  <si>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</si>
  <si>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</si>
  <si>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</si>
  <si>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</si>
  <si>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</si>
  <si>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</si>
  <si>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</si>
  <si>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</si>
  <si>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</si>
  <si>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</si>
  <si>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</si>
  <si>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</si>
  <si>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</si>
  <si>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</si>
  <si>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</si>
  <si>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</si>
  <si>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</si>
  <si>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</si>
  <si>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</si>
  <si>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</si>
  <si>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</si>
  <si>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</si>
  <si>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</si>
  <si>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</si>
  <si>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</si>
  <si>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</si>
  <si>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</si>
  <si>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</si>
  <si>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</si>
  <si>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</si>
  <si>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</si>
  <si>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</si>
  <si>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</si>
  <si>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</si>
  <si>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</si>
  <si>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</si>
  <si>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</si>
  <si>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</si>
  <si>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</si>
  <si>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</si>
  <si>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</si>
  <si>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</si>
  <si>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</si>
  <si>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</si>
  <si>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</si>
  <si>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</si>
  <si>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</si>
  <si>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</si>
  <si>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</si>
  <si>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</si>
  <si>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</si>
  <si>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</si>
  <si>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</si>
  <si>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</si>
  <si>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</si>
  <si>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</si>
  <si>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</si>
  <si>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</si>
  <si>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</si>
  <si>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</si>
  <si>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</si>
  <si>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</si>
  <si>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</si>
  <si>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</si>
  <si>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</si>
  <si>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</si>
  <si>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</si>
  <si>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</si>
  <si>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</si>
  <si>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</si>
  <si>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</si>
  <si>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</si>
  <si>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</si>
  <si>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</si>
  <si>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</si>
  <si>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</si>
  <si>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</si>
  <si>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</si>
  <si>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</si>
  <si>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</si>
  <si>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</si>
  <si>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</si>
  <si>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</si>
  <si>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</si>
  <si>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</si>
  <si>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</si>
  <si>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</si>
  <si>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</si>
  <si>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</si>
  <si>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</si>
  <si>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</si>
  <si>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</si>
  <si>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</si>
  <si>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</si>
  <si>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</si>
  <si>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</si>
  <si>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</si>
  <si>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</si>
  <si>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</si>
  <si>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</si>
  <si>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</si>
  <si>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</si>
  <si>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</si>
  <si>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</si>
  <si>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</si>
  <si>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</si>
  <si>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</si>
  <si>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</si>
  <si>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</si>
  <si>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</si>
  <si>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</si>
  <si>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</si>
  <si>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</si>
  <si>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</si>
  <si>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</si>
  <si>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</si>
  <si>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</si>
  <si>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</si>
  <si>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</si>
  <si>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</si>
  <si>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</si>
  <si>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</si>
  <si>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</si>
  <si>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</si>
  <si>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</si>
  <si>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</si>
  <si>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</si>
  <si>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</si>
  <si>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</si>
  <si>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</si>
  <si>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</si>
  <si>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</si>
  <si>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</si>
  <si>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</si>
  <si>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</si>
  <si>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</si>
  <si>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</si>
  <si>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</si>
  <si>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</si>
  <si>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</si>
  <si>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</si>
  <si>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</si>
  <si>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</si>
  <si>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</si>
  <si>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</si>
  <si>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</si>
  <si>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</si>
  <si>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</si>
  <si>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</si>
  <si>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</si>
  <si>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</si>
  <si>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</si>
  <si>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</si>
  <si>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</si>
  <si>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</si>
  <si>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</si>
  <si>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</si>
  <si>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</si>
  <si>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</si>
  <si>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</si>
  <si>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</si>
  <si>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</si>
  <si>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</si>
  <si>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</si>
  <si>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</si>
  <si>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</si>
  <si>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</si>
  <si>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</si>
  <si>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</si>
  <si>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</si>
  <si>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</si>
  <si>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</si>
  <si>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</si>
  <si>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</si>
  <si>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</si>
  <si>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</si>
  <si>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</si>
  <si>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</si>
  <si>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</si>
  <si>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</si>
  <si>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</si>
  <si>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</si>
  <si>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</si>
  <si>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</si>
  <si>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</si>
  <si>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</si>
  <si>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</si>
  <si>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</si>
  <si>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</si>
  <si>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</si>
  <si>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</si>
  <si>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</si>
  <si>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</si>
  <si>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</si>
  <si>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</si>
  <si>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</si>
  <si>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</si>
  <si>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</si>
  <si>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</si>
  <si>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</si>
  <si>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</si>
  <si>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</si>
  <si>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</si>
  <si>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</si>
  <si>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</si>
  <si>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</si>
  <si>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</si>
  <si>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</si>
  <si>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</si>
  <si>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</si>
  <si>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</si>
  <si>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</si>
  <si>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</si>
  <si>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</si>
  <si>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</si>
  <si>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</si>
  <si>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</si>
  <si>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</si>
  <si>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</si>
  <si>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</si>
  <si>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</si>
  <si>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</si>
  <si>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</si>
  <si>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</si>
  <si>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</si>
  <si>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</si>
  <si>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</si>
  <si>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</si>
  <si>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</si>
  <si>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</si>
  <si>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</si>
  <si>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</si>
  <si>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</si>
  <si>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</si>
  <si>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</si>
  <si>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</si>
  <si>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</si>
  <si>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</si>
  <si>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</si>
  <si>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</si>
  <si>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</si>
  <si>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</si>
  <si>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</si>
  <si>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</si>
  <si>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</si>
  <si>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</si>
  <si>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</si>
  <si>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</si>
  <si>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</si>
  <si>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</si>
  <si>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</si>
  <si>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</si>
  <si>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</si>
  <si>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</si>
  <si>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</si>
  <si>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</si>
  <si>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</si>
  <si>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</si>
  <si>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</si>
  <si>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</si>
  <si>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</si>
  <si>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</si>
  <si>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</si>
  <si>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</si>
  <si>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</si>
  <si>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</si>
  <si>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</si>
  <si>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</si>
  <si>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</si>
  <si>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</si>
  <si>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</si>
  <si>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</si>
  <si>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</si>
  <si>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</si>
  <si>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</si>
  <si>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</si>
  <si>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</si>
  <si>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</si>
  <si>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</si>
  <si>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</si>
  <si>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</si>
  <si>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</si>
  <si>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</si>
  <si>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</si>
  <si>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</si>
  <si>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</si>
  <si>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</si>
  <si>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</si>
  <si>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</si>
  <si>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</si>
  <si>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</si>
  <si>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</si>
  <si>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</si>
  <si>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</si>
  <si>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</si>
  <si>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</si>
  <si>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</si>
  <si>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</si>
  <si>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</si>
  <si>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</si>
  <si>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</si>
  <si>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</si>
  <si>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</si>
  <si>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</si>
  <si>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</si>
  <si>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</si>
  <si>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</si>
  <si>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</si>
  <si>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</si>
  <si>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</si>
  <si>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</si>
  <si>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</si>
  <si>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</si>
  <si>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</si>
  <si>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</si>
  <si>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</si>
  <si>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</si>
  <si>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</si>
  <si>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</si>
  <si>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</si>
  <si>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</si>
  <si>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</si>
  <si>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</si>
  <si>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</si>
  <si>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</si>
  <si>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</si>
  <si>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</si>
  <si>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</si>
  <si>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</si>
  <si>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</si>
  <si>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</si>
  <si>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</si>
  <si>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</si>
  <si>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</si>
  <si>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</si>
  <si>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</si>
  <si>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</si>
  <si>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</si>
  <si>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</si>
  <si>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</si>
  <si>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</si>
  <si>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</si>
  <si>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</si>
  <si>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</si>
  <si>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</si>
  <si>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</si>
  <si>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</si>
  <si>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</si>
  <si>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</si>
  <si>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</si>
  <si>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</si>
  <si>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</si>
  <si>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</si>
  <si>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</si>
  <si>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</si>
  <si>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</si>
  <si>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</si>
  <si>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</si>
  <si>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</si>
  <si>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</si>
  <si>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</si>
  <si>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</si>
  <si>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</si>
  <si>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</si>
  <si>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</si>
  <si>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</si>
  <si>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</si>
  <si>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</si>
  <si>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</si>
  <si>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</si>
  <si>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</si>
  <si>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</si>
  <si>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</si>
  <si>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</si>
  <si>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</si>
  <si>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</si>
  <si>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</si>
  <si>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</si>
  <si>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</si>
  <si>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</si>
  <si>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</si>
  <si>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</si>
  <si>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</si>
  <si>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</si>
  <si>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</si>
  <si>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</si>
  <si>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</si>
  <si>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</si>
  <si>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</si>
  <si>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</si>
  <si>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</si>
  <si>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</si>
  <si>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</si>
  <si>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</si>
  <si>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</si>
  <si>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</si>
  <si>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</si>
  <si>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</si>
  <si>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</si>
  <si>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</si>
  <si>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</si>
  <si>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</si>
  <si>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</si>
  <si>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</si>
  <si>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</si>
  <si>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</si>
  <si>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</si>
  <si>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</si>
  <si>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</si>
  <si>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</si>
  <si>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</si>
  <si>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</si>
  <si>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</si>
  <si>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</si>
  <si>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</si>
  <si>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</si>
  <si>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</si>
  <si>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</si>
  <si>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</si>
  <si>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</si>
  <si>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</si>
  <si>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</si>
  <si>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</si>
  <si>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</si>
  <si>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</si>
  <si>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</si>
  <si>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</si>
  <si>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</si>
  <si>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</si>
  <si>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</si>
  <si>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</si>
  <si>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</si>
  <si>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</si>
  <si>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</si>
  <si>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</si>
  <si>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</si>
  <si>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</si>
  <si>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</si>
  <si>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</si>
  <si>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</si>
  <si>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</si>
  <si>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</si>
  <si>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</si>
  <si>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</si>
  <si>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</si>
  <si>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</si>
  <si>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</si>
  <si>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</si>
  <si>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</si>
  <si>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</si>
  <si>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</si>
  <si>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</si>
  <si>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</si>
  <si>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</si>
  <si>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</si>
  <si>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</si>
  <si>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</si>
  <si>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</si>
  <si>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</si>
  <si>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</si>
  <si>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</si>
  <si>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</si>
  <si>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</si>
  <si>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</si>
  <si>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</si>
  <si>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</si>
  <si>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</si>
  <si>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</si>
  <si>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</si>
  <si>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</si>
  <si>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</si>
  <si>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</si>
  <si>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</si>
  <si>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</si>
  <si>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</si>
  <si>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</si>
  <si>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</si>
  <si>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</si>
  <si>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</si>
  <si>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</si>
  <si>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</si>
  <si>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</si>
  <si>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</si>
  <si>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</si>
  <si>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</si>
  <si>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</si>
  <si>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</si>
  <si>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</si>
  <si>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</si>
  <si>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</si>
  <si>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</si>
  <si>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</si>
  <si>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</si>
  <si>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</si>
  <si>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</si>
  <si>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</si>
  <si>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</si>
  <si>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</si>
  <si>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</si>
  <si>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</si>
  <si>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</si>
  <si>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</si>
  <si>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</si>
  <si>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</si>
  <si>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</si>
  <si>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</si>
  <si>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</si>
  <si>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</si>
  <si>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</si>
  <si>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</si>
  <si>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</si>
  <si>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</si>
  <si>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</si>
  <si>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</si>
  <si>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</si>
  <si>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</si>
  <si>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</si>
  <si>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</si>
  <si>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</si>
  <si>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</si>
  <si>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</si>
  <si>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</si>
  <si>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</si>
  <si>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</si>
  <si>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</si>
  <si>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</si>
  <si>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</si>
  <si>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</si>
  <si>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</si>
  <si>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</si>
  <si>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</si>
  <si>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</si>
  <si>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</si>
  <si>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</si>
  <si>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</si>
  <si>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</si>
  <si>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</si>
  <si>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</si>
  <si>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</si>
  <si>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</si>
  <si>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</si>
  <si>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</si>
  <si>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</si>
  <si>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</si>
  <si>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</si>
  <si>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</si>
  <si>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</si>
  <si>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</si>
  <si>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</si>
  <si>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</si>
  <si>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</si>
  <si>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</si>
  <si>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</si>
  <si>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</si>
  <si>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</si>
  <si>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</si>
  <si>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</si>
  <si>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</si>
  <si>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</si>
  <si>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</si>
  <si>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</si>
  <si>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</si>
  <si>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</si>
  <si>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</si>
  <si>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</si>
  <si>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</si>
  <si>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</si>
  <si>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</si>
  <si>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</si>
  <si>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</si>
  <si>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</si>
  <si>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</si>
  <si>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</si>
  <si>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</si>
  <si>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</si>
  <si>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</si>
  <si>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</si>
  <si>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</si>
  <si>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</si>
  <si>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</si>
  <si>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</si>
  <si>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</si>
  <si>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</si>
  <si>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</si>
  <si>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</si>
  <si>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</si>
  <si>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</si>
  <si>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</si>
  <si>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</si>
  <si>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</si>
  <si>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</si>
  <si>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</si>
  <si>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</si>
  <si>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</si>
  <si>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</si>
  <si>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</si>
  <si>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</si>
  <si>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</si>
  <si>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</si>
  <si>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</si>
  <si>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</si>
  <si>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</si>
  <si>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</si>
  <si>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</si>
  <si>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</si>
  <si>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</si>
  <si>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</si>
  <si>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</si>
  <si>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</si>
  <si>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</si>
  <si>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</si>
  <si>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</si>
  <si>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</si>
  <si>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</si>
  <si>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</si>
  <si>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</si>
  <si>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</si>
  <si>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</si>
  <si>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</si>
  <si>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</si>
  <si>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</si>
  <si>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</si>
  <si>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</si>
  <si>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</si>
  <si>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</si>
  <si>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</si>
  <si>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</si>
  <si>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</si>
  <si>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</si>
  <si>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</si>
  <si>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</si>
  <si>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</si>
  <si>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</si>
  <si>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</si>
  <si>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</si>
  <si>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</si>
  <si>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</si>
  <si>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</si>
  <si>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</si>
  <si>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</si>
  <si>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</si>
  <si>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</si>
  <si>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</si>
  <si>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</si>
  <si>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</si>
  <si>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</si>
  <si>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</si>
  <si>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</si>
  <si>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</si>
  <si>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</si>
  <si>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</si>
  <si>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</si>
  <si>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</si>
  <si>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</si>
  <si>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</si>
  <si>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</si>
  <si>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</si>
  <si>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</si>
  <si>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</si>
  <si>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</si>
  <si>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</si>
  <si>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</si>
  <si>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</si>
  <si>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</si>
  <si>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</si>
  <si>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</si>
  <si>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</si>
  <si>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</si>
  <si>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</si>
  <si>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</si>
  <si>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</si>
  <si>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</si>
  <si>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</si>
  <si>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</si>
  <si>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</si>
  <si>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</si>
  <si>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</si>
  <si>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</si>
  <si>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</si>
  <si>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</si>
  <si>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</si>
  <si>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</si>
  <si>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</si>
  <si>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</si>
  <si>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</si>
  <si>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</si>
  <si>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</si>
  <si>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</si>
  <si>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</si>
  <si>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</si>
  <si>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</si>
  <si>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</si>
  <si>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</si>
  <si>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</si>
  <si>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</si>
  <si>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</si>
  <si>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</si>
  <si>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</si>
  <si>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</si>
  <si>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</si>
  <si>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</si>
  <si>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</si>
  <si>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</si>
  <si>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</si>
  <si>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</si>
  <si>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</si>
  <si>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</si>
  <si>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</si>
  <si>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</si>
  <si>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</si>
  <si>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</si>
  <si>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</si>
  <si>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</si>
  <si>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</si>
  <si>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</si>
  <si>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</si>
  <si>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</si>
  <si>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</si>
  <si>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</si>
  <si>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</si>
  <si>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</si>
  <si>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</si>
  <si>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</si>
  <si>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</si>
  <si>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</si>
  <si>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</si>
  <si>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</si>
  <si>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</si>
  <si>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</si>
  <si>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</si>
  <si>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</si>
  <si>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</si>
  <si>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</si>
  <si>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</si>
  <si>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</si>
  <si>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</si>
  <si>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</si>
  <si>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</si>
  <si>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</si>
  <si>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</si>
  <si>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</si>
  <si>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</si>
  <si>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</si>
  <si>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</si>
  <si>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</si>
  <si>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</si>
  <si>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</si>
  <si>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</si>
  <si>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</si>
  <si>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</si>
  <si>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</si>
  <si>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</si>
  <si>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</si>
  <si>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</si>
  <si>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</si>
  <si>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</si>
  <si>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</si>
  <si>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</si>
  <si>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</si>
  <si>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</si>
  <si>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</si>
  <si>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</si>
  <si>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</si>
  <si>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</si>
  <si>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</si>
  <si>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</si>
  <si>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</si>
  <si>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</si>
  <si>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</si>
  <si>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</si>
  <si>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</si>
  <si>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</si>
  <si>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</si>
  <si>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</si>
  <si>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</si>
  <si>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</si>
  <si>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</si>
  <si>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</si>
  <si>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</si>
  <si>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</si>
  <si>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</si>
  <si>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</si>
  <si>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</si>
  <si>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</si>
  <si>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</si>
  <si>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</si>
  <si>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</si>
  <si>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</si>
  <si>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</si>
  <si>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</si>
  <si>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</si>
  <si>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</si>
  <si>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</si>
  <si>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</si>
  <si>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</si>
  <si>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</si>
  <si>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</si>
  <si>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</si>
  <si>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</si>
  <si>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</si>
  <si>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</si>
  <si>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</si>
  <si>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</si>
  <si>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</si>
  <si>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</si>
  <si>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</si>
  <si>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</si>
  <si>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</si>
  <si>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</si>
  <si>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</si>
  <si>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</si>
  <si>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</si>
  <si>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</si>
  <si>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</si>
  <si>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</si>
  <si>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</si>
  <si>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</si>
  <si>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</si>
  <si>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</si>
  <si>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</si>
  <si>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</si>
  <si>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</si>
  <si>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</si>
  <si>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</si>
  <si>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</si>
  <si>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</si>
  <si>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</si>
  <si>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</si>
  <si>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</si>
  <si>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</si>
  <si>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</si>
  <si>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</si>
  <si>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</si>
  <si>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</si>
  <si>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</si>
  <si>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</si>
  <si>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</si>
  <si>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</si>
  <si>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</si>
  <si>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</si>
  <si>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</si>
  <si>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</si>
  <si>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</si>
  <si>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</si>
  <si>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</si>
  <si>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</si>
  <si>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</si>
  <si>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</si>
  <si>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</si>
  <si>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</si>
  <si>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</si>
  <si>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</si>
  <si>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</si>
  <si>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</si>
  <si>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</si>
  <si>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</si>
  <si>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</si>
  <si>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</si>
  <si>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</si>
  <si>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</si>
  <si>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</si>
  <si>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</si>
  <si>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</si>
  <si>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</si>
  <si>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</si>
  <si>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</si>
  <si>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</si>
  <si>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</si>
  <si>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</si>
  <si>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</si>
  <si>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</si>
  <si>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</si>
  <si>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</si>
  <si>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</si>
  <si>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</si>
  <si>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</si>
  <si>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</si>
  <si>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</si>
  <si>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</si>
  <si>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</si>
  <si>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</si>
  <si>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</si>
  <si>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</si>
  <si>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</si>
  <si>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</si>
  <si>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</si>
  <si>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</si>
  <si>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</si>
  <si>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</si>
  <si>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</si>
  <si>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</si>
  <si>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</si>
  <si>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</si>
  <si>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</si>
  <si>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</si>
  <si>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</si>
  <si>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</si>
  <si>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</si>
  <si>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</si>
  <si>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</si>
  <si>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</si>
  <si>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</si>
  <si>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</si>
  <si>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</si>
  <si>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</si>
  <si>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</si>
  <si>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</si>
  <si>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</si>
  <si>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</si>
  <si>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</si>
  <si>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</si>
  <si>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</si>
  <si>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</si>
  <si>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</si>
  <si>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</si>
  <si>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</si>
  <si>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</si>
  <si>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</si>
  <si>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</si>
  <si>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</si>
  <si>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</si>
  <si>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</si>
  <si>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</si>
  <si>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</si>
  <si>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</si>
  <si>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</si>
  <si>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</si>
  <si>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</si>
  <si>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</si>
  <si>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</si>
  <si>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</si>
  <si>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</si>
  <si>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</si>
  <si>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</si>
  <si>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</si>
  <si>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</si>
  <si>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</si>
  <si>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</si>
  <si>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</si>
  <si>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</si>
  <si>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</si>
  <si>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</si>
  <si>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</si>
  <si>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</si>
  <si>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</si>
  <si>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</si>
  <si>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</si>
  <si>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</si>
  <si>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</si>
  <si>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</si>
  <si>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</si>
  <si>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</si>
  <si>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</si>
  <si>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</si>
  <si>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</si>
  <si>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</si>
  <si>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</si>
  <si>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</si>
  <si>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</si>
  <si>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</si>
  <si>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</si>
  <si>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</si>
  <si>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</si>
  <si>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</si>
  <si>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</si>
  <si>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</si>
  <si>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</si>
  <si>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</si>
  <si>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</si>
  <si>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</si>
  <si>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</si>
  <si>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</si>
  <si>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</si>
  <si>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</si>
  <si>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</si>
  <si>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</si>
  <si>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</si>
  <si>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</si>
  <si>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</si>
  <si>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</si>
  <si>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</si>
  <si>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</si>
  <si>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</si>
  <si>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</si>
  <si>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</si>
  <si>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</si>
  <si>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</si>
  <si>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</si>
  <si>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</si>
  <si>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</si>
  <si>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</si>
  <si>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</si>
  <si>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</si>
  <si>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</si>
  <si>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</si>
  <si>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</si>
  <si>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</si>
  <si>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</si>
  <si>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</si>
  <si>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</si>
  <si>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</si>
  <si>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</si>
  <si>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</si>
  <si>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</si>
  <si>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</si>
  <si>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</si>
  <si>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</si>
  <si>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</si>
  <si>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</si>
  <si>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</si>
  <si>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</si>
  <si>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</si>
  <si>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</si>
  <si>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</si>
  <si>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</si>
  <si>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</si>
  <si>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</si>
  <si>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</si>
  <si>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</si>
  <si>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</si>
  <si>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</si>
  <si>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</si>
  <si>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</si>
  <si>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</si>
  <si>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</si>
  <si>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</si>
  <si>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</si>
  <si>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</si>
  <si>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</si>
  <si>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</si>
  <si>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</si>
  <si>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</si>
  <si>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</si>
  <si>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</si>
  <si>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</si>
  <si>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</si>
  <si>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</si>
  <si>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</si>
  <si>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</si>
  <si>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</si>
  <si>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</si>
  <si>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</si>
  <si>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</si>
  <si>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</si>
  <si>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</si>
  <si>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</si>
  <si>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</si>
  <si>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</si>
  <si>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</si>
  <si>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</si>
  <si>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</si>
  <si>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</si>
  <si>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</si>
  <si>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</si>
  <si>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</si>
  <si>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</si>
  <si>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</si>
  <si>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</si>
  <si>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</si>
  <si>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</si>
  <si>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</si>
  <si>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</si>
  <si>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</si>
  <si>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</si>
  <si>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</si>
  <si>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</si>
  <si>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</si>
  <si>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</si>
  <si>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</si>
  <si>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</si>
  <si>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</si>
  <si>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</si>
  <si>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</si>
  <si>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</si>
  <si>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</si>
  <si>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</si>
  <si>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</si>
  <si>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</si>
  <si>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</si>
  <si>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</si>
  <si>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</si>
  <si>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</si>
  <si>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</si>
  <si>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</si>
  <si>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</si>
  <si>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</si>
  <si>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</si>
  <si>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</si>
  <si>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</si>
  <si>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</si>
  <si>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</si>
  <si>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</si>
  <si>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</si>
  <si>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</si>
  <si>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</si>
  <si>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</si>
  <si>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</si>
  <si>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</si>
  <si>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</si>
  <si>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</si>
  <si>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</si>
  <si>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</si>
  <si>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</si>
  <si>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</si>
  <si>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</si>
  <si>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</si>
  <si>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</si>
  <si>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</si>
  <si>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</si>
  <si>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</si>
  <si>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</si>
  <si>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</si>
  <si>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</si>
  <si>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</si>
  <si>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</si>
  <si>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</si>
  <si>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</si>
  <si>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</si>
  <si>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</si>
  <si>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</si>
  <si>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</si>
  <si>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</si>
  <si>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</si>
  <si>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</si>
  <si>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</si>
  <si>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</si>
  <si>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</si>
  <si>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</si>
  <si>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</si>
  <si>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</si>
  <si>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</si>
  <si>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</si>
  <si>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</si>
  <si>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</si>
  <si>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</si>
  <si>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</si>
  <si>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</si>
  <si>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</si>
  <si>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</si>
  <si>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</si>
  <si>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</si>
  <si>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</si>
  <si>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</si>
  <si>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</si>
  <si>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</si>
  <si>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</si>
  <si>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</si>
  <si>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</si>
  <si>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</si>
  <si>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</si>
  <si>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</si>
  <si>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</si>
  <si>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</si>
  <si>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</si>
  <si>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</si>
  <si>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</si>
  <si>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</si>
  <si>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</si>
  <si>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</si>
  <si>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</si>
  <si>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</si>
  <si>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</si>
  <si>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</si>
  <si>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</si>
  <si>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</si>
  <si>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</si>
  <si>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</si>
  <si>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</si>
  <si>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</si>
  <si>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</si>
  <si>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</si>
  <si>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</si>
  <si>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</si>
  <si>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</si>
  <si>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</si>
  <si>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</si>
  <si>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</si>
  <si>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</si>
  <si>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</si>
  <si>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</si>
  <si>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</si>
  <si>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</si>
  <si>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</si>
  <si>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</si>
  <si>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</si>
  <si>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</si>
  <si>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</si>
  <si>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</si>
  <si>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</si>
  <si>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</si>
  <si>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</si>
  <si>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</si>
  <si>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</si>
  <si>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</si>
  <si>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</si>
  <si>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</si>
  <si>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</si>
  <si>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</si>
  <si>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</si>
  <si>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</si>
  <si>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</si>
  <si>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</si>
  <si>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</si>
  <si>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</si>
  <si>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</si>
  <si>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</si>
  <si>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</si>
  <si>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</si>
  <si>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</si>
  <si>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</si>
  <si>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</si>
  <si>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</si>
  <si>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</si>
  <si>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</si>
  <si>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</si>
  <si>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</si>
  <si>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</si>
  <si>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</si>
  <si>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</si>
  <si>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</si>
  <si>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</si>
  <si>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</si>
  <si>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</si>
  <si>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</si>
  <si>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</si>
  <si>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</si>
  <si>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</si>
  <si>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</si>
  <si>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</si>
  <si>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</si>
  <si>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</si>
  <si>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</si>
  <si>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</si>
  <si>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</si>
  <si>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</si>
  <si>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</si>
  <si>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</si>
  <si>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</si>
  <si>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</si>
  <si>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</si>
  <si>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</si>
  <si>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</si>
  <si>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</si>
  <si>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</si>
  <si>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</si>
  <si>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</si>
  <si>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</si>
  <si>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</si>
  <si>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</si>
  <si>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</si>
  <si>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</si>
  <si>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</si>
  <si>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</si>
  <si>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</si>
  <si>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</si>
  <si>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</si>
  <si>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</si>
  <si>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</si>
  <si>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</si>
  <si>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</si>
  <si>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</si>
  <si>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</si>
  <si>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</si>
  <si>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</si>
  <si>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</si>
  <si>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</si>
  <si>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</si>
  <si>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</si>
  <si>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</si>
  <si>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</si>
  <si>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</si>
  <si>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</si>
  <si>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</si>
  <si>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</si>
  <si>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</si>
  <si>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</si>
  <si>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</si>
  <si>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</si>
  <si>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</si>
  <si>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</si>
  <si>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</si>
  <si>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</si>
  <si>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</si>
  <si>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</si>
  <si>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</si>
  <si>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</si>
  <si>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</si>
  <si>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</si>
  <si>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</si>
  <si>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</si>
  <si>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</si>
  <si>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</si>
  <si>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</si>
  <si>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</si>
  <si>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</si>
  <si>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</si>
  <si>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</si>
  <si>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</si>
  <si>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</si>
  <si>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</si>
  <si>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</si>
  <si>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</si>
  <si>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</si>
  <si>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</si>
  <si>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</si>
  <si>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</si>
  <si>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</si>
  <si>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</si>
  <si>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</si>
  <si>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</si>
  <si>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</si>
  <si>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</si>
  <si>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</si>
  <si>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</si>
  <si>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</si>
  <si>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</si>
  <si>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</si>
  <si>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</si>
  <si>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</si>
  <si>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</si>
  <si>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</si>
  <si>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</si>
  <si>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</si>
  <si>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</si>
  <si>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</si>
  <si>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</si>
  <si>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</si>
  <si>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</si>
  <si>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</si>
  <si>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</si>
  <si>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</si>
  <si>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</si>
  <si>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</si>
  <si>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</si>
  <si>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</si>
  <si>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</si>
  <si>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</si>
  <si>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</si>
  <si>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</si>
  <si>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</si>
  <si>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</si>
  <si>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</si>
  <si>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</si>
  <si>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</si>
  <si>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</si>
  <si>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</si>
  <si>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</si>
  <si>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</si>
  <si>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</si>
  <si>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</si>
  <si>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</si>
  <si>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</si>
  <si>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</si>
  <si>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</si>
  <si>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</si>
  <si>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</si>
  <si>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</si>
  <si>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</si>
  <si>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</si>
  <si>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</si>
  <si>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</si>
  <si>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</si>
  <si>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</si>
  <si>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</si>
  <si>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</si>
  <si>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</si>
  <si>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</si>
  <si>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</si>
  <si>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</si>
  <si>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</si>
  <si>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</si>
  <si>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</si>
  <si>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</si>
  <si>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</si>
  <si>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</si>
  <si>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</si>
  <si>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</si>
  <si>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</si>
  <si>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</si>
  <si>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</si>
  <si>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</si>
  <si>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</si>
  <si>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</si>
  <si>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</si>
  <si>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</si>
  <si>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</si>
  <si>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</si>
  <si>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</si>
  <si>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</si>
  <si>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</si>
  <si>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</si>
  <si>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</si>
  <si>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</si>
  <si>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</si>
  <si>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</si>
  <si>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</si>
  <si>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</si>
  <si>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</si>
  <si>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</si>
  <si>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</si>
  <si>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</si>
  <si>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</si>
  <si>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</si>
  <si>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</si>
  <si>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</si>
  <si>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</si>
  <si>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</si>
  <si>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</si>
  <si>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</si>
  <si>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</si>
  <si>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</si>
  <si>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</si>
  <si>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</si>
  <si>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</si>
  <si>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</si>
  <si>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</si>
  <si>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</si>
  <si>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</si>
  <si>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</si>
  <si>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</si>
  <si>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</si>
  <si>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</si>
  <si>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</si>
  <si>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</si>
  <si>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</si>
  <si>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</si>
  <si>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</si>
  <si>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</si>
  <si>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</si>
  <si>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</si>
  <si>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</si>
  <si>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</si>
  <si>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</si>
  <si>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</si>
  <si>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</si>
  <si>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</si>
  <si>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</si>
  <si>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</si>
  <si>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</si>
  <si>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</si>
  <si>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</si>
  <si>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</si>
  <si>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</si>
  <si>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</si>
  <si>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</si>
  <si>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</si>
  <si>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</si>
  <si>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</si>
  <si>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</si>
  <si>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</si>
  <si>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</si>
  <si>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</si>
  <si>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</si>
  <si>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</si>
  <si>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</si>
  <si>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</si>
  <si>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</si>
  <si>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</si>
  <si>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</si>
  <si>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</si>
  <si>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</si>
  <si>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</si>
  <si>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</si>
  <si>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</si>
  <si>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</si>
  <si>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</si>
  <si>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</si>
  <si>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</si>
  <si>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</si>
  <si>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</si>
  <si>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</si>
  <si>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</si>
  <si>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</si>
  <si>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</si>
  <si>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</si>
  <si>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</si>
  <si>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</si>
  <si>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</si>
  <si>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</si>
  <si>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</si>
  <si>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</si>
  <si>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</si>
  <si>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</si>
  <si>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</si>
  <si>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</si>
  <si>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</si>
  <si>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</si>
  <si>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</si>
  <si>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</si>
  <si>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</si>
  <si>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</si>
  <si>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</si>
  <si>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</si>
  <si>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</si>
  <si>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</si>
  <si>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</si>
  <si>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</si>
  <si>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</si>
  <si>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</si>
  <si>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</si>
  <si>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</si>
  <si>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</si>
  <si>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</si>
  <si>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</si>
  <si>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</si>
  <si>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</si>
  <si>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</si>
  <si>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</si>
  <si>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</si>
  <si>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</si>
  <si>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</si>
  <si>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</si>
  <si>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</si>
  <si>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</si>
  <si>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</si>
  <si>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</si>
  <si>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</si>
  <si>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</si>
  <si>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</si>
  <si>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</si>
  <si>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</si>
  <si>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</si>
  <si>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</si>
  <si>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</si>
  <si>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</si>
  <si>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</si>
  <si>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</si>
  <si>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</si>
  <si>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</si>
  <si>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</si>
  <si>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</si>
  <si>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</si>
  <si>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</si>
  <si>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</si>
  <si>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</si>
  <si>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</si>
  <si>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</si>
  <si>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</si>
  <si>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</si>
  <si>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</si>
  <si>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</si>
  <si>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</si>
  <si>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</si>
  <si>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</si>
  <si>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</si>
  <si>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</si>
  <si>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</si>
  <si>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</si>
  <si>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</si>
  <si>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</si>
  <si>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</si>
  <si>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</si>
  <si>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</si>
  <si>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</si>
  <si>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</si>
  <si>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</si>
  <si>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</si>
  <si>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</si>
  <si>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</si>
  <si>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</si>
  <si>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</si>
  <si>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</si>
  <si>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</si>
  <si>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</si>
  <si>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</si>
  <si>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</si>
  <si>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</si>
  <si>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</si>
  <si>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</si>
  <si>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</si>
  <si>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</si>
  <si>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</si>
  <si>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</si>
  <si>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</si>
  <si>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</si>
  <si>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</si>
  <si>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</si>
  <si>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</si>
  <si>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</si>
  <si>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</si>
  <si>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</si>
  <si>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</si>
  <si>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</si>
  <si>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</si>
  <si>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</si>
  <si>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</si>
  <si>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</si>
  <si>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</si>
  <si>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</si>
  <si>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</si>
  <si>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</si>
  <si>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</si>
  <si>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</si>
  <si>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</si>
  <si>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</si>
  <si>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</si>
  <si>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</si>
  <si>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</si>
  <si>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</si>
  <si>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</si>
  <si>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</si>
  <si>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</si>
  <si>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</si>
  <si>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</si>
  <si>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</si>
  <si>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</si>
  <si>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</si>
  <si>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</si>
  <si>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</si>
  <si>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</si>
  <si>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</si>
  <si>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</si>
  <si>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</si>
  <si>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</si>
  <si>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</si>
  <si>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</si>
  <si>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</si>
  <si>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</si>
  <si>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</si>
  <si>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</si>
  <si>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</si>
  <si>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</si>
  <si>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</si>
  <si>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</si>
  <si>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</si>
  <si>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</si>
  <si>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</si>
  <si>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</si>
  <si>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</si>
  <si>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</si>
  <si>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</si>
  <si>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</si>
  <si>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</si>
  <si>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</si>
  <si>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</si>
  <si>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</si>
  <si>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</si>
  <si>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</si>
  <si>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</si>
  <si>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</si>
  <si>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</si>
  <si>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</si>
  <si>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</si>
  <si>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</si>
  <si>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</si>
  <si>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</si>
  <si>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</si>
  <si>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</si>
  <si>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</si>
  <si>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</si>
  <si>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</si>
  <si>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</si>
  <si>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</si>
  <si>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</si>
  <si>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</si>
  <si>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</si>
  <si>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</si>
  <si>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</si>
  <si>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</si>
  <si>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</si>
  <si>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</si>
  <si>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</si>
  <si>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</si>
  <si>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</si>
  <si>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</si>
  <si>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</si>
  <si>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</si>
  <si>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</si>
  <si>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</si>
  <si>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</si>
  <si>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</si>
  <si>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</si>
  <si>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</si>
  <si>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</si>
  <si>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</si>
  <si>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</si>
  <si>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</si>
  <si>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</si>
  <si>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</si>
  <si>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</si>
  <si>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</si>
  <si>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</si>
  <si>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</si>
  <si>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</si>
  <si>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</si>
  <si>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</si>
  <si>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</si>
  <si>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</si>
  <si>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</si>
  <si>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</si>
  <si>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</si>
  <si>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</si>
  <si>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</si>
  <si>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</si>
  <si>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</si>
  <si>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</si>
  <si>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</si>
  <si>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</si>
  <si>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</si>
  <si>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</si>
  <si>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</si>
  <si>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</si>
  <si>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</si>
  <si>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</si>
  <si>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</si>
  <si>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</si>
  <si>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</si>
  <si>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</si>
  <si>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</si>
  <si>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</si>
  <si>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</si>
  <si>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</si>
  <si>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</si>
  <si>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</si>
  <si>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</si>
  <si>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</si>
  <si>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</si>
  <si>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</si>
  <si>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</si>
  <si>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</si>
  <si>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</si>
  <si>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</si>
  <si>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</si>
  <si>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</si>
  <si>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</si>
  <si>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</si>
  <si>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</si>
  <si>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</si>
  <si>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</si>
  <si>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</si>
  <si>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</si>
  <si>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</si>
  <si>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</si>
  <si>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</si>
  <si>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</si>
  <si>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</si>
  <si>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</si>
  <si>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</si>
  <si>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</si>
  <si>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</si>
  <si>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</si>
  <si>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</si>
  <si>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</si>
  <si>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</si>
  <si>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</si>
  <si>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</si>
  <si>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</si>
  <si>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</si>
  <si>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</si>
  <si>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</si>
  <si>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</si>
  <si>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</si>
  <si>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</si>
  <si>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</si>
  <si>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</si>
  <si>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</si>
  <si>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</si>
  <si>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</si>
  <si>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</si>
  <si>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</si>
  <si>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</si>
  <si>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</si>
  <si>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</si>
  <si>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</si>
  <si>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</si>
  <si>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</si>
  <si>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</si>
  <si>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</si>
  <si>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</si>
  <si>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</si>
  <si>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</si>
  <si>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</si>
  <si>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</si>
  <si>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</si>
  <si>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</si>
  <si>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</si>
  <si>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</si>
  <si>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</si>
  <si>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</si>
  <si>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</si>
  <si>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</si>
  <si>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</si>
  <si>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</si>
  <si>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</si>
  <si>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</si>
  <si>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</si>
  <si>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</si>
  <si>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</si>
  <si>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</si>
  <si>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</si>
  <si>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</si>
  <si>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</si>
  <si>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</si>
  <si>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</si>
  <si>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</si>
  <si>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</si>
  <si>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</si>
  <si>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</si>
  <si>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</si>
  <si>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</si>
  <si>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</si>
  <si>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</si>
  <si>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</si>
  <si>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</si>
  <si>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</si>
  <si>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</si>
  <si>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</si>
  <si>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</si>
  <si>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</si>
  <si>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</si>
  <si>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</si>
  <si>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</si>
  <si>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</si>
  <si>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</si>
  <si>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</si>
  <si>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</si>
  <si>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</si>
  <si>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</si>
  <si>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</si>
  <si>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</si>
  <si>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</si>
  <si>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</si>
  <si>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</si>
  <si>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</si>
  <si>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</si>
  <si>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</si>
  <si>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</si>
  <si>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</si>
  <si>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</si>
  <si>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</si>
  <si>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</si>
  <si>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</si>
  <si>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</si>
  <si>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</si>
  <si>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</si>
  <si>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</si>
  <si>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</si>
  <si>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</si>
  <si>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</si>
  <si>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</si>
  <si>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</si>
  <si>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</si>
  <si>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</si>
  <si>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</si>
  <si>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</si>
  <si>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</si>
  <si>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</si>
  <si>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</si>
  <si>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</si>
  <si>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</si>
  <si>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</si>
  <si>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</si>
  <si>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</si>
  <si>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</si>
  <si>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</si>
  <si>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</si>
  <si>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</si>
  <si>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</si>
  <si>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</si>
  <si>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</si>
  <si>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</si>
  <si>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</si>
  <si>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</si>
  <si>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</si>
  <si>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</si>
  <si>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</si>
  <si>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</si>
  <si>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</si>
  <si>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</si>
  <si>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</si>
  <si>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</si>
  <si>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</si>
  <si>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</si>
  <si>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</si>
  <si>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</si>
  <si>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</si>
  <si>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</si>
  <si>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</si>
  <si>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</si>
  <si>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</si>
  <si>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</si>
  <si>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</si>
  <si>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</si>
  <si>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</si>
  <si>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</si>
  <si>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</si>
  <si>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</si>
  <si>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</si>
  <si>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</si>
  <si>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</si>
  <si>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</si>
  <si>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</si>
  <si>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</si>
  <si>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</si>
  <si>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</si>
  <si>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</si>
  <si>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</si>
  <si>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</si>
  <si>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</si>
  <si>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</si>
  <si>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</si>
  <si>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</si>
  <si>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</si>
  <si>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</si>
  <si>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</si>
  <si>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</si>
  <si>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</si>
  <si>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</si>
  <si>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</si>
  <si>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</si>
  <si>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</si>
  <si>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</si>
  <si>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</si>
  <si>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</si>
  <si>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</si>
  <si>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</si>
  <si>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</si>
  <si>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</si>
  <si>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</si>
  <si>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</si>
  <si>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</si>
  <si>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</si>
  <si>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</si>
  <si>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</si>
  <si>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</si>
  <si>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</si>
  <si>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</si>
  <si>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</si>
  <si>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</si>
  <si>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</si>
  <si>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</si>
  <si>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</si>
  <si>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</si>
  <si>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</si>
  <si>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</si>
  <si>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</si>
  <si>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</si>
  <si>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</si>
  <si>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</si>
  <si>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</si>
  <si>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</si>
  <si>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</si>
  <si>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</si>
  <si>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</si>
  <si>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</si>
  <si>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</si>
  <si>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</si>
  <si>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</si>
  <si>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</si>
  <si>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</si>
  <si>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</si>
  <si>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</si>
  <si>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</si>
  <si>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</si>
  <si>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</si>
  <si>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</si>
  <si>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</si>
  <si>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</si>
  <si>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</si>
  <si>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</si>
  <si>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</si>
  <si>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</si>
  <si>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</si>
  <si>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</si>
  <si>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</si>
  <si>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</si>
  <si>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</si>
  <si>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</si>
  <si>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</si>
  <si>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</si>
  <si>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</si>
  <si>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</si>
  <si>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</si>
  <si>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</si>
  <si>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</si>
  <si>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</si>
  <si>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</si>
  <si>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</si>
  <si>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</si>
  <si>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</si>
  <si>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</si>
  <si>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</si>
  <si>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</si>
  <si>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</si>
  <si>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</si>
  <si>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</si>
  <si>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</si>
  <si>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</si>
  <si>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</si>
  <si>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</si>
  <si>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</si>
  <si>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</si>
  <si>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</si>
  <si>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</si>
  <si>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</si>
  <si>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</si>
  <si>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</si>
  <si>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</si>
  <si>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</si>
  <si>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</si>
  <si>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</si>
  <si>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</si>
  <si>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</si>
  <si>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</si>
  <si>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</si>
  <si>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</si>
  <si>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</si>
  <si>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</si>
  <si>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</si>
  <si>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</si>
  <si>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</si>
  <si>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</si>
  <si>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</si>
  <si>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</si>
  <si>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</si>
  <si>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</si>
  <si>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</si>
  <si>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</si>
  <si>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</si>
  <si>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</si>
  <si>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</si>
  <si>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</si>
  <si>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</si>
  <si>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</si>
  <si>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</si>
  <si>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</si>
  <si>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</si>
  <si>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</si>
  <si>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</si>
  <si>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</si>
  <si>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</si>
  <si>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</si>
  <si>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</si>
  <si>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</si>
  <si>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</si>
  <si>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</si>
  <si>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</si>
  <si>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</si>
  <si>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</si>
  <si>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</si>
  <si>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</si>
  <si>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</si>
  <si>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</si>
  <si>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</si>
  <si>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</si>
  <si>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</si>
  <si>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</si>
  <si>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</si>
  <si>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</si>
  <si>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</si>
  <si>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</si>
  <si>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</si>
  <si>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</si>
  <si>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</si>
  <si>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</si>
  <si>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</si>
  <si>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</si>
  <si>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</si>
  <si>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</si>
  <si>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</si>
  <si>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</si>
  <si>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</si>
  <si>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</si>
  <si>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</si>
  <si>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</si>
  <si>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</si>
  <si>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</si>
  <si>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</si>
  <si>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</si>
  <si>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</si>
  <si>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</si>
  <si>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</si>
  <si>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</si>
  <si>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</si>
  <si>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</si>
  <si>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</si>
  <si>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</si>
  <si>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</si>
  <si>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</si>
  <si>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</si>
  <si>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</si>
  <si>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</si>
  <si>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</si>
  <si>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</si>
  <si>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</si>
  <si>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</si>
  <si>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</si>
  <si>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</si>
  <si>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</si>
  <si>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</si>
  <si>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</si>
  <si>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</si>
  <si>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</si>
  <si>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</si>
  <si>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</si>
  <si>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</si>
  <si>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</si>
  <si>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</si>
  <si>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</si>
  <si>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</si>
  <si>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</si>
  <si>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</si>
  <si>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</si>
  <si>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</si>
  <si>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</si>
  <si>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</si>
  <si>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</si>
  <si>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</si>
  <si>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</si>
  <si>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</si>
  <si>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</si>
  <si>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</si>
  <si>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</si>
  <si>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</si>
  <si>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</si>
  <si>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</si>
  <si>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</si>
  <si>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</si>
  <si>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</si>
  <si>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</si>
  <si>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</si>
  <si>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</si>
  <si>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</si>
  <si>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</si>
  <si>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</si>
  <si>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</si>
  <si>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</si>
  <si>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</si>
  <si>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</si>
  <si>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</si>
  <si>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</si>
  <si>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</si>
  <si>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</si>
  <si>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</si>
  <si>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</si>
  <si>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</si>
  <si>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</si>
  <si>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</si>
  <si>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</si>
  <si>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</si>
  <si>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</si>
  <si>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</si>
  <si>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</si>
  <si>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</si>
  <si>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</si>
  <si>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</si>
  <si>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</si>
  <si>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</si>
  <si>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</si>
  <si>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</si>
  <si>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</si>
  <si>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</si>
  <si>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</si>
  <si>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</si>
  <si>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</si>
  <si>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</si>
  <si>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</si>
  <si>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</si>
  <si>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</si>
  <si>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</si>
  <si>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</si>
  <si>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</si>
  <si>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</si>
  <si>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</si>
  <si>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</si>
  <si>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</si>
  <si>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</si>
  <si>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</si>
  <si>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</si>
  <si>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</si>
  <si>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</si>
  <si>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</si>
  <si>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</si>
  <si>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</si>
  <si>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</si>
  <si>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</si>
  <si>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</si>
  <si>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</si>
  <si>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</si>
  <si>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</si>
  <si>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</si>
  <si>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</si>
  <si>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</si>
  <si>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</si>
  <si>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</si>
  <si>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</si>
  <si>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</si>
  <si>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</si>
  <si>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</si>
  <si>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</si>
  <si>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</si>
  <si>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</si>
  <si>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</si>
  <si>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</si>
  <si>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</si>
  <si>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</si>
  <si>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</si>
  <si>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</si>
  <si>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</si>
  <si>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</si>
  <si>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</si>
  <si>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</si>
  <si>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</si>
  <si>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</si>
  <si>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</si>
  <si>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</si>
  <si>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</si>
  <si>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</si>
  <si>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</si>
  <si>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</si>
  <si>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</si>
  <si>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</si>
  <si>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</si>
  <si>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</si>
  <si>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</si>
  <si>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</si>
  <si>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</si>
  <si>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</si>
  <si>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</si>
  <si>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</si>
  <si>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</si>
  <si>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</si>
  <si>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</si>
  <si>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</si>
  <si>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</si>
  <si>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</si>
  <si>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</si>
  <si>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</si>
  <si>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</si>
  <si>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</si>
  <si>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</si>
  <si>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</si>
  <si>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</si>
  <si>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</si>
  <si>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</si>
  <si>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</si>
  <si>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</si>
  <si>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</si>
  <si>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</si>
  <si>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</si>
  <si>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</si>
  <si>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</si>
  <si>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</si>
  <si>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</si>
  <si>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</si>
  <si>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</si>
  <si>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</si>
  <si>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</si>
  <si>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</si>
  <si>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</si>
  <si>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</si>
  <si>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</si>
  <si>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</si>
  <si>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</si>
  <si>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</si>
  <si>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</si>
  <si>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</si>
  <si>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</si>
  <si>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</si>
  <si>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</si>
  <si>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</si>
  <si>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</si>
  <si>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</si>
  <si>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</si>
  <si>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</si>
  <si>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</si>
  <si>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</si>
  <si>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</si>
  <si>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</si>
  <si>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</si>
  <si>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</si>
  <si>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</si>
  <si>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</si>
  <si>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</si>
  <si>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</si>
  <si>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</si>
  <si>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</si>
  <si>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</si>
  <si>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</si>
  <si>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</si>
  <si>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</si>
  <si>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</si>
  <si>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</si>
  <si>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</si>
  <si>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</si>
  <si>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</si>
  <si>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</si>
  <si>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</si>
  <si>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</si>
  <si>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</si>
  <si>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</si>
  <si>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</si>
  <si>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</si>
  <si>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</si>
  <si>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</si>
  <si>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</si>
  <si>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</si>
  <si>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</si>
  <si>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</si>
  <si>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</si>
  <si>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</si>
  <si>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</si>
  <si>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</si>
  <si>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</si>
  <si>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</si>
  <si>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</si>
  <si>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</si>
  <si>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</si>
  <si>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</si>
  <si>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</si>
  <si>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</si>
  <si>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</si>
  <si>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</si>
  <si>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</si>
  <si>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</si>
  <si>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</si>
  <si>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</si>
  <si>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</si>
  <si>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</si>
  <si>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</si>
  <si>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</si>
  <si>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</si>
  <si>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</si>
  <si>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</si>
  <si>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</si>
  <si>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</si>
  <si>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</si>
  <si>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</si>
  <si>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</si>
  <si>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</si>
  <si>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</si>
  <si>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</si>
  <si>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</si>
  <si>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</si>
  <si>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</si>
  <si>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</si>
  <si>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</si>
  <si>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</si>
  <si>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</si>
  <si>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</si>
  <si>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</si>
  <si>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</si>
  <si>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</si>
  <si>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</si>
  <si>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</si>
  <si>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</si>
  <si>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</si>
  <si>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</si>
  <si>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</si>
  <si>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</si>
  <si>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</si>
  <si>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</si>
  <si>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</si>
  <si>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</si>
  <si>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</si>
  <si>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</si>
  <si>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</si>
  <si>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</si>
  <si>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</si>
  <si>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</si>
  <si>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</si>
  <si>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</si>
  <si>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</si>
  <si>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</si>
  <si>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</si>
  <si>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</si>
  <si>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</si>
  <si>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</si>
  <si>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</si>
  <si>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</si>
  <si>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</si>
  <si>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</si>
  <si>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</si>
  <si>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</si>
  <si>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</si>
  <si>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</si>
  <si>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</si>
  <si>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</si>
  <si>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</si>
  <si>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</si>
  <si>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</si>
  <si>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</si>
  <si>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</si>
  <si>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</si>
  <si>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</si>
  <si>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</si>
  <si>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</si>
  <si>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</si>
  <si>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</si>
  <si>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</si>
  <si>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</si>
  <si>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</si>
  <si>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</si>
  <si>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</si>
  <si>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</si>
  <si>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</si>
  <si>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</si>
  <si>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</si>
  <si>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</si>
  <si>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</si>
  <si>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</si>
  <si>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</si>
  <si>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</si>
  <si>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</si>
  <si>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</si>
  <si>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</si>
  <si>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</si>
  <si>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</si>
  <si>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</si>
  <si>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</si>
  <si>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</si>
  <si>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</si>
  <si>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</si>
  <si>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</si>
  <si>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</si>
  <si>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</si>
  <si>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</si>
  <si>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</si>
  <si>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</si>
  <si>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</si>
  <si>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</si>
  <si>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</si>
  <si>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</si>
  <si>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</si>
  <si>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</si>
  <si>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</si>
  <si>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</si>
  <si>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</si>
  <si>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</si>
  <si>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</si>
  <si>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</si>
  <si>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</si>
  <si>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</si>
  <si>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</si>
  <si>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</si>
  <si>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</si>
  <si>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</si>
  <si>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</si>
  <si>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</si>
  <si>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</si>
  <si>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</si>
  <si>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</si>
  <si>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</si>
  <si>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</si>
  <si>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</si>
  <si>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</si>
  <si>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</si>
  <si>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</si>
  <si>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</si>
  <si>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</si>
  <si>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</si>
  <si>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</si>
  <si>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</si>
  <si>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</si>
  <si>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</si>
  <si>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</si>
  <si>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</si>
  <si>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</si>
  <si>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</si>
  <si>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</si>
  <si>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</si>
  <si>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</si>
  <si>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</si>
  <si>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</si>
  <si>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</si>
  <si>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</si>
  <si>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</si>
  <si>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</si>
  <si>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</si>
  <si>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</si>
  <si>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</si>
  <si>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</si>
  <si>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</si>
  <si>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</si>
  <si>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</si>
  <si>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</si>
  <si>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</si>
  <si>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</si>
  <si>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</si>
  <si>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</si>
  <si>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</si>
  <si>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</si>
  <si>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</si>
  <si>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</si>
  <si>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</si>
  <si>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</si>
  <si>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</si>
  <si>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</si>
  <si>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</si>
  <si>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</si>
  <si>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</si>
  <si>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</si>
  <si>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</si>
  <si>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</si>
  <si>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</si>
  <si>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</si>
  <si>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</si>
  <si>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</si>
  <si>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</si>
  <si>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</si>
  <si>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</si>
  <si>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</si>
  <si>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</si>
  <si>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</si>
  <si>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</si>
  <si>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</si>
  <si>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</si>
  <si>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</si>
  <si>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</si>
  <si>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</si>
  <si>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</si>
  <si>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</si>
  <si>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</si>
  <si>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</si>
  <si>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</si>
  <si>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</si>
  <si>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</si>
  <si>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</si>
  <si>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</si>
  <si>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</si>
  <si>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</si>
  <si>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</si>
  <si>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</si>
  <si>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</si>
  <si>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</si>
  <si>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</si>
  <si>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</si>
  <si>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</si>
  <si>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</si>
  <si>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</si>
  <si>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</si>
  <si>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</si>
  <si>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</si>
  <si>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</si>
  <si>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</si>
  <si>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</si>
  <si>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</si>
  <si>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</si>
  <si>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</si>
  <si>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</si>
  <si>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</si>
  <si>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</si>
  <si>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</si>
  <si>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</si>
  <si>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</si>
  <si>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</si>
  <si>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</si>
  <si>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</si>
  <si>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</si>
  <si>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</si>
  <si>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</si>
  <si>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</si>
  <si>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</si>
  <si>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</si>
  <si>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</si>
  <si>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</si>
  <si>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</si>
  <si>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</si>
  <si>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</si>
  <si>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</si>
  <si>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</si>
  <si>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</si>
  <si>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</si>
  <si>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</si>
  <si>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</si>
  <si>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</si>
  <si>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</si>
  <si>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</si>
  <si>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</si>
  <si>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</si>
  <si>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</si>
  <si>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</si>
  <si>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</si>
  <si>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</si>
  <si>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</si>
  <si>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</si>
  <si>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</si>
  <si>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</si>
  <si>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</si>
  <si>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</si>
  <si>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</si>
  <si>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</si>
  <si>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</si>
  <si>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</si>
  <si>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</si>
  <si>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</si>
  <si>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</si>
  <si>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</si>
  <si>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</si>
  <si>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</si>
  <si>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</si>
  <si>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</si>
  <si>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</si>
  <si>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</si>
  <si>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</si>
  <si>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</si>
  <si>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</si>
  <si>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</si>
  <si>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</si>
  <si>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</si>
  <si>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</si>
  <si>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</si>
  <si>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</si>
  <si>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</si>
  <si>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</si>
  <si>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</si>
  <si>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</si>
  <si>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</si>
  <si>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</si>
  <si>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</si>
  <si>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</si>
  <si>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</si>
  <si>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</si>
  <si>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</si>
  <si>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</si>
  <si>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</si>
  <si>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</si>
  <si>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</si>
  <si>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</si>
  <si>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</si>
  <si>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</si>
  <si>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</si>
  <si>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</si>
  <si>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</si>
  <si>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</si>
  <si>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</si>
  <si>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</si>
  <si>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</si>
  <si>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</si>
  <si>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</si>
  <si>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</si>
  <si>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</si>
  <si>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</si>
  <si>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</si>
  <si>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</si>
  <si>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</si>
  <si>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</si>
  <si>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</si>
  <si>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</si>
  <si>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</si>
  <si>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</si>
  <si>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</si>
  <si>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</si>
  <si>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</si>
  <si>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</si>
  <si>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</si>
  <si>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</si>
  <si>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</si>
  <si>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</si>
  <si>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</si>
  <si>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</si>
  <si>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</si>
  <si>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</si>
  <si>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</si>
  <si>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</si>
  <si>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</si>
  <si>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</si>
  <si>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</si>
  <si>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</si>
  <si>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</si>
  <si>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</si>
  <si>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</si>
  <si>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</si>
  <si>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</si>
  <si>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</si>
  <si>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</si>
  <si>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</si>
  <si>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</si>
  <si>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</si>
  <si>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</si>
  <si>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</si>
  <si>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</si>
  <si>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</si>
  <si>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</si>
  <si>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</si>
  <si>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</si>
  <si>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</si>
  <si>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</si>
  <si>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</si>
  <si>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</si>
  <si>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</si>
  <si>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</si>
  <si>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</si>
  <si>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</si>
  <si>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</si>
  <si>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</si>
  <si>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</si>
  <si>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</si>
  <si>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</si>
  <si>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</si>
  <si>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</si>
  <si>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</si>
  <si>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</si>
  <si>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</si>
  <si>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</si>
  <si>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</si>
  <si>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</si>
  <si>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</si>
  <si>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</si>
  <si>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</si>
  <si>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</si>
  <si>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</si>
  <si>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</si>
  <si>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</si>
  <si>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</si>
  <si>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</si>
  <si>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</si>
  <si>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</si>
  <si>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</si>
  <si>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</si>
  <si>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</si>
  <si>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</si>
  <si>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</si>
  <si>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</si>
  <si>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</si>
  <si>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</si>
  <si>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</si>
  <si>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</si>
  <si>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</si>
  <si>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</si>
  <si>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</si>
  <si>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</si>
  <si>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</si>
  <si>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</si>
  <si>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</si>
  <si>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</si>
  <si>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</si>
  <si>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</si>
  <si>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</si>
  <si>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</si>
  <si>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</si>
  <si>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</si>
  <si>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</si>
  <si>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</si>
  <si>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</si>
  <si>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</si>
  <si>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</si>
  <si>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</si>
  <si>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</si>
  <si>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</si>
  <si>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</si>
  <si>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</si>
  <si>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</si>
  <si>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</si>
  <si>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</si>
  <si>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</si>
  <si>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</si>
  <si>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</si>
  <si>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</si>
  <si>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</si>
  <si>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</si>
  <si>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</si>
  <si>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</si>
  <si>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</si>
  <si>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</si>
  <si>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</si>
  <si>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</si>
  <si>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</si>
  <si>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</si>
  <si>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</si>
  <si>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</si>
  <si>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</si>
  <si>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</si>
  <si>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</si>
  <si>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</si>
  <si>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</si>
  <si>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</si>
  <si>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</si>
  <si>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</si>
  <si>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</si>
  <si>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</si>
  <si>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</si>
  <si>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</si>
  <si>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</si>
  <si>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</si>
  <si>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</si>
  <si>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</si>
  <si>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</si>
  <si>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</si>
  <si>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</si>
  <si>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</si>
  <si>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</si>
  <si>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</si>
  <si>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</si>
  <si>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</si>
  <si>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</si>
  <si>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</si>
  <si>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</si>
  <si>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</si>
  <si>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</si>
  <si>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</si>
  <si>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</si>
  <si>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</si>
  <si>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</si>
  <si>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</si>
  <si>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</si>
  <si>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</si>
  <si>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</si>
  <si>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</si>
  <si>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</si>
  <si>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</si>
  <si>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</si>
  <si>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</si>
  <si>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</si>
  <si>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</si>
  <si>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</si>
  <si>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</si>
  <si>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</si>
  <si>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</si>
  <si>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</si>
  <si>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</si>
  <si>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</si>
  <si>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</si>
  <si>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</si>
  <si>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</si>
  <si>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</si>
  <si>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</si>
  <si>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</si>
  <si>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</si>
  <si>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</si>
  <si>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</si>
  <si>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</si>
  <si>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</si>
  <si>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</si>
  <si>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</si>
  <si>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</si>
  <si>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</si>
  <si>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</si>
  <si>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</si>
  <si>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</si>
  <si>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</si>
  <si>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</si>
  <si>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</si>
  <si>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</si>
  <si>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</si>
  <si>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</si>
  <si>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</si>
  <si>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</si>
  <si>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</si>
  <si>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</si>
  <si>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</si>
  <si>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</si>
  <si>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</si>
  <si>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</si>
  <si>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</si>
  <si>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</si>
  <si>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</si>
  <si>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</si>
  <si>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</si>
  <si>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</si>
  <si>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</si>
  <si>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</si>
  <si>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</si>
  <si>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</si>
  <si>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</si>
  <si>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</si>
  <si>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</si>
  <si>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</si>
  <si>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</si>
  <si>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</si>
  <si>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</si>
  <si>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</si>
  <si>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</si>
  <si>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</si>
  <si>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</si>
  <si>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</si>
  <si>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</si>
  <si>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</si>
  <si>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</si>
  <si>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</si>
  <si>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</si>
  <si>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</si>
  <si>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</si>
  <si>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</si>
  <si>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</si>
  <si>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</si>
  <si>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</si>
  <si>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</si>
  <si>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</si>
  <si>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</si>
  <si>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</si>
  <si>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</si>
  <si>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</si>
  <si>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</si>
  <si>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</si>
  <si>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</si>
  <si>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</si>
  <si>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</si>
  <si>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</si>
  <si>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</si>
  <si>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</si>
  <si>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</si>
  <si>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</si>
  <si>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</si>
  <si>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</si>
  <si>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</si>
  <si>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</si>
  <si>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</si>
  <si>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</si>
  <si>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</si>
  <si>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</si>
  <si>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</si>
  <si>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</si>
  <si>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</si>
  <si>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</si>
  <si>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</si>
  <si>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</si>
  <si>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</si>
  <si>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</si>
  <si>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</si>
  <si>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</si>
  <si>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</si>
  <si>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</si>
  <si>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</si>
  <si>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</si>
  <si>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</si>
  <si>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</si>
  <si>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</si>
  <si>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</si>
  <si>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</si>
  <si>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</si>
  <si>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</si>
  <si>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</si>
  <si>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</si>
  <si>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</si>
  <si>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</si>
  <si>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</si>
  <si>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</si>
  <si>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</si>
  <si>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</si>
  <si>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</si>
  <si>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</si>
  <si>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</si>
  <si>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</si>
  <si>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</si>
  <si>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</si>
  <si>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</si>
  <si>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</si>
  <si>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</si>
  <si>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</si>
  <si>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</si>
  <si>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</si>
  <si>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</si>
  <si>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</si>
  <si>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</si>
  <si>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</si>
  <si>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</si>
  <si>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</si>
  <si>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</si>
  <si>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</si>
  <si>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</si>
  <si>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</si>
  <si>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</si>
  <si>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</si>
  <si>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</si>
  <si>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</si>
  <si>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</si>
  <si>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</si>
  <si>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</si>
  <si>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</si>
  <si>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</si>
  <si>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</si>
  <si>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</si>
  <si>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</si>
  <si>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</si>
  <si>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</si>
  <si>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</si>
  <si>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</si>
  <si>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</si>
  <si>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</si>
  <si>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</si>
  <si>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</si>
  <si>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</si>
  <si>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</si>
  <si>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</si>
  <si>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</si>
  <si>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</si>
  <si>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</si>
  <si>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</si>
  <si>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</si>
  <si>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</si>
  <si>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</si>
  <si>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</si>
  <si>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</si>
  <si>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</si>
  <si>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</si>
  <si>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</si>
  <si>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</si>
  <si>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</si>
  <si>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</si>
  <si>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</si>
  <si>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</si>
  <si>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</si>
  <si>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</si>
  <si>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</si>
  <si>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</si>
  <si>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</si>
  <si>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</si>
  <si>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</si>
  <si>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</si>
  <si>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</si>
  <si>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</si>
  <si>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</si>
  <si>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</si>
  <si>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</si>
  <si>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</si>
  <si>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</si>
  <si>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</si>
  <si>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</si>
  <si>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</si>
  <si>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</si>
  <si>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</si>
  <si>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</si>
  <si>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</si>
  <si>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</si>
  <si>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</si>
  <si>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</si>
  <si>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</si>
  <si>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</si>
  <si>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</si>
  <si>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</si>
  <si>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</si>
  <si>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</si>
  <si>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</si>
  <si>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</si>
  <si>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</si>
  <si>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</si>
  <si>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</si>
  <si>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</si>
  <si>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</si>
  <si>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</si>
  <si>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</si>
  <si>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</si>
  <si>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</si>
  <si>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</si>
  <si>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</si>
  <si>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</si>
  <si>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</si>
  <si>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</si>
  <si>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</si>
  <si>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</si>
  <si>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</si>
  <si>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</si>
  <si>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</si>
  <si>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</si>
  <si>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</si>
  <si>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</si>
  <si>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</si>
  <si>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</si>
  <si>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</si>
  <si>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</si>
  <si>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</si>
  <si>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</si>
  <si>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</si>
  <si>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</si>
  <si>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</si>
  <si>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</si>
  <si>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</si>
  <si>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</si>
  <si>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</si>
  <si>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</si>
  <si>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</si>
  <si>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</si>
  <si>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</si>
  <si>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</si>
  <si>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</si>
  <si>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</si>
  <si>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</si>
  <si>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</si>
  <si>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</si>
  <si>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</si>
  <si>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</si>
  <si>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</si>
  <si>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</si>
  <si>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</si>
  <si>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</si>
  <si>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</si>
  <si>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</si>
  <si>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</si>
  <si>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</si>
  <si>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</si>
  <si>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</si>
  <si>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</si>
  <si>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</si>
  <si>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</si>
  <si>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</si>
  <si>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</si>
  <si>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</si>
  <si>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</si>
  <si>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</si>
  <si>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</si>
  <si>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</si>
  <si>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</si>
  <si>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</si>
  <si>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</si>
  <si>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</si>
  <si>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</si>
  <si>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</si>
  <si>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</si>
  <si>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</si>
  <si>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</si>
  <si>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</si>
  <si>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</si>
  <si>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</si>
  <si>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</si>
  <si>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</si>
  <si>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</si>
  <si>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</si>
  <si>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</si>
  <si>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</si>
  <si>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</si>
  <si>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</si>
  <si>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</si>
  <si>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</si>
  <si>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</si>
  <si>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</si>
  <si>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</si>
  <si>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</si>
  <si>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</si>
  <si>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</si>
  <si>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</si>
  <si>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</si>
  <si>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</si>
  <si>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</si>
  <si>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</si>
  <si>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</si>
  <si>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</si>
  <si>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</si>
  <si>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</si>
  <si>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</si>
  <si>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</si>
  <si>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</si>
  <si>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</si>
  <si>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</si>
  <si>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</si>
  <si>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</si>
  <si>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</si>
  <si>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</si>
  <si>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</si>
  <si>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</si>
  <si>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</si>
  <si>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</si>
  <si>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</si>
  <si>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</si>
  <si>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</si>
  <si>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</si>
  <si>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</si>
  <si>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</si>
  <si>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</si>
  <si>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</si>
  <si>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</si>
  <si>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</si>
  <si>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</si>
  <si>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</si>
  <si>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</si>
  <si>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</si>
  <si>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</si>
  <si>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</si>
  <si>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</si>
  <si>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</si>
  <si>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</si>
  <si>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</si>
  <si>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</si>
  <si>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</si>
  <si>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</si>
  <si>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</si>
  <si>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</si>
  <si>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</si>
  <si>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</si>
  <si>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</si>
  <si>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</si>
  <si>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</si>
  <si>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</si>
  <si>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</si>
  <si>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</si>
  <si>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</si>
  <si>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</si>
  <si>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</si>
  <si>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</si>
  <si>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</si>
  <si>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</si>
  <si>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</si>
  <si>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</si>
  <si>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</si>
  <si>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</si>
  <si>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</si>
  <si>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</si>
  <si>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</si>
  <si>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</si>
  <si>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</si>
  <si>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</si>
  <si>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</si>
  <si>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</si>
  <si>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</si>
  <si>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</si>
  <si>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</si>
  <si>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</si>
  <si>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</si>
  <si>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</si>
  <si>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</si>
  <si>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</si>
  <si>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</si>
  <si>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</si>
  <si>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</si>
  <si>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</si>
  <si>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</si>
  <si>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</si>
  <si>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</si>
  <si>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</si>
  <si>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</si>
  <si>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</si>
  <si>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</si>
  <si>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</si>
  <si>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</si>
  <si>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</si>
  <si>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</si>
  <si>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</si>
  <si>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</si>
  <si>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</si>
  <si>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</si>
  <si>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</si>
  <si>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</si>
  <si>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</si>
  <si>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</si>
  <si>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</si>
  <si>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</si>
  <si>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</si>
  <si>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</si>
  <si>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</si>
  <si>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</si>
  <si>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</si>
  <si>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</si>
  <si>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</si>
  <si>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</si>
  <si>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</si>
  <si>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</si>
  <si>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</si>
  <si>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</si>
  <si>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</si>
  <si>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</si>
  <si>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</si>
  <si>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</si>
  <si>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</si>
  <si>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</si>
  <si>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</si>
  <si>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</si>
  <si>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</si>
  <si>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</si>
  <si>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</si>
  <si>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</si>
  <si>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</si>
  <si>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</si>
  <si>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</si>
  <si>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</si>
  <si>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</si>
  <si>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</si>
  <si>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</si>
  <si>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</si>
  <si>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</si>
  <si>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</si>
  <si>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</si>
  <si>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</si>
  <si>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</si>
  <si>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</si>
  <si>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</si>
  <si>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</si>
  <si>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</si>
  <si>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</si>
  <si>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</si>
  <si>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</si>
  <si>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</si>
  <si>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</si>
  <si>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</si>
  <si>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</si>
  <si>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</si>
  <si>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</si>
  <si>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</si>
  <si>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</si>
  <si>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</si>
  <si>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</si>
  <si>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</si>
  <si>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</si>
  <si>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</si>
  <si>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</si>
  <si>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</si>
  <si>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</si>
  <si>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</si>
  <si>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</si>
  <si>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</si>
  <si>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</si>
  <si>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</si>
  <si>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</si>
  <si>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</si>
  <si>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</si>
  <si>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</si>
  <si>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</si>
  <si>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</si>
  <si>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</si>
  <si>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</si>
  <si>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</si>
  <si>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</si>
  <si>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</si>
  <si>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</si>
  <si>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</si>
  <si>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</si>
  <si>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</si>
  <si>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</si>
  <si>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</si>
  <si>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</si>
  <si>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</si>
  <si>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</si>
  <si>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</si>
  <si>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</si>
  <si>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</si>
  <si>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</si>
  <si>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</si>
  <si>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</si>
  <si>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</si>
  <si>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</si>
  <si>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</si>
  <si>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</si>
  <si>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</si>
  <si>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</si>
  <si>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</si>
  <si>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</si>
  <si>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</si>
  <si>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</si>
  <si>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</si>
  <si>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</si>
  <si>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</si>
  <si>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</si>
  <si>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</si>
  <si>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</si>
  <si>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</si>
  <si>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</si>
  <si>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</si>
  <si>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</si>
  <si>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</si>
  <si>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</si>
  <si>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</si>
  <si>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</si>
  <si>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</si>
  <si>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</si>
  <si>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</si>
  <si>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</si>
  <si>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</si>
  <si>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</si>
  <si>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</si>
  <si>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</si>
  <si>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</si>
  <si>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</si>
  <si>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</si>
  <si>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</si>
  <si>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</si>
  <si>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</si>
  <si>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</si>
  <si>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</si>
  <si>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</si>
  <si>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</si>
  <si>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</si>
  <si>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</si>
  <si>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</si>
  <si>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</si>
  <si>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</si>
  <si>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</si>
  <si>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</si>
  <si>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</si>
  <si>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</si>
  <si>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</si>
  <si>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</si>
  <si>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</si>
  <si>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</si>
  <si>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</si>
  <si>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</si>
  <si>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</si>
  <si>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</si>
  <si>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</si>
  <si>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</si>
  <si>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</si>
  <si>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</si>
  <si>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</si>
  <si>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</si>
  <si>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</si>
  <si>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</si>
  <si>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</si>
  <si>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</si>
  <si>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</si>
  <si>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</si>
  <si>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</si>
  <si>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</si>
  <si>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</si>
  <si>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</si>
  <si>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</si>
  <si>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</si>
  <si>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</si>
  <si>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</si>
  <si>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</si>
  <si>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</si>
  <si>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</si>
  <si>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</si>
  <si>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</si>
  <si>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</si>
  <si>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</si>
  <si>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</si>
  <si>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</si>
  <si>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</si>
  <si>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</si>
  <si>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</si>
  <si>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</si>
  <si>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</si>
  <si>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</si>
  <si>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</si>
  <si>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</si>
  <si>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</si>
  <si>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</si>
  <si>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</si>
  <si>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</si>
  <si>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</si>
  <si>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</si>
  <si>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</si>
  <si>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</si>
  <si>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</si>
  <si>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</si>
  <si>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</si>
  <si>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</si>
  <si>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</si>
  <si>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</si>
  <si>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</si>
  <si>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</si>
  <si>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</si>
  <si>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</si>
  <si>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</si>
  <si>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</si>
  <si>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</si>
  <si>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</si>
  <si>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</si>
  <si>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</si>
  <si>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</si>
  <si>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</si>
  <si>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</si>
  <si>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</si>
  <si>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</si>
  <si>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</si>
  <si>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</si>
  <si>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</si>
  <si>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</si>
  <si>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</si>
  <si>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</si>
  <si>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</si>
  <si>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</si>
  <si>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</si>
  <si>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</si>
  <si>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</si>
  <si>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</si>
  <si>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</si>
  <si>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</si>
  <si>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</si>
  <si>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</si>
  <si>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</si>
  <si>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</si>
  <si>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</si>
  <si>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</si>
  <si>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</si>
  <si>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</si>
  <si>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</si>
  <si>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</si>
  <si>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</si>
  <si>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</si>
  <si>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</si>
  <si>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</si>
  <si>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</si>
  <si>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</si>
  <si>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</si>
  <si>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</si>
  <si>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</si>
  <si>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</si>
  <si>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</si>
  <si>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</si>
  <si>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</si>
  <si>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</si>
  <si>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</si>
  <si>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</si>
  <si>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</si>
  <si>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</si>
  <si>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</si>
  <si>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</si>
  <si>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</si>
  <si>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</si>
  <si>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</si>
  <si>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</si>
  <si>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</si>
  <si>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</si>
  <si>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</si>
  <si>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</si>
  <si>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</si>
  <si>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</si>
  <si>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</si>
  <si>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</si>
  <si>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</si>
  <si>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</si>
  <si>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</si>
  <si>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</si>
  <si>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</si>
  <si>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</si>
  <si>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</si>
  <si>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</si>
  <si>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</si>
  <si>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</si>
  <si>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</si>
  <si>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</si>
  <si>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</si>
  <si>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</si>
  <si>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</si>
  <si>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</si>
  <si>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</si>
  <si>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</si>
  <si>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</si>
  <si>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</si>
  <si>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</si>
  <si>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</si>
  <si>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</si>
  <si>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</si>
  <si>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</si>
  <si>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</si>
  <si>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</si>
  <si>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</si>
  <si>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</si>
  <si>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</si>
  <si>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</si>
  <si>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</si>
  <si>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</si>
  <si>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</si>
  <si>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</si>
  <si>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</si>
  <si>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</si>
  <si>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</si>
  <si>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</si>
  <si>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</si>
  <si>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</si>
  <si>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</si>
  <si>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</si>
  <si>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</si>
  <si>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</si>
  <si>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</si>
  <si>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</si>
  <si>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</si>
  <si>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</si>
  <si>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</si>
  <si>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</si>
  <si>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</si>
  <si>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</si>
  <si>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</si>
  <si>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</si>
  <si>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</si>
  <si>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</si>
  <si>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</si>
  <si>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</si>
  <si>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</si>
  <si>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</si>
  <si>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</si>
  <si>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</si>
  <si>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</si>
  <si>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</si>
  <si>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</si>
  <si>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</si>
  <si>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</si>
  <si>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</si>
  <si>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</si>
  <si>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</si>
  <si>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</si>
  <si>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</si>
  <si>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</si>
  <si>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</si>
  <si>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</si>
  <si>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</si>
  <si>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</si>
  <si>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</si>
  <si>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</si>
  <si>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</si>
  <si>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</si>
  <si>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</si>
  <si>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</si>
  <si>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</si>
  <si>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</si>
  <si>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</si>
  <si>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</si>
  <si>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</si>
  <si>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</si>
  <si>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</si>
  <si>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</si>
  <si>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</si>
  <si>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</si>
  <si>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</si>
  <si>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</si>
  <si>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</si>
  <si>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</si>
  <si>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</si>
  <si>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</si>
  <si>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</si>
  <si>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</si>
  <si>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</si>
  <si>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</si>
  <si>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</si>
  <si>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</si>
  <si>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</si>
  <si>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</si>
  <si>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</si>
  <si>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</si>
  <si>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</si>
  <si>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</si>
  <si>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</si>
  <si>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</si>
  <si>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</si>
  <si>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</si>
  <si>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</si>
  <si>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</si>
  <si>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</si>
  <si>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</si>
  <si>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</si>
  <si>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</si>
  <si>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</si>
  <si>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</si>
  <si>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</si>
  <si>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</si>
  <si>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</si>
  <si>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</si>
  <si>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</si>
  <si>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</si>
  <si>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</si>
  <si>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</si>
  <si>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</si>
  <si>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</si>
  <si>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</si>
  <si>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</si>
  <si>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</si>
  <si>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</si>
  <si>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</si>
  <si>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</si>
  <si>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</si>
  <si>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</si>
  <si>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</si>
  <si>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</si>
  <si>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</si>
  <si>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</si>
  <si>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</si>
  <si>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</si>
  <si>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</si>
  <si>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</si>
  <si>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</si>
  <si>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</si>
  <si>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</si>
  <si>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</si>
  <si>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</si>
  <si>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</si>
  <si>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</si>
  <si>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</si>
  <si>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</si>
  <si>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</si>
  <si>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</si>
  <si>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</si>
  <si>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</si>
  <si>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</si>
  <si>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</si>
  <si>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</si>
  <si>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</si>
  <si>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</si>
  <si>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</si>
  <si>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</si>
  <si>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</si>
  <si>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</si>
  <si>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</si>
  <si>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</si>
  <si>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</si>
  <si>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</si>
  <si>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</si>
  <si>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</si>
  <si>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</si>
  <si>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</si>
  <si>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</si>
  <si>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</si>
  <si>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</si>
  <si>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</si>
  <si>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</si>
  <si>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</si>
  <si>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</si>
  <si>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</si>
  <si>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</si>
  <si>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</si>
  <si>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</si>
  <si>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</si>
  <si>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</si>
  <si>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</si>
  <si>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</si>
  <si>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</si>
  <si>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</si>
  <si>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</si>
  <si>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</si>
  <si>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</si>
  <si>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</si>
  <si>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</si>
  <si>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</si>
  <si>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</si>
  <si>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</si>
  <si>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</si>
  <si>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</si>
  <si>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</si>
  <si>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</si>
  <si>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</si>
  <si>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</si>
  <si>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</si>
  <si>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</si>
  <si>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</si>
  <si>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</si>
  <si>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</si>
  <si>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</si>
  <si>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</si>
  <si>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</si>
  <si>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</si>
  <si>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</si>
  <si>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</si>
  <si>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</si>
  <si>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</si>
  <si>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</si>
  <si>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</si>
  <si>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</si>
  <si>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</si>
  <si>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</si>
  <si>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</si>
  <si>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</si>
  <si>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</si>
  <si>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</si>
  <si>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</si>
  <si>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</si>
  <si>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</si>
  <si>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</si>
  <si>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</si>
  <si>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</si>
  <si>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</si>
  <si>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</si>
  <si>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</si>
  <si>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</si>
  <si>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</si>
  <si>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</si>
  <si>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</si>
  <si>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</si>
  <si>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</si>
  <si>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</si>
  <si>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</si>
  <si>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</si>
  <si>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</si>
  <si>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</si>
  <si>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</si>
  <si>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</si>
  <si>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</si>
  <si>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</si>
  <si>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</si>
  <si>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</si>
  <si>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</si>
  <si>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</si>
  <si>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</si>
  <si>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</si>
  <si>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</si>
  <si>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</si>
  <si>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</si>
  <si>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</si>
  <si>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</si>
  <si>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</si>
  <si>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</si>
  <si>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</si>
  <si>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</si>
  <si>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</si>
  <si>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</si>
  <si>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</si>
  <si>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</si>
  <si>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</si>
  <si>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</si>
  <si>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</si>
  <si>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</si>
  <si>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</si>
  <si>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</si>
  <si>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</si>
  <si>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</si>
  <si>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</si>
  <si>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</si>
  <si>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</si>
  <si>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</si>
  <si>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</si>
  <si>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</si>
  <si>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</si>
  <si>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</si>
  <si>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</si>
  <si>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</si>
  <si>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</si>
  <si>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</si>
  <si>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</si>
  <si>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</si>
  <si>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</si>
  <si>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</si>
  <si>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</si>
  <si>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</si>
  <si>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</si>
  <si>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</si>
  <si>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</si>
  <si>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</si>
  <si>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</si>
  <si>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</si>
  <si>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</si>
  <si>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</si>
  <si>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</si>
  <si>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</si>
  <si>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</si>
  <si>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</si>
  <si>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</si>
  <si>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</si>
  <si>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</si>
  <si>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</si>
  <si>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</si>
  <si>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</si>
  <si>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</si>
  <si>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</si>
  <si>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</si>
  <si>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</si>
  <si>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</si>
  <si>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</si>
  <si>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</si>
  <si>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</si>
  <si>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</si>
  <si>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</si>
  <si>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</si>
  <si>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</si>
  <si>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</si>
  <si>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</si>
  <si>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</si>
  <si>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</si>
  <si>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</si>
  <si>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</si>
  <si>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</si>
  <si>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</si>
  <si>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</si>
  <si>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</si>
  <si>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</si>
  <si>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</si>
  <si>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</si>
  <si>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</si>
  <si>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</si>
  <si>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</si>
  <si>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</si>
  <si>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</si>
  <si>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</si>
  <si>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</si>
  <si>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</si>
  <si>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</si>
  <si>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</si>
  <si>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</si>
  <si>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</si>
  <si>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</si>
  <si>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</si>
  <si>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</si>
  <si>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</si>
  <si>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</si>
  <si>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</si>
  <si>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</si>
  <si>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</si>
  <si>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</si>
  <si>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</si>
  <si>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</si>
  <si>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</si>
  <si>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</si>
  <si>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</si>
  <si>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</si>
  <si>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</si>
  <si>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</si>
  <si>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</si>
  <si>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</si>
  <si>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</si>
  <si>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</si>
  <si>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</si>
  <si>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</si>
  <si>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</si>
  <si>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</si>
  <si>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</si>
  <si>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</si>
  <si>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</si>
  <si>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</si>
  <si>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</si>
  <si>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</si>
  <si>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</si>
  <si>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</si>
  <si>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</si>
  <si>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</si>
  <si>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</si>
  <si>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</si>
  <si>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</si>
  <si>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</si>
  <si>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</si>
  <si>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</si>
  <si>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</si>
  <si>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</si>
  <si>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</si>
  <si>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</si>
  <si>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</si>
  <si>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</si>
  <si>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</si>
  <si>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</si>
  <si>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</si>
  <si>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</si>
  <si>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</si>
  <si>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</si>
  <si>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</si>
  <si>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</si>
  <si>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</si>
  <si>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</si>
  <si>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</si>
  <si>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</si>
  <si>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</si>
  <si>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</si>
  <si>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</si>
  <si>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</si>
  <si>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</si>
  <si>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</si>
  <si>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</si>
  <si>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</si>
  <si>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</si>
  <si>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</si>
  <si>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</si>
  <si>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</si>
  <si>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</si>
  <si>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</si>
  <si>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</si>
  <si>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</si>
  <si>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</si>
  <si>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</si>
  <si>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</si>
  <si>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</si>
  <si>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</si>
  <si>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</si>
  <si>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</si>
  <si>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</si>
  <si>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</si>
  <si>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</si>
  <si>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</si>
  <si>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</si>
  <si>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</si>
  <si>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</si>
  <si>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</si>
  <si>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</si>
  <si>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</si>
  <si>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</si>
  <si>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</si>
  <si>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</si>
  <si>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</si>
  <si>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</si>
  <si>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</si>
  <si>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</si>
  <si>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</si>
  <si>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</si>
  <si>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</si>
  <si>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</si>
  <si>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</si>
  <si>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</si>
  <si>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</si>
  <si>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</si>
  <si>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</si>
  <si>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</si>
  <si>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</si>
  <si>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</si>
  <si>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</si>
  <si>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</si>
  <si>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</si>
  <si>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</si>
  <si>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</si>
  <si>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</si>
  <si>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</si>
  <si>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</si>
  <si>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</si>
  <si>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</si>
  <si>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</si>
  <si>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</si>
  <si>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</si>
  <si>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</si>
  <si>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</si>
  <si>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</si>
  <si>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</si>
  <si>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</si>
  <si>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</si>
  <si>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</si>
  <si>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</si>
  <si>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</si>
  <si>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</si>
  <si>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</si>
  <si>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</si>
  <si>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</si>
  <si>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</si>
  <si>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</si>
  <si>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</si>
  <si>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</si>
  <si>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</si>
  <si>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</si>
  <si>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</si>
  <si>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</si>
  <si>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</si>
  <si>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</si>
  <si>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</si>
  <si>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</si>
  <si>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</si>
  <si>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</si>
  <si>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</si>
  <si>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</si>
  <si>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</si>
  <si>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</si>
  <si>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</si>
  <si>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</si>
  <si>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</si>
  <si>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</si>
  <si>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</si>
  <si>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</si>
  <si>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</si>
  <si>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</si>
  <si>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</si>
  <si>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</si>
  <si>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</si>
  <si>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</si>
  <si>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</si>
  <si>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</si>
  <si>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</si>
  <si>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</si>
  <si>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</si>
  <si>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</si>
  <si>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</si>
  <si>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</si>
  <si>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</si>
  <si>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</si>
  <si>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</si>
  <si>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</si>
  <si>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</si>
  <si>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</si>
  <si>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</si>
  <si>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</si>
  <si>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</si>
  <si>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</si>
  <si>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</si>
  <si>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</si>
  <si>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</si>
  <si>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</si>
  <si>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</si>
  <si>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</si>
  <si>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</si>
  <si>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</si>
  <si>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</si>
  <si>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</si>
  <si>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</si>
  <si>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</si>
  <si>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</si>
  <si>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</si>
  <si>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</si>
  <si>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</si>
  <si>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</si>
  <si>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</si>
  <si>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</si>
  <si>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</si>
  <si>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</si>
  <si>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</si>
  <si>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</si>
  <si>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</si>
  <si>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</si>
  <si>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</si>
  <si>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</si>
  <si>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</si>
  <si>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</si>
  <si>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</si>
  <si>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</si>
  <si>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</si>
  <si>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</si>
  <si>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</si>
  <si>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</si>
  <si>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</si>
  <si>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</si>
  <si>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</si>
  <si>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</si>
  <si>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</si>
  <si>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</si>
  <si>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</si>
  <si>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</si>
  <si>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</si>
  <si>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</si>
  <si>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</si>
  <si>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</si>
  <si>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</si>
  <si>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</si>
  <si>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</si>
  <si>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</si>
  <si>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</si>
  <si>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</si>
  <si>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</si>
  <si>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</si>
  <si>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</si>
  <si>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</si>
  <si>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</si>
  <si>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</si>
  <si>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</si>
  <si>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</si>
  <si>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</si>
  <si>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</si>
  <si>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</si>
  <si>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</si>
  <si>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</si>
  <si>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</si>
  <si>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</si>
  <si>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</si>
  <si>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</si>
  <si>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</si>
  <si>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</si>
  <si>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</si>
  <si>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</si>
  <si>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</si>
  <si>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</si>
  <si>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</si>
  <si>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</si>
  <si>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</si>
  <si>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</si>
  <si>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</si>
  <si>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</si>
  <si>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</si>
  <si>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</si>
  <si>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</si>
  <si>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</si>
  <si>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</si>
  <si>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</si>
  <si>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</si>
  <si>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</si>
  <si>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</si>
  <si>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</si>
  <si>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</si>
  <si>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</si>
  <si>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</si>
  <si>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</si>
  <si>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</si>
  <si>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</si>
  <si>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</si>
  <si>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</si>
  <si>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</si>
  <si>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</si>
  <si>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</si>
  <si>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</si>
  <si>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</si>
  <si>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</si>
  <si>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</si>
  <si>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</si>
  <si>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</si>
  <si>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</si>
  <si>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</si>
  <si>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</si>
  <si>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</si>
  <si>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</si>
  <si>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</si>
  <si>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</si>
  <si>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</si>
  <si>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</si>
  <si>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</si>
  <si>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</si>
  <si>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</si>
  <si>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</si>
  <si>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</si>
  <si>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</si>
  <si>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</si>
  <si>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</si>
  <si>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</si>
  <si>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</si>
  <si>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</si>
  <si>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</si>
  <si>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</si>
  <si>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</si>
  <si>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</si>
  <si>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</si>
  <si>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</si>
  <si>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</si>
  <si>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</si>
  <si>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</si>
  <si>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</si>
  <si>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</si>
  <si>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</si>
  <si>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</si>
  <si>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</si>
  <si>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</si>
  <si>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</si>
  <si>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</si>
  <si>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</si>
  <si>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</si>
  <si>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</si>
  <si>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</si>
  <si>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</si>
  <si>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</si>
  <si>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</si>
  <si>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</si>
  <si>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</si>
  <si>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</si>
  <si>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</si>
  <si>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</si>
  <si>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</si>
  <si>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</si>
  <si>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</si>
  <si>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</si>
  <si>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</si>
  <si>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</si>
  <si>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</si>
  <si>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</si>
  <si>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</si>
  <si>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</si>
  <si>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</si>
  <si>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</si>
  <si>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</si>
  <si>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</si>
  <si>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</si>
  <si>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</si>
  <si>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</si>
  <si>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</si>
  <si>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</si>
  <si>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Row Labels</t>
  </si>
  <si>
    <t>Grand Total</t>
  </si>
  <si>
    <t>(All)</t>
  </si>
  <si>
    <t>Column Labels</t>
  </si>
  <si>
    <t>Count of state</t>
  </si>
  <si>
    <t>Date Created Conversion</t>
  </si>
  <si>
    <t>Date Ended Conversion</t>
  </si>
  <si>
    <t>Date Created Conversion_Formula</t>
  </si>
  <si>
    <t>Date Ended Conversion_Formula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</si>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</sst>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2" applyFon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Fill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rgb="FFFE6854"/>
        </patternFill>
      </fill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colors>
    <mruColors>
      <color rgb="FFFE6854"/>
      <color rgb="FFF7A3A3"/>
      <color rgb="FFFD838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[MSayewich Excel Homework.xlsx]Pivot Table with Chart_Category!PivotTable1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with Chart_Category'!$B$3:$B$4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with Chart_Category'!$A$5:$A$14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with Chart_Category'!$B$5:$B$14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E7-42D9-A26D-D3FBD2BD9CEE}"/>
            </c:ext>
          </c:extLst>
        </c:ser>
        <c:ser>
          <c:idx val="1"/>
          <c:order val="1"/>
          <c:tx>
            <c:strRef>
              <c:f>'Pivot Table with Chart_Category'!$C$3:$C$4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with Chart_Category'!$A$5:$A$14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with Chart_Category'!$C$5:$C$14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E7-42D9-A26D-D3FBD2BD9CEE}"/>
            </c:ext>
          </c:extLst>
        </c:ser>
        <c:ser>
          <c:idx val="2"/>
          <c:order val="2"/>
          <c:tx>
            <c:strRef>
              <c:f>'Pivot Table with Chart_Category'!$D$3:$D$4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with Chart_Category'!$A$5:$A$14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with Chart_Category'!$D$5:$D$14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E7-42D9-A26D-D3FBD2BD9CEE}"/>
            </c:ext>
          </c:extLst>
        </c:ser>
        <c:ser>
          <c:idx val="3"/>
          <c:order val="3"/>
          <c:tx>
            <c:strRef>
              <c:f>'Pivot Table with Chart_Category'!$E$3:$E$4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with Chart_Category'!$A$5:$A$14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with Chart_Category'!$E$5:$E$14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E7-42D9-A26D-D3FBD2BD9C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5785024"/>
        <c:axId val="525786336"/>
      </c:barChart>
      <c:catAx>
        <c:axId val="525785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786336"/>
        <c:crosses val="autoZero"/>
        <c:auto val="1"/>
        <c:lblAlgn val="ctr"/>
        <c:lblOffset val="100"/>
        <c:noMultiLvlLbl val="0"/>
      </c:catAx>
      <c:valAx>
        <c:axId val="52578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78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[MSayewich Excel Homework.xlsx]Pivot Table with Chart_SubCat!PivotTable1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with Chart_SubCat'!$B$4:$B$5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with Chart_SubCat'!$A$6:$A$47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with Chart_SubCat'!$B$6:$B$47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08-40A1-8DAF-E4747C2D0FC3}"/>
            </c:ext>
          </c:extLst>
        </c:ser>
        <c:ser>
          <c:idx val="1"/>
          <c:order val="1"/>
          <c:tx>
            <c:strRef>
              <c:f>'Pivot Table with Chart_SubCat'!$C$4:$C$5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with Chart_SubCat'!$A$6:$A$47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with Chart_SubCat'!$C$6:$C$47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08-40A1-8DAF-E4747C2D0FC3}"/>
            </c:ext>
          </c:extLst>
        </c:ser>
        <c:ser>
          <c:idx val="2"/>
          <c:order val="2"/>
          <c:tx>
            <c:strRef>
              <c:f>'Pivot Table with Chart_SubCat'!$D$4:$D$5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with Chart_SubCat'!$A$6:$A$47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with Chart_SubCat'!$D$6:$D$47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08-40A1-8DAF-E4747C2D0FC3}"/>
            </c:ext>
          </c:extLst>
        </c:ser>
        <c:ser>
          <c:idx val="3"/>
          <c:order val="3"/>
          <c:tx>
            <c:strRef>
              <c:f>'Pivot Table with Chart_SubCat'!$E$4:$E$5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with Chart_SubCat'!$A$6:$A$47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with Chart_SubCat'!$E$6:$E$47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08-40A1-8DAF-E4747C2D0F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5785024"/>
        <c:axId val="525786336"/>
      </c:barChart>
      <c:catAx>
        <c:axId val="525785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786336"/>
        <c:crosses val="autoZero"/>
        <c:auto val="1"/>
        <c:lblAlgn val="ctr"/>
        <c:lblOffset val="100"/>
        <c:noMultiLvlLbl val="0"/>
      </c:catAx>
      <c:valAx>
        <c:axId val="52578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78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[MSayewich Excel Homework.xlsx]Pivot Table with Chart_Dates!PivotTable8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with Chart_Dates'!$B$4:$B$5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with Chart_Dates'!$A$6:$A$18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with Chart_Dates'!$B$6:$B$18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76-4D61-8708-CFA5A79B8C60}"/>
            </c:ext>
          </c:extLst>
        </c:ser>
        <c:ser>
          <c:idx val="1"/>
          <c:order val="1"/>
          <c:tx>
            <c:strRef>
              <c:f>'Pivot Table with Chart_Dates'!$C$4:$C$5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with Chart_Dates'!$A$6:$A$18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with Chart_Dates'!$C$6:$C$18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76-4D61-8708-CFA5A79B8C60}"/>
            </c:ext>
          </c:extLst>
        </c:ser>
        <c:ser>
          <c:idx val="2"/>
          <c:order val="2"/>
          <c:tx>
            <c:strRef>
              <c:f>'Pivot Table with Chart_Dates'!$D$4:$D$5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with Chart_Dates'!$A$6:$A$18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with Chart_Dates'!$D$6:$D$18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76-4D61-8708-CFA5A79B8C60}"/>
            </c:ext>
          </c:extLst>
        </c:ser>
        <c:ser>
          <c:idx val="3"/>
          <c:order val="3"/>
          <c:tx>
            <c:strRef>
              <c:f>'Pivot Table with Chart_Dates'!$E$4:$E$5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with Chart_Dates'!$A$6:$A$18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with Chart_Dates'!$E$6:$E$18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76-4D61-8708-CFA5A79B8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4896056"/>
        <c:axId val="484897696"/>
      </c:lineChart>
      <c:catAx>
        <c:axId val="484896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897696"/>
        <c:crosses val="autoZero"/>
        <c:auto val="1"/>
        <c:lblAlgn val="ctr"/>
        <c:lblOffset val="100"/>
        <c:noMultiLvlLbl val="0"/>
      </c:catAx>
      <c:valAx>
        <c:axId val="48489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896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Kickstarter</a:t>
            </a:r>
            <a:r>
              <a:rPr lang="en-CA" baseline="0"/>
              <a:t> Project 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0.66612244897959183</c:v>
                </c:pt>
                <c:pt idx="2">
                  <c:v>0.55000000000000004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72-4E74-8564-66D880C1810D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0.29142857142857143</c:v>
                </c:pt>
                <c:pt idx="2">
                  <c:v>0.38333333333333336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072-4E74-8564-66D880C1810D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4.2448979591836737E-2</c:v>
                </c:pt>
                <c:pt idx="2">
                  <c:v>6.6666666666666666E-2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072-4E74-8564-66D880C18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862552"/>
        <c:axId val="51586288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816</c:v>
                      </c:pt>
                      <c:pt idx="2">
                        <c:v>231</c:v>
                      </c:pt>
                      <c:pt idx="3">
                        <c:v>65</c:v>
                      </c:pt>
                      <c:pt idx="4">
                        <c:v>38</c:v>
                      </c:pt>
                      <c:pt idx="5">
                        <c:v>18</c:v>
                      </c:pt>
                      <c:pt idx="6">
                        <c:v>8</c:v>
                      </c:pt>
                      <c:pt idx="7">
                        <c:v>6</c:v>
                      </c:pt>
                      <c:pt idx="8">
                        <c:v>4</c:v>
                      </c:pt>
                      <c:pt idx="9">
                        <c:v>5</c:v>
                      </c:pt>
                      <c:pt idx="10">
                        <c:v>3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072-4E74-8564-66D880C1810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357</c:v>
                      </c:pt>
                      <c:pt idx="2">
                        <c:v>161</c:v>
                      </c:pt>
                      <c:pt idx="3">
                        <c:v>59</c:v>
                      </c:pt>
                      <c:pt idx="4">
                        <c:v>32</c:v>
                      </c:pt>
                      <c:pt idx="5">
                        <c:v>16</c:v>
                      </c:pt>
                      <c:pt idx="6">
                        <c:v>15</c:v>
                      </c:pt>
                      <c:pt idx="7">
                        <c:v>6</c:v>
                      </c:pt>
                      <c:pt idx="8">
                        <c:v>8</c:v>
                      </c:pt>
                      <c:pt idx="9">
                        <c:v>3</c:v>
                      </c:pt>
                      <c:pt idx="10">
                        <c:v>5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2072-4E74-8564-66D880C1810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52</c:v>
                      </c:pt>
                      <c:pt idx="2">
                        <c:v>28</c:v>
                      </c:pt>
                      <c:pt idx="3">
                        <c:v>12</c:v>
                      </c:pt>
                      <c:pt idx="4">
                        <c:v>4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2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2072-4E74-8564-66D880C1810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1225</c:v>
                      </c:pt>
                      <c:pt idx="2">
                        <c:v>420</c:v>
                      </c:pt>
                      <c:pt idx="3">
                        <c:v>136</c:v>
                      </c:pt>
                      <c:pt idx="4">
                        <c:v>74</c:v>
                      </c:pt>
                      <c:pt idx="5">
                        <c:v>35</c:v>
                      </c:pt>
                      <c:pt idx="6">
                        <c:v>24</c:v>
                      </c:pt>
                      <c:pt idx="7">
                        <c:v>13</c:v>
                      </c:pt>
                      <c:pt idx="8">
                        <c:v>14</c:v>
                      </c:pt>
                      <c:pt idx="9">
                        <c:v>8</c:v>
                      </c:pt>
                      <c:pt idx="10">
                        <c:v>10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072-4E74-8564-66D880C1810D}"/>
                  </c:ext>
                </c:extLst>
              </c15:ser>
            </c15:filteredLineSeries>
          </c:ext>
        </c:extLst>
      </c:lineChart>
      <c:catAx>
        <c:axId val="515862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862880"/>
        <c:crosses val="autoZero"/>
        <c:auto val="1"/>
        <c:lblAlgn val="ctr"/>
        <c:lblOffset val="100"/>
        <c:noMultiLvlLbl val="0"/>
      </c:catAx>
      <c:valAx>
        <c:axId val="51586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862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</xdr:colOff>
      <xdr:row>1</xdr:row>
      <xdr:rowOff>22224</xdr:rowOff>
    </xdr:from>
    <xdr:to>
      <xdr:col>9</xdr:col>
      <xdr:colOff>1358900</xdr:colOff>
      <xdr:row>20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CBE479-633A-4207-A90C-C634A4EF49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</xdr:colOff>
      <xdr:row>1</xdr:row>
      <xdr:rowOff>22224</xdr:rowOff>
    </xdr:from>
    <xdr:to>
      <xdr:col>9</xdr:col>
      <xdr:colOff>1358900</xdr:colOff>
      <xdr:row>20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7E6461-9569-442B-8B43-1A6AC1625B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82550</xdr:colOff>
      <xdr:row>1</xdr:row>
      <xdr:rowOff>139700</xdr:rowOff>
    </xdr:from>
    <xdr:to>
      <xdr:col>17</xdr:col>
      <xdr:colOff>152400</xdr:colOff>
      <xdr:row>18</xdr:row>
      <xdr:rowOff>34925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5CD82D-2B13-4411-9CC9-755CC6DFEB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238124</xdr:colOff>
      <xdr:row>14</xdr:row>
      <xdr:rowOff>66674</xdr:rowOff>
    </xdr:from>
    <xdr:to>
      <xdr:col>7</xdr:col>
      <xdr:colOff>800099</xdr:colOff>
      <xdr:row>31</xdr:row>
      <xdr:rowOff>133349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B8B431-E3BE-47C8-8DF0-73C5B7A875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averonica Sayewich" refreshedDate="43381.60699965278" createdVersion="6" refreshedVersion="6" minRefreshableVersion="3" recordCount="4114" xr:uid="{D248A7E7-C56D-4FA8-B15C-C87560BD38D5}">
  <cacheSource type="worksheet">
    <worksheetSource ref="A1:V4115" sheet="Flat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averonica Sayewich" refreshedDate="43381.627481597221" createdVersion="6" refreshedVersion="6" minRefreshableVersion="3" recordCount="4114" xr:uid="{1B59ECCA-D7CC-408D-9562-6454F1BAA73B}">
  <cacheSource type="worksheet">
    <worksheetSource ref="A1:V4115" sheet="Flat 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3" base="10">
        <rangePr groupBy="months" startDate="2009-05-16T22:55:13" endDate="2017-03-15T10:30:07"/>
        <groupItems count="14">
          <s v="&lt;2009-05-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Date Created Conversion_Formula" numFmtId="164">
      <sharedItems containsSemiMixedTypes="0" containsNonDate="0" containsDate="1" containsString="0" minDate="2009-05-16T22:55:13" maxDate="2017-03-15T10:30:07"/>
    </cacheField>
    <cacheField name="Date Ended Conversion_Formula" numFmtId="164">
      <sharedItems containsSemiMixedTypes="0" containsNonDate="0" containsDate="1" containsString="0" minDate="2009-08-10T14:26:00" maxDate="2017-05-03T14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0">
        <rangePr groupBy="quarters" startDate="2009-05-16T22:55:13" endDate="2017-03-15T10:30:07"/>
        <groupItems count="6">
          <s v="&lt;2009-05-16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0">
        <rangePr groupBy="years" startDate="2009-05-16T22:55:13" endDate="2017-03-15T10:30:07"/>
        <groupItems count="11">
          <s v="&lt;2009-05-16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x v="1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x v="8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x v="13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x v="14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x v="22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x v="24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x v="36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x v="49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x v="53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x v="56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x v="58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x v="66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x v="77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x v="104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x v="106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x v="115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x v="118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x v="128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x v="131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x v="134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x v="147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x v="152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x v="165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x v="177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x v="179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x v="183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x v="185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x v="190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x v="200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x v="202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x v="206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x v="217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x v="219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x v="221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x v="226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x v="228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x v="237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x v="261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x v="262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x v="283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x v="307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x v="356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x v="372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x v="405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x v="428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x v="440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x v="442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x v="452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x v="46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x v="465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x v="469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x v="476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x v="490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x v="497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x v="516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x v="528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x v="556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x v="570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x v="578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x v="583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x v="585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x v="58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x v="594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x v="598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x v="605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x v="612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x v="619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x v="634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x v="635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x v="638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x v="639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x v="645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x v="64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x v="659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x v="684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x v="69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x v="696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x v="705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x v="70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x v="71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x v="717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x v="730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x v="734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x v="741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x v="746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x v="75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x v="806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x v="807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x v="809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x v="811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x v="815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x v="819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x v="825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x v="831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x v="833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x v="836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x v="847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x v="876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x v="906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x v="919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x v="927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x v="932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x v="943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x v="946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x v="951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x v="95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x v="963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x v="989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x v="992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x v="9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x v="1022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x v="1030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x v="1032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x v="1049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x v="1050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x v="1059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x v="1062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x v="1075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x v="108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x v="1086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x v="1088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x v="1089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x v="1098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x v="1101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x v="1128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x v="1141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x v="1149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x v="1150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x v="115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x v="1153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x v="117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x v="118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x v="1207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x v="121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x v="1216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x v="1219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x v="1222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x v="1223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x v="1236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x v="1239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x v="1276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x v="129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x v="1303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x v="1307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x v="1308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x v="1339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x v="1366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x v="137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x v="1378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x v="1379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x v="138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x v="1386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x v="139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x v="1395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x v="1405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x v="1406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x v="1420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x v="1447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x v="1456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x v="1461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x v="1462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x v="1464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x v="1467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x v="1473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x v="1484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x v="1501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x v="1504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x v="152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x v="1568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x v="1581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x v="1585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x v="1587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x v="1589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x v="1591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x v="1592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x v="1610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x v="1617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x v="1619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x v="1637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x v="1640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x v="1654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x v="1670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x v="1679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x v="1688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x v="1701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x v="1717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x v="173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x v="1735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x v="1737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x v="1740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x v="1747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x v="1751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x v="1758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x v="17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x v="1761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x v="1790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x v="179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x v="1801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x v="1806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x v="1809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x v="1823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x v="1825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x v="1833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x v="1835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x v="18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x v="1848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x v="1858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x v="1879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x v="189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x v="1916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x v="1920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x v="1926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x v="1953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x v="1956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x v="198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x v="1987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x v="1990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x v="1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x v="2009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x v="2028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x v="2039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x v="2048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x v="2057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x v="2088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x v="2098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x v="2102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x v="2112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x v="2117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x v="2126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x v="2129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x v="2143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x v="2146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x v="214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x v="2156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x v="2160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x v="2163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x v="2178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x v="2194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x v="2195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x v="2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x v="2214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x v="2246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x v="225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x v="2283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x v="2296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x v="2300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x v="2311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x v="2322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x v="234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x v="235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x v="2371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x v="2377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x v="2400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x v="2406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x v="2416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x v="2419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x v="2420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x v="2422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x v="2426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x v="2429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x v="2439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x v="246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x v="2474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x v="2476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x v="2489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x v="25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x v="2516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x v="2526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x v="2532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x v="2554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x v="2560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x v="2573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x v="2579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x v="2583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x v="2592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x v="2600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x v="2615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x v="2625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x v="2645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x v="2651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x v="2655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x v="2664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x v="2676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x v="2684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x v="268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x v="2701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x v="2706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x v="271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x v="2722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x v="2737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x v="2745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x v="2753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x v="2759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x v="2776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x v="2782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x v="2785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x v="2797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x v="2803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x v="282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x v="2826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x v="2829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x v="286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x v="286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x v="288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x v="2889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x v="2890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x v="2910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x v="293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x v="2968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x v="2985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x v="2989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x v="3002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x v="3030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x v="3036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x v="3056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x v="305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x v="3059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x v="3071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x v="3102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x v="3116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x v="3119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x v="312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x v="3126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x v="3151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x v="31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x v="3160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x v="3162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x v="3205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x v="3213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x v="3221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x v="3240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x v="3244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x v="3256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x v="3263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x v="3277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x v="3294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x v="3301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x v="331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x v="333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x v="3352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x v="3385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x v="3421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x v="3435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x v="3455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x v="3458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x v="3518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x v="355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x v="3558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x v="3559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x v="3572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x v="3581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x v="3584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x v="3586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x v="3593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x v="3609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x v="3621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x v="3634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x v="3644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x v="3652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x v="3678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x v="3686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x v="3174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x v="3704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x v="3705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x v="3708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x v="3720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x v="3722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x v="3728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x v="3731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x v="3732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x v="3743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x v="3744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x v="3755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x v="3757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x v="3762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x v="3774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x v="3775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x v="3786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x v="381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x v="3831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x v="3835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x v="3842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x v="3843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x v="3849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x v="3866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x v="3871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x v="3884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x v="3968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x v="3980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x v="3983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x v="3997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x v="4014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x v="4020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x v="4065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d v="2015-07-22T22:00:00"/>
    <d v="2015-06-21T19:10:11"/>
    <d v="2015-07-22T22:00:00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1"/>
    <d v="2017-03-02T09:24:43"/>
    <d v="2017-01-31T09:24:43"/>
    <d v="2017-03-02T09:24:4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2"/>
    <d v="2016-02-15T11:51:23"/>
    <d v="2016-02-05T11:51:23"/>
    <d v="2016-02-15T11:51:2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3"/>
    <d v="2014-08-07T07:21:47"/>
    <d v="2014-07-08T07:21:47"/>
    <d v="2014-08-07T07:21:4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4"/>
    <d v="2015-12-19T15:01:19"/>
    <d v="2015-11-19T15:01:19"/>
    <d v="2015-12-19T15:01:1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5"/>
    <d v="2016-07-29T00:35:00"/>
    <d v="2016-07-12T17:23:27"/>
    <d v="2016-07-29T00:35:00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6"/>
    <d v="2014-06-13T20:44:10"/>
    <d v="2014-06-03T20:44:10"/>
    <d v="2014-06-13T20:44:1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7"/>
    <d v="2016-07-04T20:07:47"/>
    <d v="2016-05-25T20:07:47"/>
    <d v="2016-07-04T20:07:4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8"/>
    <d v="2016-04-15T16:00:00"/>
    <d v="2016-04-08T17:40:12"/>
    <d v="2016-04-15T16:00:00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9"/>
    <d v="2016-04-16T21:29:04"/>
    <d v="2016-03-17T21:29:04"/>
    <d v="2016-04-16T21:29:0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0"/>
    <d v="2014-06-24T20:37:59"/>
    <d v="2014-05-20T20:37:59"/>
    <d v="2014-06-24T20:37:5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11"/>
    <d v="2016-08-21T22:00:00"/>
    <d v="2016-07-21T13:41:02"/>
    <d v="2016-08-21T22:00:00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12"/>
    <d v="2014-07-15T22:00:00"/>
    <d v="2014-06-01T12:07:05"/>
    <d v="2014-07-15T22:00:00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13"/>
    <d v="2016-06-23T15:27:00"/>
    <d v="2016-05-18T11:15:09"/>
    <d v="2016-06-23T15:27:00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14"/>
    <d v="2014-07-13T08:59:00"/>
    <d v="2014-06-17T19:38:08"/>
    <d v="2014-07-13T08:59:00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5"/>
    <d v="2015-09-27T15:14:00"/>
    <d v="2015-09-09T04:24:18"/>
    <d v="2015-09-27T15:14:00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16"/>
    <d v="2014-06-16T00:30:00"/>
    <d v="2014-05-01T14:06:51"/>
    <d v="2014-06-16T00:30:00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17"/>
    <d v="2014-11-04T13:33:42"/>
    <d v="2014-10-05T12:33:42"/>
    <d v="2014-11-04T13:33:4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18"/>
    <d v="2014-09-17T08:00:56"/>
    <d v="2014-08-18T08:00:56"/>
    <d v="2014-09-17T08:00: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19"/>
    <d v="2015-07-20T14:35:34"/>
    <d v="2015-06-20T14:35:34"/>
    <d v="2015-07-20T14:35: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20"/>
    <d v="2015-09-13T13:11:52"/>
    <d v="2015-07-15T13:11:52"/>
    <d v="2015-09-13T13:11:5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21"/>
    <d v="2014-09-26T10:03:09"/>
    <d v="2014-08-27T10:03:09"/>
    <d v="2014-09-26T10:03:0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22"/>
    <d v="2015-01-01T02:59:00"/>
    <d v="2014-12-16T16:52:20"/>
    <d v="2015-01-01T02:59:0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23"/>
    <d v="2015-04-30T10:20:00"/>
    <d v="2015-04-03T13:41:41"/>
    <d v="2015-04-30T10:20:00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24"/>
    <d v="2015-09-15T14:39:00"/>
    <d v="2015-08-13T14:41:03"/>
    <d v="2015-09-15T14:39:00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25"/>
    <d v="2016-01-08T19:36:01"/>
    <d v="2015-11-09T19:36:01"/>
    <d v="2016-01-08T19:36:0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26"/>
    <d v="2014-08-17T07:22:24"/>
    <d v="2014-07-08T07:22:24"/>
    <d v="2014-08-17T07:22:2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27"/>
    <d v="2014-11-15T23:57:13"/>
    <d v="2014-10-16T22:57:13"/>
    <d v="2014-11-15T23:57:1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28"/>
    <d v="2015-12-16T18:08:04"/>
    <d v="2015-11-16T18:08:04"/>
    <d v="2015-12-16T18:08:0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29"/>
    <d v="2014-07-22T11:09:28"/>
    <d v="2014-06-22T11:09:28"/>
    <d v="2014-07-22T11:09:2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30"/>
    <d v="2014-08-21T02:01:55"/>
    <d v="2014-07-22T02:01:55"/>
    <d v="2014-08-21T02:01:5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31"/>
    <d v="2016-01-25T14:00:34"/>
    <d v="2016-01-07T14:00:34"/>
    <d v="2016-01-25T14:00: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32"/>
    <d v="2016-05-12T22:59:00"/>
    <d v="2016-04-01T10:03:37"/>
    <d v="2016-05-12T22:59:00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33"/>
    <d v="2015-11-08T11:51:41"/>
    <d v="2015-10-09T10:51:41"/>
    <d v="2015-11-08T11:51:4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34"/>
    <d v="2014-08-05T02:43:21"/>
    <d v="2014-07-21T02:43:21"/>
    <d v="2014-08-05T02:43:2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35"/>
    <d v="2015-04-27T19:00:00"/>
    <d v="2015-04-04T02:00:14"/>
    <d v="2015-04-27T19:00:00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36"/>
    <d v="2015-04-04T01:22:05"/>
    <d v="2015-03-05T02:22:05"/>
    <d v="2015-04-04T01:22:0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37"/>
    <d v="2015-02-27T11:37:59"/>
    <d v="2015-01-28T11:37:59"/>
    <d v="2015-02-27T11:37:5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38"/>
    <d v="2013-05-10T20:22:24"/>
    <d v="2013-04-10T20:22:24"/>
    <d v="2013-05-10T20:22:2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39"/>
    <d v="2014-05-25T17:59:00"/>
    <d v="2014-04-24T20:07:48"/>
    <d v="2014-05-25T17:59:00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40"/>
    <d v="2014-06-18T23:00:00"/>
    <d v="2014-05-30T00:08:08"/>
    <d v="2014-06-18T23:00:00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41"/>
    <d v="2014-10-05T08:39:14"/>
    <d v="2014-09-05T08:39:14"/>
    <d v="2014-10-05T08:39:1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42"/>
    <d v="2014-12-28T10:20:26"/>
    <d v="2014-11-28T10:20:26"/>
    <d v="2014-12-28T10:20: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43"/>
    <d v="2014-07-12T19:00:00"/>
    <d v="2014-06-12T13:58:06"/>
    <d v="2014-07-12T19:00:00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44"/>
    <d v="2014-10-06T21:22:17"/>
    <d v="2014-08-22T21:22:17"/>
    <d v="2014-10-06T21:22:1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45"/>
    <d v="2016-04-27T09:58:27"/>
    <d v="2016-03-28T09:58:27"/>
    <d v="2016-04-27T09:58:2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46"/>
    <d v="2015-12-15T18:09:34"/>
    <d v="2015-11-15T18:09:34"/>
    <d v="2015-12-15T18:09:3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47"/>
    <d v="2014-12-19T15:40:07"/>
    <d v="2014-10-20T14:40:07"/>
    <d v="2014-12-19T15:40: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48"/>
    <d v="2015-03-01T07:00:00"/>
    <d v="2015-01-29T07:24:20"/>
    <d v="2015-03-01T07:00:0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49"/>
    <d v="2015-10-23T23:14:05"/>
    <d v="2015-09-23T23:14:05"/>
    <d v="2015-10-23T23:14:0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50"/>
    <d v="2015-01-30T12:00:00"/>
    <d v="2014-12-22T13:04:18"/>
    <d v="2015-01-30T12:00:00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51"/>
    <d v="2015-08-10T17:17:17"/>
    <d v="2015-07-11T17:17:17"/>
    <d v="2015-08-10T17:17:1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52"/>
    <d v="2014-07-17T11:50:46"/>
    <d v="2014-06-17T11:50:46"/>
    <d v="2014-07-17T11:50: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53"/>
    <d v="2014-04-04T17:00:00"/>
    <d v="2014-03-21T08:10:45"/>
    <d v="2014-04-04T17:00:00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54"/>
    <d v="2015-12-25T12:07:01"/>
    <d v="2015-11-25T12:07:01"/>
    <d v="2015-12-25T12:07:0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55"/>
    <d v="2016-05-27T18:15:16"/>
    <d v="2016-05-06T18:15:16"/>
    <d v="2016-05-27T18:15: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56"/>
    <d v="2015-06-08T11:00:00"/>
    <d v="2015-05-25T08:10:24"/>
    <d v="2015-06-08T11:00:00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57"/>
    <d v="2015-04-25T14:59:22"/>
    <d v="2015-03-26T14:59:22"/>
    <d v="2015-04-25T14:59:2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58"/>
    <d v="2014-11-19T13:52:52"/>
    <d v="2014-10-20T12:52:52"/>
    <d v="2014-11-19T13:52:5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59"/>
    <d v="2015-09-14T16:00:00"/>
    <d v="2015-08-14T00:39:36"/>
    <d v="2015-09-14T16:00:00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60"/>
    <d v="2014-03-22T19:00:00"/>
    <d v="2014-03-03T16:38:37"/>
    <d v="2014-03-22T19:00:00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61"/>
    <d v="2013-06-06T14:32:37"/>
    <d v="2013-05-15T14:32:37"/>
    <d v="2013-06-06T14:32:3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62"/>
    <d v="2013-03-03T14:11:18"/>
    <d v="2013-02-06T14:11:18"/>
    <d v="2013-03-03T14:11:1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63"/>
    <d v="2013-12-27T23:59:00"/>
    <d v="2013-12-04T16:53:33"/>
    <d v="2013-12-27T23:59:00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64"/>
    <d v="2013-07-07T19:26:21"/>
    <d v="2013-06-07T19:26:21"/>
    <d v="2013-07-07T19:26:2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65"/>
    <d v="2014-08-11T00:59:00"/>
    <d v="2014-07-15T14:42:34"/>
    <d v="2014-08-11T00:59:00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66"/>
    <d v="2016-07-18T15:23:40"/>
    <d v="2016-06-18T15:23:40"/>
    <d v="2016-07-18T15:23:4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67"/>
    <d v="2012-07-15T09:00:04"/>
    <d v="2012-06-15T09:00:04"/>
    <d v="2012-07-15T09:00: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68"/>
    <d v="2014-02-23T08:39:51"/>
    <d v="2014-01-24T08:39:51"/>
    <d v="2014-02-23T08:39:5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69"/>
    <d v="2011-10-02T01:59:00"/>
    <d v="2011-08-30T23:30:25"/>
    <d v="2011-10-02T01:59:00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70"/>
    <d v="2011-09-04T16:30:45"/>
    <d v="2011-07-06T16:30:45"/>
    <d v="2011-09-04T16:30: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71"/>
    <d v="2012-05-28T01:30:57"/>
    <d v="2012-03-29T01:30:57"/>
    <d v="2012-05-28T01:30: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72"/>
    <d v="2012-11-14T19:00:00"/>
    <d v="2012-10-25T19:14:41"/>
    <d v="2012-11-14T19:00:00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73"/>
    <d v="2011-05-02T22:59:00"/>
    <d v="2011-02-13T13:09:44"/>
    <d v="2011-05-02T22:59:00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74"/>
    <d v="2016-01-21T06:41:35"/>
    <d v="2015-12-22T06:41:35"/>
    <d v="2016-01-21T06:41:3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75"/>
    <d v="2013-04-23T00:01:12"/>
    <d v="2013-03-24T00:01:12"/>
    <d v="2013-04-23T00:01:1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76"/>
    <d v="2011-12-27T12:35:58"/>
    <d v="2011-10-28T11:35:58"/>
    <d v="2011-12-27T12:35: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77"/>
    <d v="2012-05-20T21:59:00"/>
    <d v="2012-03-28T22:28:37"/>
    <d v="2012-05-20T21:59:00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78"/>
    <d v="2016-09-01T12:32:01"/>
    <d v="2016-08-22T12:32:01"/>
    <d v="2016-09-01T12:32:0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79"/>
    <d v="2014-04-25T13:38:13"/>
    <d v="2014-03-26T13:38:13"/>
    <d v="2014-04-25T13:38:1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80"/>
    <d v="2013-12-09T21:00:56"/>
    <d v="2013-11-04T21:00:56"/>
    <d v="2013-12-09T21:00: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81"/>
    <d v="2012-07-13T22:02:00"/>
    <d v="2012-07-09T22:48:47"/>
    <d v="2012-07-13T22:02:00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82"/>
    <d v="2011-10-09T14:41:01"/>
    <d v="2011-09-09T14:41:01"/>
    <d v="2011-10-09T14:41:0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83"/>
    <d v="2015-02-22T06:30:00"/>
    <d v="2015-02-07T09:46:29"/>
    <d v="2015-02-22T06:30:00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84"/>
    <d v="2011-05-15T13:11:26"/>
    <d v="2011-04-15T13:11:26"/>
    <d v="2011-05-15T13:11:2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85"/>
    <d v="2011-09-22T22:00:37"/>
    <d v="2011-08-23T22:00:37"/>
    <d v="2011-09-22T22:00: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86"/>
    <d v="2015-12-27T09:20:45"/>
    <d v="2015-10-14T08:20:45"/>
    <d v="2015-12-27T09:20: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87"/>
    <d v="2010-06-02T20:41:00"/>
    <d v="2010-05-24T07:56:43"/>
    <d v="2010-06-02T20:41:00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88"/>
    <d v="2014-06-22T10:48:51"/>
    <d v="2014-05-27T10:48:51"/>
    <d v="2014-06-22T10:48:5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89"/>
    <d v="2013-06-02T13:03:12"/>
    <d v="2013-05-08T13:03:12"/>
    <d v="2013-06-02T13:03:1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90"/>
    <d v="2011-07-12T02:08:19"/>
    <d v="2011-06-12T02:08:19"/>
    <d v="2011-07-12T02:08:1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91"/>
    <d v="2011-05-17T04:39:24"/>
    <d v="2011-03-17T04:39:24"/>
    <d v="2011-05-17T04:39:2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92"/>
    <d v="2017-02-01T03:00:00"/>
    <d v="2016-12-16T23:46:23"/>
    <d v="2017-02-01T03:00:00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93"/>
    <d v="2012-07-03T16:00:00"/>
    <d v="2012-06-05T15:35:37"/>
    <d v="2012-07-03T16:00:00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94"/>
    <d v="2014-04-07T12:13:42"/>
    <d v="2014-03-18T12:13:42"/>
    <d v="2014-04-07T12:13:4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95"/>
    <d v="2012-02-25T19:07:21"/>
    <d v="2012-01-26T19:07:21"/>
    <d v="2012-02-25T19:07:2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96"/>
    <d v="2010-07-31T22:00:00"/>
    <d v="2010-05-26T10:54:01"/>
    <d v="2010-07-31T22:00:00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97"/>
    <d v="2011-07-11T22:14:42"/>
    <d v="2011-06-11T22:14:42"/>
    <d v="2011-07-11T22:14:4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98"/>
    <d v="2012-12-07T18:30:00"/>
    <d v="2012-11-01T14:04:34"/>
    <d v="2012-12-07T18:30:00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99"/>
    <d v="2014-01-22T16:39:59"/>
    <d v="2013-12-23T16:39:59"/>
    <d v="2014-01-22T16:39:5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100"/>
    <d v="2012-11-04T14:04:46"/>
    <d v="2012-10-15T13:04:46"/>
    <d v="2012-11-04T14:04:4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101"/>
    <d v="2013-01-24T13:38:30"/>
    <d v="2012-12-31T13:38:30"/>
    <d v="2013-01-24T13:38:3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102"/>
    <d v="2010-12-22T22:08:53"/>
    <d v="2010-11-22T22:08:53"/>
    <d v="2010-12-22T22:08:5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103"/>
    <d v="2014-03-07T14:20:30"/>
    <d v="2014-02-12T14:20:30"/>
    <d v="2014-03-07T14:20: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104"/>
    <d v="2011-04-02T20:00:00"/>
    <d v="2011-03-10T11:41:06"/>
    <d v="2011-04-02T20:00:00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105"/>
    <d v="2016-05-13T19:00:00"/>
    <d v="2016-04-25T12:23:40"/>
    <d v="2016-05-13T19:00:0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x v="106"/>
    <d v="2012-04-02T13:38:21"/>
    <d v="2012-03-19T13:38:21"/>
    <d v="2012-04-02T13:38:2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107"/>
    <d v="2011-04-24T18:34:47"/>
    <d v="2011-04-02T18:34:47"/>
    <d v="2011-04-24T18:34:4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108"/>
    <d v="2013-05-31T09:42:50"/>
    <d v="2013-04-01T09:42:50"/>
    <d v="2013-05-31T09:42:5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109"/>
    <d v="2011-02-25T19:37:10"/>
    <d v="2011-01-26T19:37:10"/>
    <d v="2011-02-25T19:37:1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110"/>
    <d v="2013-11-14T00:59:00"/>
    <d v="2013-10-10T17:47:33"/>
    <d v="2013-11-14T00:59:00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111"/>
    <d v="2015-05-31T02:59:47"/>
    <d v="2015-05-01T02:59:47"/>
    <d v="2015-05-31T02:59:4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112"/>
    <d v="2014-04-12T21:00:00"/>
    <d v="2014-03-19T20:01:58"/>
    <d v="2014-04-12T21:00:00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113"/>
    <d v="2011-08-06T10:00:00"/>
    <d v="2011-07-29T13:12:08"/>
    <d v="2011-08-06T10:00:00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14"/>
    <d v="2012-01-13T01:34:48"/>
    <d v="2011-11-14T01:34:48"/>
    <d v="2012-01-13T01:34:4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x v="115"/>
    <d v="2012-02-04T12:44:04"/>
    <d v="2012-01-10T12:44:04"/>
    <d v="2012-02-04T12:44:0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16"/>
    <d v="2011-04-08T05:55:55"/>
    <d v="2011-02-21T06:55:55"/>
    <d v="2011-04-08T05:55: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117"/>
    <d v="2010-06-09T14:00:00"/>
    <d v="2010-03-11T15:02:24"/>
    <d v="2010-06-09T14:00:00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118"/>
    <d v="2011-07-28T20:17:16"/>
    <d v="2011-06-28T20:17:16"/>
    <d v="2011-07-28T20:17:1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19"/>
    <d v="2011-08-13T18:00:00"/>
    <d v="2011-07-14T20:39:46"/>
    <d v="2011-08-13T18:00:00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120"/>
    <d v="2016-10-02T20:11:47"/>
    <d v="2016-09-02T20:11:47"/>
    <d v="2016-10-02T20:11:4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121"/>
    <d v="2015-04-18T05:16:00"/>
    <d v="2015-04-02T11:55:10"/>
    <d v="2015-04-18T05:16:0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122"/>
    <d v="2016-10-10T05:21:47"/>
    <d v="2016-08-11T05:21:47"/>
    <d v="2016-10-10T05:21:4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123"/>
    <d v="2014-10-28T17:00:00"/>
    <d v="2014-09-22T13:46:04"/>
    <d v="2014-10-28T17:00:00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124"/>
    <d v="2015-05-15T17:17:22"/>
    <d v="2015-04-20T17:17:22"/>
    <d v="2015-05-15T17:17:2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125"/>
    <d v="2017-02-03T18:51:20"/>
    <d v="2016-12-05T18:51:20"/>
    <d v="2017-02-03T18:51:2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126"/>
    <d v="2015-06-10T21:00:00"/>
    <d v="2015-05-11T09:08:57"/>
    <d v="2015-06-10T21:00:00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127"/>
    <d v="2015-04-03T08:59:01"/>
    <d v="2015-03-04T09:59:01"/>
    <d v="2015-04-03T08:59:0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128"/>
    <d v="2016-10-20T00:28:13"/>
    <d v="2016-09-15T00:28:13"/>
    <d v="2016-10-20T00:28:1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129"/>
    <d v="2014-10-30T17:29:43"/>
    <d v="2014-08-31T17:29:43"/>
    <d v="2014-10-30T17:29:4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130"/>
    <d v="2014-06-16T15:16:00"/>
    <d v="2014-05-19T16:58:12"/>
    <d v="2014-06-16T15:16:0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n v="1466453161"/>
    <x v="131"/>
    <d v="2016-07-05T19:00:00"/>
    <d v="2016-06-20T15:06:01"/>
    <d v="2016-07-05T19:00:00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132"/>
    <d v="2014-11-07T15:30:07"/>
    <d v="2014-09-23T14:30:07"/>
    <d v="2014-11-07T15:30: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133"/>
    <d v="2016-05-31T12:31:00"/>
    <d v="2016-05-01T14:23:04"/>
    <d v="2016-05-31T12:31:00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134"/>
    <d v="2015-09-04T12:00:00"/>
    <d v="2015-08-05T16:50:18"/>
    <d v="2015-09-04T12:00:00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135"/>
    <d v="2014-07-01T14:00:00"/>
    <d v="2014-05-29T04:09:57"/>
    <d v="2014-07-01T14:00:00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136"/>
    <d v="2015-05-16T05:16:00"/>
    <d v="2015-04-02T04:50:34"/>
    <d v="2015-05-16T05:16:00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137"/>
    <d v="2015-10-12T08:46:33"/>
    <d v="2015-08-23T08:46:33"/>
    <d v="2015-10-12T08:46:3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138"/>
    <d v="2015-07-31T23:59:00"/>
    <d v="2015-07-01T01:10:41"/>
    <d v="2015-07-31T23:59:00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139"/>
    <d v="2015-07-12T17:06:12"/>
    <d v="2015-07-02T17:06:12"/>
    <d v="2015-07-12T17:06:1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140"/>
    <d v="2015-03-19T22:45:32"/>
    <d v="2015-02-17T23:45:32"/>
    <d v="2015-03-19T22:45: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141"/>
    <d v="2015-05-30T22:40:23"/>
    <d v="2015-04-15T22:40:23"/>
    <d v="2015-05-30T22:40: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142"/>
    <d v="2014-11-16T17:26:18"/>
    <d v="2014-10-26T16:26:18"/>
    <d v="2014-11-16T17:26:1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143"/>
    <d v="2016-09-03T00:55:00"/>
    <d v="2016-07-07T20:32:22"/>
    <d v="2016-09-03T00:55:00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144"/>
    <d v="2015-04-13T12:17:52"/>
    <d v="2015-02-12T13:17:52"/>
    <d v="2015-04-13T12:17:5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145"/>
    <d v="2015-08-11T08:00:52"/>
    <d v="2015-07-15T08:00:52"/>
    <d v="2015-08-11T08:00: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146"/>
    <d v="2017-01-17T19:23:18"/>
    <d v="2016-11-18T19:23:18"/>
    <d v="2017-01-17T19:23:1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147"/>
    <d v="2015-01-08T13:18:00"/>
    <d v="2014-11-26T13:25:40"/>
    <d v="2015-01-08T13:18:0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148"/>
    <d v="2016-02-27T01:45:36"/>
    <d v="2016-01-28T01:45:36"/>
    <d v="2016-02-27T01:45: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149"/>
    <d v="2014-12-25T03:00:00"/>
    <d v="2014-11-24T23:07:50"/>
    <d v="2014-12-25T03:00:0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150"/>
    <d v="2015-05-25T22:53:02"/>
    <d v="2015-03-26T22:53:02"/>
    <d v="2015-05-25T22:53:0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151"/>
    <d v="2015-06-18T08:13:11"/>
    <d v="2015-04-19T08:13:11"/>
    <d v="2015-06-18T08:13:1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152"/>
    <d v="2014-09-22T20:51:40"/>
    <d v="2014-08-23T20:51:40"/>
    <d v="2014-09-22T20:51:4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153"/>
    <d v="2014-12-02T10:04:04"/>
    <d v="2014-10-21T09:04:04"/>
    <d v="2014-12-02T10:04:0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154"/>
    <d v="2015-06-03T08:08:15"/>
    <d v="2015-04-21T08:08:15"/>
    <d v="2015-06-03T08:08:1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155"/>
    <d v="2015-07-23T08:25:35"/>
    <d v="2015-06-13T08:25:35"/>
    <d v="2015-07-23T08:25: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156"/>
    <d v="2014-08-02T21:59:56"/>
    <d v="2014-06-03T21:59:56"/>
    <d v="2014-08-02T21:59:5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157"/>
    <d v="2016-02-26T16:52:52"/>
    <d v="2016-01-27T16:52:52"/>
    <d v="2016-02-26T16:52:5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158"/>
    <d v="2014-10-21T20:50:28"/>
    <d v="2014-09-21T20:50:28"/>
    <d v="2014-10-21T20:50: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159"/>
    <d v="2016-07-03T05:25:45"/>
    <d v="2016-05-24T05:25:45"/>
    <d v="2016-07-03T05:25: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160"/>
    <d v="2015-08-15T16:54:51"/>
    <d v="2015-06-16T16:54:51"/>
    <d v="2015-08-15T16:54:5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161"/>
    <d v="2014-07-02T11:29:55"/>
    <d v="2014-06-02T11:29:55"/>
    <d v="2014-07-02T11:29:5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162"/>
    <d v="2014-08-16T18:42:00"/>
    <d v="2014-07-14T22:02:36"/>
    <d v="2014-08-16T18:42:00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163"/>
    <d v="2015-09-30T19:00:00"/>
    <d v="2015-08-27T18:04:14"/>
    <d v="2015-09-30T19:00:00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164"/>
    <d v="2014-09-19T13:18:21"/>
    <d v="2014-07-21T13:18:21"/>
    <d v="2014-09-19T13:18:2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x v="165"/>
    <d v="2016-01-12T10:48:44"/>
    <d v="2015-12-13T10:48:44"/>
    <d v="2016-01-12T10:48:4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166"/>
    <d v="2017-01-15T20:49:22"/>
    <d v="2016-12-16T20:49:22"/>
    <d v="2017-01-15T20:49:2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167"/>
    <d v="2015-08-04T17:15:35"/>
    <d v="2015-06-05T17:15:35"/>
    <d v="2015-08-04T17:15: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168"/>
    <d v="2015-03-19T14:02:50"/>
    <d v="2015-02-17T15:02:50"/>
    <d v="2015-03-19T14:02:5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169"/>
    <d v="2014-10-18T07:07:39"/>
    <d v="2014-09-18T07:07:39"/>
    <d v="2014-10-18T07:07:3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170"/>
    <d v="2015-08-30T00:28:00"/>
    <d v="2015-07-31T18:28:03"/>
    <d v="2015-08-30T00:28:00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171"/>
    <d v="2016-08-11T23:20:14"/>
    <d v="2016-06-12T23:20:14"/>
    <d v="2016-08-11T23:20: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172"/>
    <d v="2015-03-19T03:28:43"/>
    <d v="2015-02-12T04:28:43"/>
    <d v="2015-03-19T03:28:4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173"/>
    <d v="2015-02-28T08:45:08"/>
    <d v="2015-01-29T08:45:08"/>
    <d v="2015-02-28T08:45: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174"/>
    <d v="2015-05-08T13:12:56"/>
    <d v="2015-03-09T13:12:56"/>
    <d v="2015-05-08T13:12:5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175"/>
    <d v="2014-08-29T13:40:11"/>
    <d v="2014-08-04T13:40:11"/>
    <d v="2014-08-29T13:40: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176"/>
    <d v="2015-08-05T14:46:39"/>
    <d v="2015-07-06T14:46:39"/>
    <d v="2015-08-05T14:46:3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177"/>
    <d v="2015-03-23T19:08:46"/>
    <d v="2015-03-06T20:08:46"/>
    <d v="2015-03-23T19:08:4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178"/>
    <d v="2015-11-26T18:55:45"/>
    <d v="2015-10-27T17:55:45"/>
    <d v="2015-11-26T18:55: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179"/>
    <d v="2016-03-03T20:55:55"/>
    <d v="2016-02-02T20:55:55"/>
    <d v="2016-03-03T20:55: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180"/>
    <d v="2015-04-13T14:00:00"/>
    <d v="2015-03-04T18:47:23"/>
    <d v="2015-04-13T14:00:00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181"/>
    <d v="2015-06-22T12:48:15"/>
    <d v="2015-05-23T12:48:15"/>
    <d v="2015-06-22T12:48:1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182"/>
    <d v="2017-01-06T19:17:12"/>
    <d v="2016-12-07T19:17:12"/>
    <d v="2017-01-06T19:17:1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x v="183"/>
    <d v="2014-11-26T15:26:50"/>
    <d v="2014-10-27T14:26:50"/>
    <d v="2014-11-26T15:26:5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184"/>
    <d v="2014-08-31T22:59:00"/>
    <d v="2014-07-05T13:59:22"/>
    <d v="2014-08-31T22:59:00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s v="NO"/>
    <s v="NOK"/>
    <n v="1471557139"/>
    <n v="1468965139"/>
    <x v="185"/>
    <d v="2016-08-18T16:52:19"/>
    <d v="2016-07-19T16:52:19"/>
    <d v="2016-08-18T16:52:1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186"/>
    <d v="2017-03-03T15:00:00"/>
    <d v="2017-02-01T14:30:34"/>
    <d v="2017-03-03T15:00:00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187"/>
    <d v="2015-07-21T01:59:00"/>
    <d v="2015-06-27T00:37:37"/>
    <d v="2015-07-21T01:59:00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188"/>
    <d v="2014-09-04T23:23:35"/>
    <d v="2014-08-05T23:23:35"/>
    <d v="2014-09-04T23:23:3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189"/>
    <d v="2016-09-03T11:34:37"/>
    <d v="2016-07-05T11:34:37"/>
    <d v="2016-09-03T11:34:3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x v="190"/>
    <d v="2016-06-16T10:37:26"/>
    <d v="2016-06-06T10:37:26"/>
    <d v="2016-06-16T10:37:2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191"/>
    <d v="2015-10-02T05:35:38"/>
    <d v="2015-08-23T05:35:38"/>
    <d v="2015-10-02T05:35: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192"/>
    <d v="2014-10-17T14:00:32"/>
    <d v="2014-09-17T14:00:32"/>
    <d v="2014-10-17T14:00: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193"/>
    <d v="2014-11-28T18:26:06"/>
    <d v="2014-09-29T17:26:06"/>
    <d v="2014-11-28T18:26:0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194"/>
    <d v="2016-03-06T18:55:31"/>
    <d v="2016-01-06T18:55:31"/>
    <d v="2016-03-06T18:55: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195"/>
    <d v="2015-07-10T11:05:32"/>
    <d v="2015-05-11T11:05:32"/>
    <d v="2015-07-10T11:05: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196"/>
    <d v="2015-10-10T16:00:00"/>
    <d v="2015-09-12T08:01:38"/>
    <d v="2015-10-10T16:00:00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197"/>
    <d v="2017-02-17T16:00:00"/>
    <d v="2017-01-06T15:21:40"/>
    <d v="2017-02-17T16:00: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198"/>
    <d v="2014-10-05T04:12:02"/>
    <d v="2014-09-05T04:12:02"/>
    <d v="2014-10-05T04:12:0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199"/>
    <d v="2016-08-31T21:58:22"/>
    <d v="2016-08-01T21:58:22"/>
    <d v="2016-08-31T21:58:2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200"/>
    <d v="2014-09-14T21:00:03"/>
    <d v="2014-08-15T21:00:03"/>
    <d v="2014-09-14T21:00: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201"/>
    <d v="2015-02-08T14:38:49"/>
    <d v="2015-01-19T14:38:49"/>
    <d v="2015-02-08T14:38:4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x v="202"/>
    <d v="2015-10-08T15:59:00"/>
    <d v="2015-09-08T17:16:04"/>
    <d v="2015-10-08T15:59:00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203"/>
    <d v="2015-01-29T15:21:04"/>
    <d v="2014-11-30T15:21:04"/>
    <d v="2015-01-29T15:21:0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204"/>
    <d v="2016-08-04T09:00:03"/>
    <d v="2016-07-05T09:00:03"/>
    <d v="2016-08-04T09:00: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205"/>
    <d v="2015-10-06T10:10:22"/>
    <d v="2015-09-01T10:10:22"/>
    <d v="2015-10-06T10:10: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206"/>
    <d v="2016-08-05T19:06:23"/>
    <d v="2016-07-15T19:06:23"/>
    <d v="2016-08-05T19:06:2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207"/>
    <d v="2015-01-03T23:43:58"/>
    <d v="2014-12-04T23:43:58"/>
    <d v="2015-01-03T23:43:5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208"/>
    <d v="2014-12-16T03:52:47"/>
    <d v="2014-11-16T03:52:47"/>
    <d v="2014-12-16T03:52:4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209"/>
    <d v="2015-07-10T17:08:55"/>
    <d v="2015-06-10T17:08:55"/>
    <d v="2015-07-10T17:08:5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210"/>
    <d v="2015-10-01T00:00:00"/>
    <d v="2015-09-01T20:33:12"/>
    <d v="2015-10-01T00:00:00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211"/>
    <d v="2015-09-18T22:50:17"/>
    <d v="2015-08-19T22:50:17"/>
    <d v="2015-09-18T22:50: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212"/>
    <d v="2016-04-16T15:08:40"/>
    <d v="2016-02-16T16:08:40"/>
    <d v="2016-04-16T15:08:4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213"/>
    <d v="2015-08-16T09:06:41"/>
    <d v="2015-07-17T09:15:47"/>
    <d v="2015-08-16T09:06:41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214"/>
    <d v="2015-03-06T10:22:29"/>
    <d v="2015-01-05T10:22:29"/>
    <d v="2015-03-06T10:22:2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215"/>
    <d v="2016-02-17T18:59:00"/>
    <d v="2016-01-06T00:31:22"/>
    <d v="2016-02-17T18:59:00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216"/>
    <d v="2015-04-22T17:00:37"/>
    <d v="2015-03-03T18:00:37"/>
    <d v="2015-04-22T17:00: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n v="1417101749"/>
    <x v="217"/>
    <d v="2014-12-28T10:22:29"/>
    <d v="2014-11-27T10:22:29"/>
    <d v="2014-12-28T10:22:2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218"/>
    <d v="2015-05-15T10:04:49"/>
    <d v="2015-03-16T10:04:49"/>
    <d v="2015-05-15T10:04:4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219"/>
    <d v="2016-04-01T01:59:00"/>
    <d v="2016-02-29T02:50:25"/>
    <d v="2016-04-01T01:59:00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220"/>
    <d v="2015-08-20T15:06:00"/>
    <d v="2015-07-10T10:27:10"/>
    <d v="2015-08-20T15:06:0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x v="221"/>
    <d v="2015-03-28T14:06:04"/>
    <d v="2015-01-27T15:06:04"/>
    <d v="2015-03-28T14:06:0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222"/>
    <d v="2015-03-26T21:39:00"/>
    <d v="2015-01-27T13:28:38"/>
    <d v="2015-03-26T21:39:00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223"/>
    <d v="2016-05-21T20:05:00"/>
    <d v="2016-04-21T20:09:10"/>
    <d v="2016-05-21T20:05:0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224"/>
    <d v="2015-07-10T00:38:46"/>
    <d v="2015-05-11T00:38:46"/>
    <d v="2015-07-10T00:38:4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225"/>
    <d v="2016-04-08T17:04:14"/>
    <d v="2016-03-09T18:04:14"/>
    <d v="2016-04-08T17:04:1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226"/>
    <d v="2015-05-31T04:29:00"/>
    <d v="2015-04-12T10:59:04"/>
    <d v="2015-05-31T04:29:00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227"/>
    <d v="2015-07-09T16:27:21"/>
    <d v="2015-06-09T16:27:21"/>
    <d v="2015-07-09T16:27:2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228"/>
    <d v="2015-06-01T11:28:25"/>
    <d v="2015-04-02T11:28:25"/>
    <d v="2015-06-01T11:28:2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229"/>
    <d v="2016-02-13T17:24:57"/>
    <d v="2016-01-14T17:24:57"/>
    <d v="2016-02-13T17:24:5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230"/>
    <d v="2015-06-04T13:39:11"/>
    <d v="2015-05-05T13:39:11"/>
    <d v="2015-06-04T13:39:1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231"/>
    <d v="2016-01-02T18:00:51"/>
    <d v="2015-12-03T18:00:51"/>
    <d v="2016-01-02T18:00: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232"/>
    <d v="2015-02-27T14:49:06"/>
    <d v="2015-01-28T14:49:06"/>
    <d v="2015-02-27T14:49:0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233"/>
    <d v="2016-09-29T16:52:52"/>
    <d v="2016-08-30T16:52:52"/>
    <d v="2016-09-29T16:52:5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234"/>
    <d v="2015-06-20T19:50:59"/>
    <d v="2015-05-11T19:50:59"/>
    <d v="2015-06-20T19:50: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235"/>
    <d v="2015-07-09T16:48:17"/>
    <d v="2015-06-09T16:48:17"/>
    <d v="2015-07-09T16:48:1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236"/>
    <d v="2016-01-04T19:00:00"/>
    <d v="2015-11-12T21:01:39"/>
    <d v="2016-01-04T19:00:00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x v="237"/>
    <d v="2016-03-08T08:51:09"/>
    <d v="2016-01-08T08:51:09"/>
    <d v="2016-03-08T08:51:0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238"/>
    <d v="2016-12-30T04:00:00"/>
    <d v="2016-12-09T18:06:00"/>
    <d v="2016-12-30T04:00:0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239"/>
    <d v="2015-11-08T07:00:00"/>
    <d v="2015-10-19T21:38:50"/>
    <d v="2015-11-08T07:00:0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240"/>
    <d v="2013-05-05T12:00:11"/>
    <d v="2013-03-21T12:00:11"/>
    <d v="2013-05-05T12:00: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241"/>
    <d v="2014-12-21T11:45:04"/>
    <d v="2014-11-06T11:45:04"/>
    <d v="2014-12-21T11:45: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242"/>
    <d v="2011-12-20T06:49:50"/>
    <d v="2011-11-15T06:49:50"/>
    <d v="2011-12-20T06:49:5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243"/>
    <d v="2014-02-21T20:08:24"/>
    <d v="2014-01-22T20:08:24"/>
    <d v="2014-02-21T20:08:2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244"/>
    <d v="2010-03-16T02:06:00"/>
    <d v="2010-02-04T02:45:59"/>
    <d v="2010-03-16T02:06:00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245"/>
    <d v="2012-08-15T20:16:25"/>
    <d v="2012-07-16T20:16:25"/>
    <d v="2012-08-15T20:16:2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246"/>
    <d v="2010-12-18T04:43:25"/>
    <d v="2010-10-29T03:43:25"/>
    <d v="2010-12-18T04:43:2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247"/>
    <d v="2010-10-15T22:39:00"/>
    <d v="2010-09-09T09:30:14"/>
    <d v="2010-10-15T22:39:00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248"/>
    <d v="2012-01-07T13:35:09"/>
    <d v="2011-11-23T13:35:09"/>
    <d v="2012-01-07T13:35: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249"/>
    <d v="2010-08-22T12:40:00"/>
    <d v="2010-06-03T17:10:20"/>
    <d v="2010-08-22T12:40:0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250"/>
    <d v="2013-06-06T08:34:51"/>
    <d v="2013-05-07T08:34:51"/>
    <d v="2013-06-06T08:34:5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251"/>
    <d v="2012-05-16T14:00:00"/>
    <d v="2012-04-14T13:54:06"/>
    <d v="2012-05-16T14:00:00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252"/>
    <d v="2010-05-31T22:59:00"/>
    <d v="2010-03-29T10:54:18"/>
    <d v="2010-05-31T22:59:00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253"/>
    <d v="2012-02-15T10:37:15"/>
    <d v="2012-01-16T10:37:15"/>
    <d v="2012-02-15T10:37:1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254"/>
    <d v="2015-10-16T21:00:00"/>
    <d v="2015-09-16T17:51:50"/>
    <d v="2015-10-16T21:00:0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255"/>
    <d v="2011-03-16T06:38:02"/>
    <d v="2011-02-14T07:38:02"/>
    <d v="2011-03-16T06:38:0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256"/>
    <d v="2013-03-16T13:27:47"/>
    <d v="2013-02-14T13:27:47"/>
    <d v="2013-03-16T13:27:4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257"/>
    <d v="2016-05-19T10:02:42"/>
    <d v="2016-04-19T10:02:42"/>
    <d v="2016-05-19T10:02:4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258"/>
    <d v="2011-06-17T20:14:26"/>
    <d v="2011-05-18T20:14:26"/>
    <d v="2011-06-17T20:14:2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259"/>
    <d v="2015-04-08T12:42:49"/>
    <d v="2015-03-09T12:42:49"/>
    <d v="2015-04-08T12:42:4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260"/>
    <d v="2010-07-17T04:59:00"/>
    <d v="2010-06-01T13:07:59"/>
    <d v="2010-07-17T04:59:00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261"/>
    <d v="2012-06-07T09:55:00"/>
    <d v="2012-04-18T16:15:04"/>
    <d v="2012-06-07T09:55:00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262"/>
    <d v="2011-02-26T00:57:08"/>
    <d v="2011-01-12T00:57:08"/>
    <d v="2011-02-26T00:57:0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263"/>
    <d v="2012-09-27T17:54:54"/>
    <d v="2012-08-28T17:54:54"/>
    <d v="2012-09-27T17:54:5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264"/>
    <d v="2012-05-11T09:53:15"/>
    <d v="2012-04-11T09:53:15"/>
    <d v="2012-05-11T09:53:1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265"/>
    <d v="2010-05-10T15:16:00"/>
    <d v="2010-03-30T00:53:50"/>
    <d v="2010-05-10T15:16:0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266"/>
    <d v="2010-04-22T22:51:00"/>
    <d v="2010-01-26T23:11:47"/>
    <d v="2010-04-22T22:51:00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267"/>
    <d v="2014-06-25T05:51:39"/>
    <d v="2014-05-26T05:51:39"/>
    <d v="2014-06-25T05:51:3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268"/>
    <d v="2011-11-06T23:39:38"/>
    <d v="2011-09-22T22:39:38"/>
    <d v="2011-11-06T23:39:3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269"/>
    <d v="2017-02-21T23:43:42"/>
    <d v="2017-01-22T23:43:42"/>
    <d v="2017-02-21T23:43:4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270"/>
    <d v="2011-05-24T23:00:00"/>
    <d v="2011-04-04T15:47:50"/>
    <d v="2011-05-24T23:00:0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271"/>
    <d v="2014-01-02T03:00:00"/>
    <d v="2013-12-03T21:24:21"/>
    <d v="2014-01-02T03:00:00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272"/>
    <d v="2010-04-28T13:49:00"/>
    <d v="2010-02-26T16:36:31"/>
    <d v="2010-04-28T13:49:00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273"/>
    <d v="2011-07-03T06:57:46"/>
    <d v="2011-06-03T06:57:46"/>
    <d v="2011-07-03T06:57:4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274"/>
    <d v="2012-04-05T01:59:00"/>
    <d v="2012-03-01T16:53:49"/>
    <d v="2012-04-05T01:59:00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275"/>
    <d v="2012-11-09T20:46:06"/>
    <d v="2012-10-10T19:46:06"/>
    <d v="2012-11-09T20:46:0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276"/>
    <d v="2012-04-27T19:57:54"/>
    <d v="2012-02-27T20:57:54"/>
    <d v="2012-04-27T19:57:5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277"/>
    <d v="2015-05-23T16:23:39"/>
    <d v="2015-04-23T16:23:39"/>
    <d v="2015-05-23T16:23:3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278"/>
    <d v="2012-10-11T19:58:59"/>
    <d v="2012-09-11T19:58:59"/>
    <d v="2012-10-11T19:58:5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279"/>
    <d v="2017-02-26T21:01:00"/>
    <d v="2017-01-24T00:51:36"/>
    <d v="2017-02-26T21:01:00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280"/>
    <d v="2014-05-30T09:10:35"/>
    <d v="2014-04-15T09:10:35"/>
    <d v="2014-05-30T09:10: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281"/>
    <d v="2009-08-10T14:26:00"/>
    <d v="2009-05-16T22:55:13"/>
    <d v="2009-08-10T14:26:00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282"/>
    <d v="2010-02-22T17:00:00"/>
    <d v="2010-01-16T17:04:52"/>
    <d v="2010-02-22T17:00:00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283"/>
    <d v="2011-05-31T23:59:00"/>
    <d v="2011-05-12T12:02:24"/>
    <d v="2011-05-31T23:59:00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284"/>
    <d v="2012-01-21T12:43:00"/>
    <d v="2011-12-27T12:43:00"/>
    <d v="2012-01-21T12:43:0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285"/>
    <d v="2013-09-19T13:08:48"/>
    <d v="2013-08-20T13:08:48"/>
    <d v="2013-09-19T13:08:4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286"/>
    <d v="2013-03-25T13:35:24"/>
    <d v="2013-02-08T14:35:24"/>
    <d v="2013-03-25T13:35: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287"/>
    <d v="2012-11-01T23:00:00"/>
    <d v="2012-10-02T01:40:18"/>
    <d v="2012-11-01T23:00:00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288"/>
    <d v="2012-06-25T23:03:13"/>
    <d v="2012-05-21T23:03:13"/>
    <d v="2012-06-25T23:03:1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289"/>
    <d v="2013-11-02T05:57:14"/>
    <d v="2013-10-03T05:57:14"/>
    <d v="2013-11-02T05:57:1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290"/>
    <d v="2011-02-02T02:59:00"/>
    <d v="2010-12-14T03:51:37"/>
    <d v="2011-02-02T02:59:00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291"/>
    <d v="2013-04-30T19:01:00"/>
    <d v="2013-04-12T13:27:26"/>
    <d v="2013-04-30T19:01:00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292"/>
    <d v="2011-10-28T22:59:00"/>
    <d v="2011-09-26T14:16:39"/>
    <d v="2011-10-28T22:59:00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293"/>
    <d v="2014-04-20T11:01:54"/>
    <d v="2014-03-21T11:01:54"/>
    <d v="2014-04-20T11:01:5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294"/>
    <d v="2010-07-19T11:00:00"/>
    <d v="2010-06-13T21:01:34"/>
    <d v="2010-07-19T11:00:00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295"/>
    <d v="2013-10-31T19:00:00"/>
    <d v="2013-09-01T19:06:49"/>
    <d v="2013-10-31T19:00:00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296"/>
    <d v="2012-09-07T06:24:43"/>
    <d v="2012-08-13T06:24:43"/>
    <d v="2012-09-07T06:24:4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297"/>
    <d v="2015-04-30T22:59:00"/>
    <d v="2015-03-26T12:28:21"/>
    <d v="2015-04-30T22:59:00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298"/>
    <d v="2014-05-09T16:00:00"/>
    <d v="2014-03-11T06:07:28"/>
    <d v="2014-05-09T16:00:00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299"/>
    <d v="2010-11-17T01:24:20"/>
    <d v="2010-10-18T00:24:20"/>
    <d v="2010-11-17T01:24:2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300"/>
    <d v="2011-04-24T18:02:18"/>
    <d v="2011-03-24T18:02:18"/>
    <d v="2011-04-24T18:02:1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301"/>
    <d v="2013-03-19T11:42:15"/>
    <d v="2013-02-07T12:42:15"/>
    <d v="2013-03-19T11:42:1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302"/>
    <d v="2012-02-24T15:33:58"/>
    <d v="2012-01-25T15:33:58"/>
    <d v="2012-02-24T15:33:5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303"/>
    <d v="2012-06-01T20:42:26"/>
    <d v="2012-05-02T20:42:26"/>
    <d v="2012-06-01T20:42:2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304"/>
    <d v="2012-08-31T21:00:00"/>
    <d v="2012-07-23T21:16:37"/>
    <d v="2012-08-31T21:00:00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305"/>
    <d v="2012-03-10T10:07:29"/>
    <d v="2012-02-09T10:07:29"/>
    <d v="2012-03-10T10:07:2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306"/>
    <d v="2013-03-20T14:05:33"/>
    <d v="2013-02-28T15:05:33"/>
    <d v="2013-03-20T14:05: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x v="307"/>
    <d v="2013-02-07T17:40:01"/>
    <d v="2013-01-08T17:40:01"/>
    <d v="2013-02-07T17:40: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308"/>
    <d v="2011-03-10T11:40:10"/>
    <d v="2011-01-24T11:40:10"/>
    <d v="2011-03-10T11:40: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309"/>
    <d v="2012-09-03T13:02:14"/>
    <d v="2012-08-13T13:02:14"/>
    <d v="2012-09-03T13:02:1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310"/>
    <d v="2011-10-19T21:00:00"/>
    <d v="2011-10-04T23:23:43"/>
    <d v="2011-10-19T21:00:00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311"/>
    <d v="2012-01-01T02:59:00"/>
    <d v="2011-11-21T00:16:32"/>
    <d v="2012-01-01T02:59:00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312"/>
    <d v="2013-04-14T16:03:52"/>
    <d v="2013-03-15T16:03:52"/>
    <d v="2013-04-14T16:03:5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313"/>
    <d v="2010-08-11T10:59:00"/>
    <d v="2010-06-28T00:28:14"/>
    <d v="2010-08-11T10:59:00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314"/>
    <d v="2013-03-01T14:59:48"/>
    <d v="2013-01-30T14:59:48"/>
    <d v="2013-03-01T14:59:4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315"/>
    <d v="2012-08-22T13:32:14"/>
    <d v="2012-07-23T13:32:14"/>
    <d v="2012-08-22T13:32:1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316"/>
    <d v="2014-12-10T23:59:00"/>
    <d v="2014-11-07T17:09:57"/>
    <d v="2014-12-10T23:59:00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317"/>
    <d v="2013-12-11T11:14:43"/>
    <d v="2013-11-11T11:14:43"/>
    <d v="2013-12-11T11:14:4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318"/>
    <d v="2013-03-26T18:55:51"/>
    <d v="2013-02-24T19:55:51"/>
    <d v="2013-03-26T18:55: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319"/>
    <d v="2010-02-02T02:59:00"/>
    <d v="2009-11-06T15:07:09"/>
    <d v="2010-02-02T02:59:00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320"/>
    <d v="2015-12-22T18:00:00"/>
    <d v="2015-11-23T08:13:53"/>
    <d v="2015-12-22T18:00:00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321"/>
    <d v="2016-11-08T06:43:06"/>
    <d v="2016-10-04T05:43:06"/>
    <d v="2016-11-08T06:43:0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322"/>
    <d v="2016-05-13T08:40:48"/>
    <d v="2016-04-13T08:40:48"/>
    <d v="2016-05-13T08:40: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323"/>
    <d v="2016-12-21T02:59:00"/>
    <d v="2016-11-23T02:42:46"/>
    <d v="2016-12-21T02:59:00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324"/>
    <d v="2015-08-01T10:01:48"/>
    <d v="2015-06-29T10:01:48"/>
    <d v="2015-08-01T10:01:4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325"/>
    <d v="2016-12-19T23:30:33"/>
    <d v="2016-11-14T23:30:33"/>
    <d v="2016-12-19T23:30: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326"/>
    <d v="2017-03-14T17:57:00"/>
    <d v="2017-02-09T02:33:26"/>
    <d v="2017-03-14T17:57:00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327"/>
    <d v="2015-03-22T03:00:00"/>
    <d v="2015-02-23T00:38:49"/>
    <d v="2015-03-22T03:00:00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328"/>
    <d v="2015-10-31T23:00:00"/>
    <d v="2015-10-01T17:43:08"/>
    <d v="2015-10-31T23:00:00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329"/>
    <d v="2015-11-06T23:00:00"/>
    <d v="2015-10-14T06:12:07"/>
    <d v="2015-11-06T23:00:00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330"/>
    <d v="2013-05-16T22:59:00"/>
    <d v="2013-04-15T07:22:43"/>
    <d v="2013-05-16T22:59:00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331"/>
    <d v="2016-06-17T08:57:14"/>
    <d v="2016-05-17T08:57:14"/>
    <d v="2016-06-17T08:57:1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332"/>
    <d v="2015-10-28T03:00:00"/>
    <d v="2015-09-16T11:19:37"/>
    <d v="2015-10-28T03:00:00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333"/>
    <d v="2016-04-07T09:16:31"/>
    <d v="2016-03-08T10:16:31"/>
    <d v="2016-04-07T09:16:3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334"/>
    <d v="2015-05-15T14:00:00"/>
    <d v="2015-04-07T11:22:37"/>
    <d v="2015-05-15T14:00:00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335"/>
    <d v="2015-05-08T17:00:00"/>
    <d v="2015-04-07T12:41:55"/>
    <d v="2015-05-08T17:00:00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336"/>
    <d v="2015-11-13T10:18:38"/>
    <d v="2015-10-14T09:18:38"/>
    <d v="2015-11-13T10:18:3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337"/>
    <d v="2015-03-13T21:05:08"/>
    <d v="2015-02-11T22:05:08"/>
    <d v="2015-03-13T21:05: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338"/>
    <d v="2016-09-02T20:00:00"/>
    <d v="2016-07-08T13:08:10"/>
    <d v="2016-09-02T20:00:0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339"/>
    <d v="2015-04-29T13:14:28"/>
    <d v="2015-03-30T13:14:28"/>
    <d v="2015-04-29T13:14:2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340"/>
    <d v="2017-03-08T16:00:00"/>
    <d v="2017-02-06T11:03:27"/>
    <d v="2017-03-08T16:00:00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341"/>
    <d v="2014-09-30T22:59:00"/>
    <d v="2014-09-12T16:06:38"/>
    <d v="2014-09-30T22:59:00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342"/>
    <d v="2016-04-29T13:44:25"/>
    <d v="2016-03-30T13:44:25"/>
    <d v="2016-04-29T13:44:2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343"/>
    <d v="2014-11-13T22:00:00"/>
    <d v="2014-10-14T12:42:25"/>
    <d v="2014-11-13T22:00:00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344"/>
    <d v="2015-05-31T21:20:00"/>
    <d v="2015-04-17T18:18:14"/>
    <d v="2015-05-31T21:20:00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345"/>
    <d v="2015-05-20T17:39:50"/>
    <d v="2015-04-20T17:39:50"/>
    <d v="2015-05-20T17:39:5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346"/>
    <d v="2015-10-14T07:00:21"/>
    <d v="2015-09-14T07:00:21"/>
    <d v="2015-10-14T07:00: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347"/>
    <d v="2015-11-14T07:53:29"/>
    <d v="2015-10-15T06:53:29"/>
    <d v="2015-11-14T07:53:2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348"/>
    <d v="2015-08-21T09:05:16"/>
    <d v="2015-07-22T09:05:16"/>
    <d v="2015-08-21T09:05: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349"/>
    <d v="2017-02-24T06:58:28"/>
    <d v="2017-01-25T06:58:28"/>
    <d v="2017-02-24T06:58:2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350"/>
    <d v="2016-09-10T22:59:00"/>
    <d v="2016-08-03T20:35:09"/>
    <d v="2016-09-10T22:59:00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351"/>
    <d v="2016-04-07T17:09:14"/>
    <d v="2016-02-27T18:09:14"/>
    <d v="2016-04-07T17:09:1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352"/>
    <d v="2014-10-07T23:01:08"/>
    <d v="2014-09-07T23:01:08"/>
    <d v="2014-10-07T23:01:0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353"/>
    <d v="2015-11-19T15:00:19"/>
    <d v="2015-10-20T14:00:19"/>
    <d v="2015-11-19T15:00: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354"/>
    <d v="2016-04-08T13:52:01"/>
    <d v="2016-03-09T14:52:01"/>
    <d v="2016-04-08T13:52:0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355"/>
    <d v="2014-12-01T03:03:14"/>
    <d v="2014-10-31T02:03:14"/>
    <d v="2014-12-01T03:03:1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356"/>
    <d v="2016-03-16T13:16:33"/>
    <d v="2016-02-15T14:16:33"/>
    <d v="2016-03-16T13:16:3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357"/>
    <d v="2015-04-24T00:19:57"/>
    <d v="2015-03-15T00:19:57"/>
    <d v="2015-04-24T00:19:5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358"/>
    <d v="2016-06-15T10:00:00"/>
    <d v="2016-05-17T15:38:41"/>
    <d v="2016-06-15T10:00:00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359"/>
    <d v="2014-11-14T00:12:00"/>
    <d v="2014-10-22T20:41:30"/>
    <d v="2014-11-14T00:12:0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360"/>
    <d v="2015-07-22T22:11:00"/>
    <d v="2015-06-08T16:33:00"/>
    <d v="2015-07-22T22:11:0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361"/>
    <d v="2014-11-22T20:01:46"/>
    <d v="2014-10-23T19:01:46"/>
    <d v="2014-11-22T20:01:4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362"/>
    <d v="2014-08-07T19:00:00"/>
    <d v="2014-07-17T00:03:11"/>
    <d v="2014-08-07T19:00:00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363"/>
    <d v="2010-05-02T14:22:00"/>
    <d v="2010-03-18T12:52:16"/>
    <d v="2010-05-02T14:22:00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364"/>
    <d v="2014-06-20T22:59:00"/>
    <d v="2014-05-21T15:37:52"/>
    <d v="2014-06-20T22:59:00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365"/>
    <d v="2014-02-28T09:33:19"/>
    <d v="2014-01-29T09:33:19"/>
    <d v="2014-02-28T09:33:1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366"/>
    <d v="2012-05-20T14:01:58"/>
    <d v="2012-04-20T14:01:58"/>
    <d v="2012-05-20T14:01:5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367"/>
    <d v="2013-04-30T23:59:00"/>
    <d v="2013-03-22T08:51:18"/>
    <d v="2013-04-30T23:59:00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368"/>
    <d v="2015-03-15T08:32:02"/>
    <d v="2015-02-08T09:32:02"/>
    <d v="2015-03-15T08:32:0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369"/>
    <d v="2012-01-15T08:14:29"/>
    <d v="2011-12-16T08:14:29"/>
    <d v="2012-01-15T08:14:2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370"/>
    <d v="2017-01-06T14:05:00"/>
    <d v="2016-12-07T14:05:00"/>
    <d v="2017-01-06T14:05: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371"/>
    <d v="2013-02-01T13:25:39"/>
    <d v="2012-12-18T13:25:39"/>
    <d v="2013-02-01T13:25: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372"/>
    <d v="2016-04-05T11:00:00"/>
    <d v="2016-02-25T08:50:44"/>
    <d v="2016-04-05T11:00:00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373"/>
    <d v="2012-07-18T16:53:18"/>
    <d v="2012-06-18T16:53:18"/>
    <d v="2012-07-18T16:53:1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374"/>
    <d v="2011-09-16T16:20:31"/>
    <d v="2011-08-02T16:20:31"/>
    <d v="2011-09-16T16:20: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375"/>
    <d v="2014-03-01T12:18:00"/>
    <d v="2014-01-18T18:38:31"/>
    <d v="2014-03-01T12:18:00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376"/>
    <d v="2016-08-25T05:51:56"/>
    <d v="2016-07-25T05:51:56"/>
    <d v="2016-08-25T05:51:5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377"/>
    <d v="2015-11-14T02:01:00"/>
    <d v="2015-10-15T01:01:08"/>
    <d v="2015-11-14T02:01:00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378"/>
    <d v="2016-01-25T18:52:00"/>
    <d v="2016-01-01T08:43:28"/>
    <d v="2016-01-25T18:52:00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379"/>
    <d v="2012-05-03T11:31:12"/>
    <d v="2012-03-19T11:31:12"/>
    <d v="2012-05-03T11:31:1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380"/>
    <d v="2016-01-23T12:16:32"/>
    <d v="2015-12-29T12:16:32"/>
    <d v="2016-01-23T12:16:3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381"/>
    <d v="2012-07-30T00:00:00"/>
    <d v="2012-06-25T11:45:17"/>
    <d v="2012-07-30T00:00:00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382"/>
    <d v="2012-09-06T12:01:40"/>
    <d v="2012-08-23T12:01:40"/>
    <d v="2012-09-06T12:01:4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383"/>
    <d v="2014-05-18T21:49:19"/>
    <d v="2014-04-25T21:49:19"/>
    <d v="2014-05-18T21:49:1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384"/>
    <d v="2015-01-06T13:45:47"/>
    <d v="2014-12-07T13:45:47"/>
    <d v="2015-01-06T13:45: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385"/>
    <d v="2014-11-21T10:01:41"/>
    <d v="2014-10-22T09:01:41"/>
    <d v="2014-11-21T10:01:4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386"/>
    <d v="2015-08-10T17:49:51"/>
    <d v="2015-07-26T17:49:51"/>
    <d v="2015-08-10T17:49:5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387"/>
    <d v="2015-08-15T01:00:00"/>
    <d v="2015-07-15T11:14:18"/>
    <d v="2015-08-15T01:00:00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388"/>
    <d v="2016-07-27T20:49:40"/>
    <d v="2016-06-27T20:49:40"/>
    <d v="2016-07-27T20:49:4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389"/>
    <d v="2014-03-07T17:59:00"/>
    <d v="2014-02-03T20:30:50"/>
    <d v="2014-03-07T17:59:0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390"/>
    <d v="2015-05-07T19:52:52"/>
    <d v="2015-04-17T19:52:52"/>
    <d v="2015-05-07T19:52:5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391"/>
    <d v="2011-12-17T19:59:00"/>
    <d v="2011-11-17T20:00:51"/>
    <d v="2011-12-17T19:59:00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392"/>
    <d v="2011-09-07T22:00:00"/>
    <d v="2011-08-08T12:12:51"/>
    <d v="2011-09-07T22:00:00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393"/>
    <d v="2013-10-10T12:00:52"/>
    <d v="2013-09-09T12:00:52"/>
    <d v="2013-10-10T12:00: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394"/>
    <d v="2016-04-17T13:38:02"/>
    <d v="2016-02-17T14:38:02"/>
    <d v="2016-04-17T13:38:0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395"/>
    <d v="2012-04-27T16:32:00"/>
    <d v="2012-03-22T16:49:20"/>
    <d v="2012-04-27T16:32:0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396"/>
    <d v="2012-07-07T08:33:26"/>
    <d v="2012-06-22T08:33:26"/>
    <d v="2012-07-07T08:33:2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397"/>
    <d v="2010-08-31T22:44:00"/>
    <d v="2010-07-20T13:38:04"/>
    <d v="2010-08-31T22:44:00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398"/>
    <d v="2015-04-29T14:02:06"/>
    <d v="2015-03-15T14:02:06"/>
    <d v="2015-04-29T14:02:0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399"/>
    <d v="2016-12-14T07:00:00"/>
    <d v="2016-11-13T16:01:07"/>
    <d v="2016-12-14T07:00:00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400"/>
    <d v="2014-05-16T22:30:00"/>
    <d v="2014-04-16T10:15:47"/>
    <d v="2014-05-16T22:30:00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401"/>
    <d v="2011-08-07T15:12:50"/>
    <d v="2011-07-08T15:12:50"/>
    <d v="2011-08-07T15:12:5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402"/>
    <d v="2015-11-05T08:56:57"/>
    <d v="2015-10-15T07:56:57"/>
    <d v="2015-11-05T08:56:5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403"/>
    <d v="2011-08-10T02:08:00"/>
    <d v="2011-06-24T02:27:21"/>
    <d v="2011-08-10T02:08:00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404"/>
    <d v="2014-02-05T18:04:00"/>
    <d v="2014-01-07T10:04:22"/>
    <d v="2014-02-05T18:04:00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405"/>
    <d v="2014-03-05T21:02:19"/>
    <d v="2014-02-03T21:02:19"/>
    <d v="2014-03-05T21:02:1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406"/>
    <d v="2011-05-09T00:59:00"/>
    <d v="2011-04-04T22:53:57"/>
    <d v="2011-05-09T00:59:00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407"/>
    <d v="2011-11-19T16:54:10"/>
    <d v="2011-09-20T15:54:10"/>
    <d v="2011-11-19T16:54:1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408"/>
    <d v="2013-11-05T13:39:50"/>
    <d v="2013-09-26T12:39:50"/>
    <d v="2013-11-05T13:39:5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409"/>
    <d v="2016-07-22T15:42:24"/>
    <d v="2016-06-22T15:42:24"/>
    <d v="2016-07-22T15:42:2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410"/>
    <d v="2015-06-18T18:33:17"/>
    <d v="2015-04-19T18:33:17"/>
    <d v="2015-06-18T18:33:1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411"/>
    <d v="2013-12-22T00:00:00"/>
    <d v="2013-11-19T23:13:24"/>
    <d v="2013-12-22T00:00:00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412"/>
    <d v="2012-07-25T12:49:38"/>
    <d v="2012-07-09T12:49:38"/>
    <d v="2012-07-25T12:49:3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413"/>
    <d v="2012-07-19T16:03:31"/>
    <d v="2012-06-19T16:03:31"/>
    <d v="2012-07-19T16:03:3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414"/>
    <d v="2013-10-11T20:31:05"/>
    <d v="2013-09-11T20:31:05"/>
    <d v="2013-10-11T20:31:0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415"/>
    <d v="2014-10-17T07:00:00"/>
    <d v="2014-09-22T15:26:42"/>
    <d v="2014-10-17T07:00:00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416"/>
    <d v="2014-02-08T04:30:31"/>
    <d v="2014-01-09T04:30:31"/>
    <d v="2014-02-08T04:30: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417"/>
    <d v="2013-04-07T23:33:00"/>
    <d v="2013-03-27T18:17:40"/>
    <d v="2013-04-07T23:33:0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418"/>
    <d v="2015-07-23T01:46:37"/>
    <d v="2015-06-23T01:46:37"/>
    <d v="2015-07-23T01:46:3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419"/>
    <d v="2013-06-29T15:13:07"/>
    <d v="2013-04-30T15:13:07"/>
    <d v="2013-06-29T15:13:0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420"/>
    <d v="2014-03-13T23:40:31"/>
    <d v="2014-02-12T00:40:31"/>
    <d v="2014-03-13T23:40: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421"/>
    <d v="2015-08-21T06:47:36"/>
    <d v="2015-06-22T06:47:36"/>
    <d v="2015-08-21T06:47:3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422"/>
    <d v="2014-09-11T01:14:57"/>
    <d v="2014-08-12T01:14:57"/>
    <d v="2014-09-11T01:14:5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423"/>
    <d v="2013-06-05T17:13:50"/>
    <d v="2013-05-06T17:13:50"/>
    <d v="2013-06-05T17:13:5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424"/>
    <d v="2012-03-26T03:01:39"/>
    <d v="2012-01-26T04:01:39"/>
    <d v="2012-03-26T03:01:3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425"/>
    <d v="2015-11-27T16:40:04"/>
    <d v="2015-09-28T15:40:04"/>
    <d v="2015-11-27T16:40: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426"/>
    <d v="2016-03-01T12:05:14"/>
    <d v="2016-01-31T12:05:14"/>
    <d v="2016-03-01T12:05: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427"/>
    <d v="2015-10-22T13:59:00"/>
    <d v="2015-10-08T16:49:00"/>
    <d v="2015-10-22T13:59:0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428"/>
    <d v="2014-06-16T17:00:00"/>
    <d v="2014-05-19T13:24:05"/>
    <d v="2014-06-16T17:00:00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429"/>
    <d v="2009-11-26T23:59:00"/>
    <d v="2009-09-14T16:38:02"/>
    <d v="2009-11-26T23:59:00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430"/>
    <d v="2013-09-10T21:34:27"/>
    <d v="2013-08-26T21:34:27"/>
    <d v="2013-09-10T21:34:2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431"/>
    <d v="2016-07-05T15:54:43"/>
    <d v="2016-06-05T15:54:43"/>
    <d v="2016-07-05T15:54:4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432"/>
    <d v="2015-10-21T12:26:21"/>
    <d v="2015-08-22T12:26:21"/>
    <d v="2015-10-21T12:26:2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433"/>
    <d v="2015-10-11T10:07:02"/>
    <d v="2015-08-12T10:07:02"/>
    <d v="2015-10-11T10:07:0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434"/>
    <d v="2013-12-01T16:01:42"/>
    <d v="2013-10-29T15:01:42"/>
    <d v="2013-12-01T16:01:4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435"/>
    <d v="2013-09-13T12:56:20"/>
    <d v="2013-08-14T12:56:20"/>
    <d v="2013-09-13T12:56:2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436"/>
    <d v="2013-07-31T03:41:53"/>
    <d v="2013-07-01T03:41:53"/>
    <d v="2013-07-31T03:41:5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437"/>
    <d v="2016-10-08T02:38:46"/>
    <d v="2016-08-09T02:38:46"/>
    <d v="2016-10-08T02:38:4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438"/>
    <d v="2015-11-18T02:15:58"/>
    <d v="2015-10-19T01:15:58"/>
    <d v="2015-11-18T02:15: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439"/>
    <d v="2014-10-17T13:16:58"/>
    <d v="2014-10-07T13:16:58"/>
    <d v="2014-10-17T13:16:5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440"/>
    <d v="2016-03-24T17:39:13"/>
    <d v="2016-02-23T18:39:13"/>
    <d v="2016-03-24T17:39:1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441"/>
    <d v="2013-11-02T14:03:16"/>
    <d v="2013-10-03T14:03:16"/>
    <d v="2013-11-02T14:03:1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n v="1421788783"/>
    <x v="442"/>
    <d v="2015-02-19T16:19:43"/>
    <d v="2015-01-20T16:19:43"/>
    <d v="2015-02-19T16:19:4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443"/>
    <d v="2014-02-09T19:21:41"/>
    <d v="2014-01-10T19:21:41"/>
    <d v="2014-02-09T19:21:4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444"/>
    <d v="2012-02-15T16:46:01"/>
    <d v="2011-12-17T16:46:01"/>
    <d v="2012-02-15T16:46:0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445"/>
    <d v="2015-05-21T03:02:55"/>
    <d v="2015-05-06T03:02:55"/>
    <d v="2015-05-21T03:02:5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446"/>
    <d v="2015-03-03T21:00:20"/>
    <d v="2015-02-01T21:00:20"/>
    <d v="2015-03-03T21:00: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447"/>
    <d v="2013-03-23T07:19:23"/>
    <d v="2013-02-26T08:19:23"/>
    <d v="2013-03-23T07:19:2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448"/>
    <d v="2014-05-14T13:11:35"/>
    <d v="2014-04-24T13:11:35"/>
    <d v="2014-05-14T13:11:3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449"/>
    <d v="2013-10-17T08:38:05"/>
    <d v="2013-09-17T08:38:05"/>
    <d v="2013-10-17T08:38:0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450"/>
    <d v="2014-02-14T17:43:20"/>
    <d v="2014-01-15T17:43:20"/>
    <d v="2014-02-14T17:43:2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451"/>
    <d v="2014-01-25T12:09:51"/>
    <d v="2013-12-26T12:09:51"/>
    <d v="2014-01-25T12:09: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452"/>
    <d v="2015-05-13T11:53:35"/>
    <d v="2015-04-13T11:53:35"/>
    <d v="2015-05-13T11:53:3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453"/>
    <d v="2015-02-19T14:47:59"/>
    <d v="2015-02-03T14:47:59"/>
    <d v="2015-02-19T14:47:5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454"/>
    <d v="2014-11-26T08:14:00"/>
    <d v="2014-10-26T12:12:51"/>
    <d v="2014-11-26T08:14:00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455"/>
    <d v="2012-04-16T19:31:00"/>
    <d v="2012-03-02T19:03:42"/>
    <d v="2012-04-16T19:31:00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456"/>
    <d v="2013-10-21T22:59:00"/>
    <d v="2013-09-30T11:40:01"/>
    <d v="2013-10-21T22:59:00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457"/>
    <d v="2014-08-16T13:25:12"/>
    <d v="2014-07-17T13:25:12"/>
    <d v="2014-08-16T13:25: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458"/>
    <d v="2013-05-14T11:47:40"/>
    <d v="2013-04-14T11:47:40"/>
    <d v="2013-05-14T11:47:4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459"/>
    <d v="2011-11-13T11:22:07"/>
    <d v="2011-09-14T10:22:07"/>
    <d v="2011-11-13T11:22:0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x v="460"/>
    <d v="2014-05-31T23:00:00"/>
    <d v="2014-04-30T08:01:15"/>
    <d v="2014-05-31T23:00:00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461"/>
    <d v="2013-06-02T15:19:27"/>
    <d v="2013-05-13T15:19:27"/>
    <d v="2013-06-02T15:19:2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462"/>
    <d v="2011-08-09T22:02:21"/>
    <d v="2011-06-10T22:02:21"/>
    <d v="2011-08-09T22:02:2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463"/>
    <d v="2011-09-24T12:02:33"/>
    <d v="2011-07-26T12:02:33"/>
    <d v="2011-09-24T12:02:3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464"/>
    <d v="2016-05-18T15:22:15"/>
    <d v="2016-04-28T15:22:15"/>
    <d v="2016-05-18T15:22:1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465"/>
    <d v="2014-06-26T21:52:54"/>
    <d v="2014-06-10T21:52:54"/>
    <d v="2014-06-26T21:52:5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466"/>
    <d v="2012-09-07T17:37:44"/>
    <d v="2012-08-08T17:37:44"/>
    <d v="2012-09-07T17:37:4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467"/>
    <d v="2012-09-28T11:18:54"/>
    <d v="2012-08-14T11:18:54"/>
    <d v="2012-09-28T11:18:5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468"/>
    <d v="2012-07-10T22:51:05"/>
    <d v="2012-05-11T23:01:23"/>
    <d v="2012-07-10T22:51:05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469"/>
    <d v="2014-09-05T18:45:24"/>
    <d v="2014-07-07T18:45:24"/>
    <d v="2014-09-05T18:45: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470"/>
    <d v="2014-01-15T23:00:00"/>
    <d v="2013-11-26T23:01:29"/>
    <d v="2014-01-15T23:00:00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471"/>
    <d v="2014-04-19T11:19:39"/>
    <d v="2014-03-05T12:19:39"/>
    <d v="2014-04-19T11:19:3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472"/>
    <d v="2014-08-23T17:08:38"/>
    <d v="2014-07-24T17:08:38"/>
    <d v="2014-08-23T17:08:3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473"/>
    <d v="2014-09-17T11:45:19"/>
    <d v="2014-08-18T11:45:19"/>
    <d v="2014-09-17T11:45: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474"/>
    <d v="2017-02-17T02:53:49"/>
    <d v="2017-01-18T02:53:49"/>
    <d v="2017-02-17T02:53:4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475"/>
    <d v="2015-05-05T21:04:03"/>
    <d v="2015-04-05T21:04:03"/>
    <d v="2015-05-05T21:04:0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476"/>
    <d v="2014-06-02T22:59:00"/>
    <d v="2014-04-28T18:24:01"/>
    <d v="2014-06-02T22:59:00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477"/>
    <d v="2012-05-18T15:02:14"/>
    <d v="2012-03-19T15:02:14"/>
    <d v="2012-05-18T15:02:1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478"/>
    <d v="2015-04-01T15:51:49"/>
    <d v="2015-03-02T16:51:49"/>
    <d v="2015-04-01T15:51:4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479"/>
    <d v="2014-11-21T05:47:15"/>
    <d v="2014-09-22T04:47:15"/>
    <d v="2014-11-21T05:47:1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480"/>
    <d v="2013-08-09T07:00:15"/>
    <d v="2013-07-10T07:00:15"/>
    <d v="2013-08-09T07:00: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481"/>
    <d v="2012-10-10T11:08:09"/>
    <d v="2012-09-10T11:08:09"/>
    <d v="2012-10-10T11:08:0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482"/>
    <d v="2016-04-14T09:34:00"/>
    <d v="2016-03-18T16:31:30"/>
    <d v="2016-04-14T09:34:0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483"/>
    <d v="2013-01-28T23:44:32"/>
    <d v="2012-11-29T23:44:32"/>
    <d v="2013-01-28T23:44:3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484"/>
    <d v="2015-11-05T18:32:52"/>
    <d v="2015-09-25T17:32:52"/>
    <d v="2015-11-05T18:32:5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485"/>
    <d v="2013-05-17T07:08:19"/>
    <d v="2013-04-17T07:08:19"/>
    <d v="2013-05-17T07:08:1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486"/>
    <d v="2014-06-01T17:37:19"/>
    <d v="2014-05-02T17:37:19"/>
    <d v="2014-06-01T17:37:1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487"/>
    <d v="2016-12-25T10:16:34"/>
    <d v="2016-10-26T09:16:34"/>
    <d v="2016-12-25T10:16:3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488"/>
    <d v="2017-01-08T20:18:20"/>
    <d v="2016-12-09T20:18:20"/>
    <d v="2017-01-08T20:18:2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489"/>
    <d v="2012-01-05T06:33:00"/>
    <d v="2011-12-05T06:33:36"/>
    <d v="2012-01-05T06:33:00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s v="US"/>
    <s v="USD"/>
    <n v="1345677285"/>
    <n v="1343085285"/>
    <x v="490"/>
    <d v="2012-08-22T18:14:45"/>
    <d v="2012-07-23T18:14:45"/>
    <d v="2012-08-22T18:14:4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491"/>
    <d v="2016-01-27T18:34:59"/>
    <d v="2015-12-28T18:34:59"/>
    <d v="2016-01-27T18:34:5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492"/>
    <d v="2016-10-12T19:50:30"/>
    <d v="2016-08-13T19:50:30"/>
    <d v="2016-10-12T19:50: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493"/>
    <d v="2015-05-20T12:25:38"/>
    <d v="2015-04-20T12:25:38"/>
    <d v="2015-05-20T12:25: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494"/>
    <d v="2014-07-02T22:00:00"/>
    <d v="2014-06-09T14:56:05"/>
    <d v="2014-07-02T22:00:00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495"/>
    <d v="2015-07-16T14:51:45"/>
    <d v="2015-06-16T14:51:45"/>
    <d v="2015-07-16T14:51:4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496"/>
    <d v="2014-02-10T17:21:14"/>
    <d v="2013-12-12T17:21:14"/>
    <d v="2014-02-10T17:21:1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x v="497"/>
    <d v="2014-12-25T00:00:00"/>
    <d v="2014-11-01T19:54:25"/>
    <d v="2014-12-25T00:00:00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498"/>
    <d v="2011-12-23T13:17:29"/>
    <d v="2011-11-11T13:17:29"/>
    <d v="2011-12-23T13:17:2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499"/>
    <d v="2009-10-12T15:59:00"/>
    <d v="2009-08-18T16:29:28"/>
    <d v="2009-10-12T15:59:00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500"/>
    <d v="2010-05-08T17:16:00"/>
    <d v="2010-03-10T16:15:51"/>
    <d v="2010-05-08T17:16:00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501"/>
    <d v="2011-07-09T00:37:31"/>
    <d v="2011-06-09T00:37:31"/>
    <d v="2011-07-09T00:37:3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502"/>
    <d v="2012-03-18T07:17:05"/>
    <d v="2012-02-17T08:17:05"/>
    <d v="2012-03-18T07:17:0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503"/>
    <d v="2015-01-17T07:38:23"/>
    <d v="2014-12-18T07:38:23"/>
    <d v="2015-01-17T07:38:2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504"/>
    <d v="2012-04-10T17:36:27"/>
    <d v="2012-02-10T18:36:27"/>
    <d v="2012-04-10T17:36:2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505"/>
    <d v="2015-12-24T21:21:26"/>
    <d v="2015-11-09T21:21:26"/>
    <d v="2015-12-24T21:21:2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506"/>
    <d v="2013-08-10T08:15:20"/>
    <d v="2013-07-11T08:15:20"/>
    <d v="2013-08-10T08:15: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507"/>
    <d v="2012-10-19T18:00:57"/>
    <d v="2012-09-04T18:00:57"/>
    <d v="2012-10-19T18:00: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508"/>
    <d v="2012-05-25T09:14:00"/>
    <d v="2012-03-26T19:35:01"/>
    <d v="2012-05-25T09:14:00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509"/>
    <d v="2015-06-28T10:09:30"/>
    <d v="2015-05-29T10:09:30"/>
    <d v="2015-06-28T10:09:3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510"/>
    <d v="2016-02-29T23:13:59"/>
    <d v="2016-01-30T23:13:59"/>
    <d v="2016-02-29T23:13:5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511"/>
    <d v="2013-04-06T01:16:22"/>
    <d v="2013-03-07T02:16:22"/>
    <d v="2013-04-06T01:16:2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512"/>
    <d v="2016-11-20T13:48:47"/>
    <d v="2016-10-06T12:48:47"/>
    <d v="2016-11-20T13:48:4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513"/>
    <d v="2016-08-15T02:00:00"/>
    <d v="2016-07-01T10:41:45"/>
    <d v="2016-08-15T02:00:00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514"/>
    <d v="2014-08-09T09:44:07"/>
    <d v="2014-07-10T09:44:07"/>
    <d v="2014-08-09T09:44:0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515"/>
    <d v="2015-12-29T06:46:41"/>
    <d v="2015-11-19T06:46:41"/>
    <d v="2015-12-29T06:46:4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x v="516"/>
    <d v="2015-05-27T13:41:20"/>
    <d v="2015-03-28T13:41:20"/>
    <d v="2015-05-27T13:41:2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517"/>
    <d v="2017-02-02T09:46:01"/>
    <d v="2017-01-03T09:46:01"/>
    <d v="2017-02-02T09:46:0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518"/>
    <d v="2015-09-06T09:46:00"/>
    <d v="2015-08-07T09:47:04"/>
    <d v="2015-09-06T09:46:00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519"/>
    <d v="2012-12-05T04:23:41"/>
    <d v="2012-11-05T04:23:41"/>
    <d v="2012-12-05T04:23:4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520"/>
    <d v="2015-12-10T11:51:01"/>
    <d v="2015-11-10T11:51:01"/>
    <d v="2015-12-10T11:51:0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521"/>
    <d v="2016-10-31T23:59:00"/>
    <d v="2016-10-02T21:13:39"/>
    <d v="2016-10-31T23:59:00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522"/>
    <d v="2016-03-20T18:58:45"/>
    <d v="2016-02-29T19:58:45"/>
    <d v="2016-03-20T18:58:4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523"/>
    <d v="2015-09-20T22:11:16"/>
    <d v="2015-08-21T22:11:16"/>
    <d v="2015-09-20T22:11:1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524"/>
    <d v="2016-06-01T12:12:49"/>
    <d v="2016-05-02T12:12:49"/>
    <d v="2016-06-01T12:12:4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525"/>
    <d v="2014-09-13T04:37:21"/>
    <d v="2014-07-30T04:37:21"/>
    <d v="2014-09-13T04:37:2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526"/>
    <d v="2015-08-07T12:00:00"/>
    <d v="2015-07-07T09:12:24"/>
    <d v="2015-08-07T12:00:00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527"/>
    <d v="2017-02-17T11:05:00"/>
    <d v="2017-01-17T23:56:06"/>
    <d v="2017-02-17T11:05:00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528"/>
    <d v="2015-06-21T16:20:00"/>
    <d v="2015-05-31T17:05:07"/>
    <d v="2015-06-21T16:20:00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529"/>
    <d v="2017-01-11T00:00:00"/>
    <d v="2016-12-20T19:44:54"/>
    <d v="2017-01-11T00:00:00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530"/>
    <d v="2015-06-23T21:00:00"/>
    <d v="2015-06-02T09:11:08"/>
    <d v="2015-06-23T21:00:00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531"/>
    <d v="2016-12-17T01:59:00"/>
    <d v="2016-11-01T20:33:49"/>
    <d v="2016-12-17T01:59:00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532"/>
    <d v="2016-05-12T19:10:08"/>
    <d v="2016-04-12T19:10:08"/>
    <d v="2016-05-12T19:10: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533"/>
    <d v="2016-05-16T05:26:05"/>
    <d v="2016-04-22T05:26:05"/>
    <d v="2016-05-16T05:26:0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534"/>
    <d v="2015-11-01T18:00:00"/>
    <d v="2015-09-23T14:27:50"/>
    <d v="2015-11-01T18:00:0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535"/>
    <d v="2017-01-06T08:05:05"/>
    <d v="2016-12-07T08:05:05"/>
    <d v="2017-01-06T08:05: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536"/>
    <d v="2015-08-03T13:00:00"/>
    <d v="2015-06-24T03:16:47"/>
    <d v="2015-08-03T13:00:00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537"/>
    <d v="2015-11-04T14:26:31"/>
    <d v="2015-10-05T13:26:31"/>
    <d v="2015-11-04T14:26:3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538"/>
    <d v="2016-05-13T14:04:23"/>
    <d v="2016-04-13T14:04:23"/>
    <d v="2016-05-13T14:04:2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539"/>
    <d v="2016-07-04T20:11:47"/>
    <d v="2016-06-13T20:11:47"/>
    <d v="2016-07-04T20:11:4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540"/>
    <d v="2015-02-04T14:36:46"/>
    <d v="2015-01-05T14:36:46"/>
    <d v="2015-02-04T14:36:4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541"/>
    <d v="2015-10-28T20:07:14"/>
    <d v="2015-09-28T20:07:14"/>
    <d v="2015-10-28T20:07:1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542"/>
    <d v="2016-05-03T11:41:56"/>
    <d v="2016-03-04T12:41:56"/>
    <d v="2016-05-03T11:41:5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543"/>
    <d v="2014-10-31T21:12:42"/>
    <d v="2014-10-01T21:12:42"/>
    <d v="2014-10-31T21:12:4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544"/>
    <d v="2016-07-04T10:46:00"/>
    <d v="2016-06-04T10:46:00"/>
    <d v="2016-07-04T10:46:0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545"/>
    <d v="2015-11-15T10:13:09"/>
    <d v="2015-10-06T09:13:09"/>
    <d v="2015-11-15T10:13:0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546"/>
    <d v="2015-10-17T11:01:55"/>
    <d v="2015-09-02T11:01:55"/>
    <d v="2015-10-17T11:01:5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547"/>
    <d v="2016-02-10T11:42:44"/>
    <d v="2016-01-11T11:42:44"/>
    <d v="2016-02-10T11:42:4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548"/>
    <d v="2015-10-29T16:40:48"/>
    <d v="2015-09-29T16:40:48"/>
    <d v="2015-10-29T16:40: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549"/>
    <d v="2015-07-08T10:17:02"/>
    <d v="2015-06-08T10:17:02"/>
    <d v="2015-07-08T10:17:0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550"/>
    <d v="2017-01-31T00:00:00"/>
    <d v="2017-01-18T11:17:25"/>
    <d v="2017-01-31T00:00:00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551"/>
    <d v="2015-08-01T12:53:00"/>
    <d v="2015-06-18T01:37:04"/>
    <d v="2015-08-01T12:53:00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552"/>
    <d v="2016-01-09T09:48:16"/>
    <d v="2015-11-10T09:48:16"/>
    <d v="2016-01-09T09:48:1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553"/>
    <d v="2014-11-14T13:16:31"/>
    <d v="2014-10-15T12:16:31"/>
    <d v="2014-11-14T13:16:3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554"/>
    <d v="2014-10-19T11:26:12"/>
    <d v="2014-09-19T11:26:12"/>
    <d v="2014-10-19T11:26:1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555"/>
    <d v="2016-06-12T03:29:03"/>
    <d v="2016-05-13T03:29:03"/>
    <d v="2016-06-12T03:29:0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556"/>
    <d v="2016-01-06T15:38:37"/>
    <d v="2015-12-07T15:38:37"/>
    <d v="2016-01-06T15:38:3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557"/>
    <d v="2016-12-02T18:36:43"/>
    <d v="2016-11-02T17:36:43"/>
    <d v="2016-12-02T18:36:4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558"/>
    <d v="2015-03-24T15:11:45"/>
    <d v="2015-02-22T16:11:45"/>
    <d v="2015-03-24T15:11:4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559"/>
    <d v="2015-12-13T01:47:40"/>
    <d v="2015-11-13T01:47:40"/>
    <d v="2015-12-13T01:47:4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560"/>
    <d v="2014-12-17T13:30:45"/>
    <d v="2014-11-17T13:30:45"/>
    <d v="2014-12-17T13:30: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561"/>
    <d v="2015-10-26T10:48:33"/>
    <d v="2015-09-21T10:48:33"/>
    <d v="2015-10-26T10:48:3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562"/>
    <d v="2016-12-18T04:20:15"/>
    <d v="2016-11-18T04:20:15"/>
    <d v="2016-12-18T04:20: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563"/>
    <d v="2015-02-16T20:40:47"/>
    <d v="2015-01-17T20:40:47"/>
    <d v="2015-02-16T20:40: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564"/>
    <d v="2016-03-12T17:37:55"/>
    <d v="2016-02-11T17:37:55"/>
    <d v="2016-03-12T17:37:5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565"/>
    <d v="2015-07-10T13:50:49"/>
    <d v="2015-06-10T13:50:49"/>
    <d v="2015-07-10T13:50: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566"/>
    <d v="2016-07-14T11:25:33"/>
    <d v="2016-06-14T11:25:33"/>
    <d v="2016-07-14T11:25: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567"/>
    <d v="2015-01-01T15:13:14"/>
    <d v="2014-12-02T15:13:14"/>
    <d v="2015-01-01T15:13:1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568"/>
    <d v="2016-01-16T06:00:00"/>
    <d v="2015-12-10T17:07:03"/>
    <d v="2016-01-16T06:00:00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569"/>
    <d v="2016-01-01T15:20:12"/>
    <d v="2015-12-02T15:20:12"/>
    <d v="2016-01-01T15:20: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570"/>
    <d v="2016-02-18T14:09:29"/>
    <d v="2016-01-19T14:09:29"/>
    <d v="2016-02-18T14:09:2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571"/>
    <d v="2015-07-26T22:59:00"/>
    <d v="2015-07-07T14:35:23"/>
    <d v="2015-07-26T22:59:00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572"/>
    <d v="2015-11-04T13:11:28"/>
    <d v="2015-10-05T12:11:28"/>
    <d v="2015-11-04T13:11:2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573"/>
    <d v="2015-01-17T20:12:00"/>
    <d v="2014-11-19T20:12:11"/>
    <d v="2015-01-17T20:12:00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574"/>
    <d v="2016-10-19T05:38:27"/>
    <d v="2016-09-19T05:38:27"/>
    <d v="2016-10-19T05:38:2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575"/>
    <d v="2015-06-13T11:37:23"/>
    <d v="2015-05-14T11:37:23"/>
    <d v="2015-06-13T11:37:2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576"/>
    <d v="2015-03-28T05:19:12"/>
    <d v="2015-01-27T06:19:12"/>
    <d v="2015-03-28T05:19:1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577"/>
    <d v="2016-05-20T09:08:22"/>
    <d v="2016-03-21T09:08:22"/>
    <d v="2016-05-20T09:08:2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578"/>
    <d v="2015-09-07T08:53:13"/>
    <d v="2015-08-14T08:53:13"/>
    <d v="2015-09-07T08:53:1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579"/>
    <d v="2014-12-25T15:27:03"/>
    <d v="2014-11-25T15:27:03"/>
    <d v="2014-12-25T15:27:0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580"/>
    <d v="2016-09-22T16:47:47"/>
    <d v="2016-08-23T16:47:47"/>
    <d v="2016-09-22T16:47:4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581"/>
    <d v="2015-08-01T19:18:24"/>
    <d v="2015-07-02T19:18:24"/>
    <d v="2015-08-01T19:18:2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582"/>
    <d v="2015-03-15T13:00:00"/>
    <d v="2015-02-20T12:45:19"/>
    <d v="2015-03-15T13:00:00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583"/>
    <d v="2015-03-19T16:31:27"/>
    <d v="2015-02-17T17:31:27"/>
    <d v="2015-03-19T16:31:2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584"/>
    <d v="2015-03-16T11:11:56"/>
    <d v="2015-02-14T12:11:56"/>
    <d v="2015-03-16T11:11:5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585"/>
    <d v="2015-11-30T19:00:00"/>
    <d v="2015-10-06T04:22:57"/>
    <d v="2015-11-30T19:00:00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586"/>
    <d v="2015-02-15T15:30:07"/>
    <d v="2015-01-16T15:30:07"/>
    <d v="2015-02-15T15:30: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587"/>
    <d v="2015-04-16T13:10:33"/>
    <d v="2015-03-17T13:10:33"/>
    <d v="2015-04-16T13:10: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588"/>
    <d v="2016-11-17T14:28:06"/>
    <d v="2016-09-18T13:28:06"/>
    <d v="2016-11-17T14:28:0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s v="US"/>
    <s v="USD"/>
    <n v="1436366699"/>
    <n v="1435070699"/>
    <x v="589"/>
    <d v="2015-07-08T09:44:59"/>
    <d v="2015-06-23T09:44:59"/>
    <d v="2015-07-08T09:44:5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590"/>
    <d v="2016-02-08T08:01:00"/>
    <d v="2016-01-08T08:18:51"/>
    <d v="2016-02-08T08:01:00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591"/>
    <d v="2015-07-22T08:02:10"/>
    <d v="2015-06-22T08:02:10"/>
    <d v="2015-07-22T08:02:1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592"/>
    <d v="2014-12-03T00:34:20"/>
    <d v="2014-11-03T00:34:20"/>
    <d v="2014-12-03T00:34:2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593"/>
    <d v="2015-04-06T10:15:45"/>
    <d v="2015-03-07T11:15:45"/>
    <d v="2015-04-06T10:15: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594"/>
    <d v="2016-04-16T13:43:26"/>
    <d v="2016-03-17T13:43:26"/>
    <d v="2016-04-16T13:43:2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595"/>
    <d v="2015-05-03T20:40:38"/>
    <d v="2015-03-19T20:40:38"/>
    <d v="2015-05-03T20:40: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596"/>
    <d v="2016-11-02T16:31:32"/>
    <d v="2016-10-03T16:31:32"/>
    <d v="2016-11-02T16:31:3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597"/>
    <d v="2016-07-31T11:00:00"/>
    <d v="2016-06-24T11:55:35"/>
    <d v="2016-07-31T11:00:00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598"/>
    <d v="2014-12-04T19:03:01"/>
    <d v="2014-11-04T19:03:01"/>
    <d v="2014-12-04T19:03:0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599"/>
    <d v="2015-03-08T10:16:00"/>
    <d v="2015-02-12T14:30:02"/>
    <d v="2015-03-08T10:16:00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600"/>
    <d v="2015-05-09T14:09:22"/>
    <d v="2015-03-10T14:09:22"/>
    <d v="2015-05-09T14:09:2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601"/>
    <d v="2014-12-26T15:35:39"/>
    <d v="2014-11-26T15:35:39"/>
    <d v="2014-12-26T15:35: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602"/>
    <d v="2015-06-18T14:03:35"/>
    <d v="2015-05-19T14:03:35"/>
    <d v="2015-06-18T14:03:3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603"/>
    <d v="2014-08-14T10:20:23"/>
    <d v="2014-07-15T10:20:23"/>
    <d v="2014-08-14T10:20: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604"/>
    <d v="2014-08-27T19:50:56"/>
    <d v="2014-07-28T19:50:56"/>
    <d v="2014-08-27T19:50: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605"/>
    <d v="2015-08-23T03:35:08"/>
    <d v="2015-07-09T03:35:08"/>
    <d v="2015-08-23T03:35: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606"/>
    <d v="2015-05-24T10:00:00"/>
    <d v="2015-04-08T10:36:49"/>
    <d v="2015-05-24T10:00:00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607"/>
    <d v="2015-11-22T15:48:56"/>
    <d v="2015-10-23T14:48:56"/>
    <d v="2015-11-22T15:48:5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608"/>
    <d v="2015-06-15T17:06:20"/>
    <d v="2015-05-16T17:06:20"/>
    <d v="2015-06-15T17:06:2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609"/>
    <d v="2015-11-28T20:49:04"/>
    <d v="2015-10-29T19:49:04"/>
    <d v="2015-11-28T20:49:0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610"/>
    <d v="2015-04-22T14:56:26"/>
    <d v="2015-03-23T14:56:26"/>
    <d v="2015-04-22T14:56:2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611"/>
    <d v="2016-01-19T08:27:17"/>
    <d v="2015-11-20T08:27:17"/>
    <d v="2016-01-19T08:27:1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612"/>
    <d v="2016-09-01T19:45:46"/>
    <d v="2016-08-02T19:45:46"/>
    <d v="2016-09-01T19:45: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613"/>
    <d v="2015-09-30T23:59:00"/>
    <d v="2015-08-31T06:55:20"/>
    <d v="2015-09-30T23:59:0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614"/>
    <d v="2016-06-23T20:29:00"/>
    <d v="2016-05-24T20:29:00"/>
    <d v="2016-06-23T20:29:0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615"/>
    <d v="2015-09-24T21:55:59"/>
    <d v="2015-08-25T21:55:59"/>
    <d v="2015-09-24T21:55: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616"/>
    <d v="2017-02-25T04:01:47"/>
    <d v="2017-01-26T04:01:47"/>
    <d v="2017-02-25T04:01:4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617"/>
    <d v="2015-05-08T03:14:03"/>
    <d v="2015-03-24T03:14:03"/>
    <d v="2015-05-08T03:14:0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618"/>
    <d v="2015-12-09T14:26:43"/>
    <d v="2015-11-09T14:26:43"/>
    <d v="2015-12-09T14:26:4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619"/>
    <d v="2014-11-25T11:36:30"/>
    <d v="2014-09-26T10:36:30"/>
    <d v="2014-11-25T11:36:3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620"/>
    <d v="2014-08-25T12:12:18"/>
    <d v="2014-07-11T12:12:18"/>
    <d v="2014-08-25T12:12:1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621"/>
    <d v="2016-07-07T18:42:17"/>
    <d v="2016-06-07T18:42:17"/>
    <d v="2016-07-07T18:42:1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622"/>
    <d v="2016-07-01T13:35:38"/>
    <d v="2016-06-11T13:35:38"/>
    <d v="2016-07-01T13:35: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623"/>
    <d v="2015-05-27T19:13:17"/>
    <d v="2015-04-27T19:13:17"/>
    <d v="2015-05-27T19:13:1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624"/>
    <d v="2015-05-14T18:44:01"/>
    <d v="2015-04-14T18:44:01"/>
    <d v="2015-05-14T18:44:0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625"/>
    <d v="2017-03-26T15:29:37"/>
    <d v="2017-02-24T16:29:37"/>
    <d v="2017-03-26T15:29:3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626"/>
    <d v="2015-08-15T08:22:00"/>
    <d v="2015-07-13T08:25:39"/>
    <d v="2015-08-15T08:22:00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627"/>
    <d v="2016-03-14T18:00:00"/>
    <d v="2016-01-15T02:21:51"/>
    <d v="2016-03-14T18:00:00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628"/>
    <d v="2014-07-13T11:37:37"/>
    <d v="2014-06-13T11:37:37"/>
    <d v="2014-07-13T11:37:3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629"/>
    <d v="2016-05-14T10:18:28"/>
    <d v="2016-04-14T10:18:28"/>
    <d v="2016-05-14T10:18:2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630"/>
    <d v="2015-09-06T00:10:00"/>
    <d v="2015-08-07T09:52:01"/>
    <d v="2015-09-06T00:10:00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631"/>
    <d v="2016-05-28T13:32:09"/>
    <d v="2016-04-29T13:32:09"/>
    <d v="2016-05-28T13:32:0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632"/>
    <d v="2015-11-25T11:49:25"/>
    <d v="2015-10-26T10:49:25"/>
    <d v="2015-11-25T11:49:2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633"/>
    <d v="2016-06-17T18:00:00"/>
    <d v="2016-05-17T02:11:02"/>
    <d v="2016-06-17T18:00:00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634"/>
    <d v="2015-02-26T17:17:09"/>
    <d v="2015-01-27T17:17:09"/>
    <d v="2015-02-26T17:17:0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635"/>
    <d v="2015-04-11T21:12:42"/>
    <d v="2015-03-12T21:12:42"/>
    <d v="2015-04-11T21:12:4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636"/>
    <d v="2015-06-06T05:47:00"/>
    <d v="2015-05-07T05:55:50"/>
    <d v="2015-06-06T05:47:0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637"/>
    <d v="2017-02-25T18:04:00"/>
    <d v="2017-01-27T18:05:18"/>
    <d v="2017-02-25T18:04:00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n v="1485267262"/>
    <x v="638"/>
    <d v="2017-03-25T08:14:22"/>
    <d v="2017-01-24T09:14:22"/>
    <d v="2017-03-25T08:14:2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639"/>
    <d v="2014-10-13T08:59:55"/>
    <d v="2014-08-14T08:59:55"/>
    <d v="2014-10-13T08:59:5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640"/>
    <d v="2016-11-24T18:00:00"/>
    <d v="2016-11-09T05:05:15"/>
    <d v="2016-11-24T18:00:00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641"/>
    <d v="2015-08-13T08:40:48"/>
    <d v="2015-07-14T08:40:48"/>
    <d v="2015-08-13T08:40: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642"/>
    <d v="2015-08-19T10:37:54"/>
    <d v="2015-07-14T10:37:54"/>
    <d v="2015-08-19T10:37:5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643"/>
    <d v="2015-05-31T10:24:35"/>
    <d v="2015-04-06T10:24:35"/>
    <d v="2015-05-31T10:24:3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644"/>
    <d v="2014-10-28T20:00:00"/>
    <d v="2014-09-16T10:58:59"/>
    <d v="2014-10-28T20:00:00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645"/>
    <d v="2016-08-11T19:37:54"/>
    <d v="2016-07-12T19:37:54"/>
    <d v="2016-08-11T19:37:5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646"/>
    <d v="2014-08-11T15:27:47"/>
    <d v="2014-07-12T15:27:47"/>
    <d v="2014-08-11T15:27:4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647"/>
    <d v="2016-03-17T12:25:49"/>
    <d v="2016-02-16T13:25:49"/>
    <d v="2016-03-17T12:25: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648"/>
    <d v="2014-10-14T11:38:28"/>
    <d v="2014-09-09T11:38:28"/>
    <d v="2014-10-14T11:38:2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649"/>
    <d v="2014-09-16T16:53:33"/>
    <d v="2014-08-26T16:53:33"/>
    <d v="2014-09-16T16:53:3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650"/>
    <d v="2014-12-18T20:53:04"/>
    <d v="2014-10-19T19:53:04"/>
    <d v="2014-12-18T20:53:0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651"/>
    <d v="2014-12-12T19:25:11"/>
    <d v="2014-11-12T19:25:11"/>
    <d v="2014-12-12T19:25: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652"/>
    <d v="2016-12-01T12:34:10"/>
    <d v="2016-11-01T11:34:10"/>
    <d v="2016-12-01T12:34:1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653"/>
    <d v="2015-08-20T09:50:40"/>
    <d v="2015-07-14T09:50:40"/>
    <d v="2015-08-20T09:50: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654"/>
    <d v="2015-07-08T17:58:33"/>
    <d v="2015-06-08T17:58:33"/>
    <d v="2015-07-08T17:58:3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655"/>
    <d v="2015-03-12T16:58:32"/>
    <d v="2015-02-10T17:58:32"/>
    <d v="2015-03-12T16:58:3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656"/>
    <d v="2016-04-17T13:18:39"/>
    <d v="2016-02-17T14:18:39"/>
    <d v="2016-04-17T13:18:3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657"/>
    <d v="2015-12-23T15:17:52"/>
    <d v="2015-11-23T15:17:52"/>
    <d v="2015-12-23T15:17:5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658"/>
    <d v="2015-07-26T13:00:00"/>
    <d v="2015-06-23T22:51:29"/>
    <d v="2015-07-26T13:00:00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x v="659"/>
    <d v="2015-08-23T09:14:55"/>
    <d v="2015-07-24T09:14:55"/>
    <d v="2015-08-23T09:14:5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660"/>
    <d v="2014-11-09T13:47:59"/>
    <d v="2014-10-10T12:47:59"/>
    <d v="2014-11-09T13:47:5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661"/>
    <d v="2016-10-23T10:29:19"/>
    <d v="2016-09-23T10:29:19"/>
    <d v="2016-10-23T10:29:1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662"/>
    <d v="2015-01-16T05:30:47"/>
    <d v="2014-12-17T05:30:47"/>
    <d v="2015-01-16T05:30: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663"/>
    <d v="2015-07-18T15:14:16"/>
    <d v="2015-06-18T15:14:16"/>
    <d v="2015-07-18T15:14:1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664"/>
    <d v="2015-04-13T10:59:35"/>
    <d v="2015-03-14T10:59:35"/>
    <d v="2015-04-13T10:59:3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665"/>
    <d v="2017-01-13T12:04:21"/>
    <d v="2016-11-14T12:04:21"/>
    <d v="2017-01-13T12:04:2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666"/>
    <d v="2014-08-17T14:58:18"/>
    <d v="2014-07-18T14:58:18"/>
    <d v="2014-08-17T14:58:1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667"/>
    <d v="2016-10-29T03:57:43"/>
    <d v="2016-09-19T03:57:43"/>
    <d v="2016-10-29T03:57:4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668"/>
    <d v="2015-05-11T14:57:02"/>
    <d v="2015-03-27T14:57:02"/>
    <d v="2015-05-11T14:57:0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669"/>
    <d v="2016-07-06T10:00:58"/>
    <d v="2016-06-06T10:00:58"/>
    <d v="2016-07-06T10:00: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670"/>
    <d v="2016-06-19T03:10:00"/>
    <d v="2016-05-16T12:02:00"/>
    <d v="2016-06-19T03:10:0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671"/>
    <d v="2015-01-13T23:00:00"/>
    <d v="2014-12-11T11:37:32"/>
    <d v="2015-01-13T23:00:00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672"/>
    <d v="2014-12-31T23:59:00"/>
    <d v="2014-12-01T00:16:04"/>
    <d v="2014-12-31T23:59:00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673"/>
    <d v="2014-09-01T15:10:17"/>
    <d v="2014-07-18T15:10:17"/>
    <d v="2014-09-01T15:10: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674"/>
    <d v="2014-08-11T21:47:07"/>
    <d v="2014-06-12T21:47:07"/>
    <d v="2014-08-11T21:47:0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675"/>
    <d v="2015-01-01T01:59:00"/>
    <d v="2014-12-02T17:20:04"/>
    <d v="2015-01-01T01:59:00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676"/>
    <d v="2015-02-07T13:26:21"/>
    <d v="2015-01-08T13:26:21"/>
    <d v="2015-02-07T13:26:2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677"/>
    <d v="2016-06-28T04:41:35"/>
    <d v="2016-05-14T04:41:35"/>
    <d v="2016-06-28T04:41:3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678"/>
    <d v="2016-05-21T04:02:18"/>
    <d v="2016-04-21T04:02:18"/>
    <d v="2016-05-21T04:02:1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679"/>
    <d v="2016-09-03T11:41:49"/>
    <d v="2016-07-05T11:41:49"/>
    <d v="2016-09-03T11:41:4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680"/>
    <d v="2014-09-17T07:02:11"/>
    <d v="2014-08-13T07:02:11"/>
    <d v="2014-09-17T07:02:1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681"/>
    <d v="2016-10-26T14:20:04"/>
    <d v="2016-09-26T14:20:04"/>
    <d v="2016-10-26T14:20: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682"/>
    <d v="2017-03-14T12:22:02"/>
    <d v="2017-02-12T13:22:02"/>
    <d v="2017-03-14T12:22:0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683"/>
    <d v="2016-10-31T16:36:04"/>
    <d v="2016-09-21T16:36:04"/>
    <d v="2016-10-31T16:36:0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684"/>
    <d v="2014-07-24T22:00:00"/>
    <d v="2014-06-19T06:21:31"/>
    <d v="2014-07-24T22:00:00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685"/>
    <d v="2015-01-12T15:47:52"/>
    <d v="2014-11-28T15:47:52"/>
    <d v="2015-01-12T15:47:5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686"/>
    <d v="2015-08-03T11:09:30"/>
    <d v="2015-07-04T11:09:30"/>
    <d v="2015-08-03T11:09:3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687"/>
    <d v="2017-02-05T13:00:53"/>
    <d v="2016-12-07T13:00:53"/>
    <d v="2017-02-05T13:00: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688"/>
    <d v="2015-10-14T21:30:53"/>
    <d v="2015-09-14T21:30:53"/>
    <d v="2015-10-14T21:30: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689"/>
    <d v="2016-12-07T23:59:00"/>
    <d v="2016-11-01T11:01:37"/>
    <d v="2016-12-07T23:59:00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690"/>
    <d v="2016-09-09T01:00:00"/>
    <d v="2016-07-28T10:14:01"/>
    <d v="2016-09-09T01:00:00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691"/>
    <d v="2015-06-30T19:40:46"/>
    <d v="2015-06-02T19:40:46"/>
    <d v="2015-06-30T19:40: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692"/>
    <d v="2016-12-22T04:01:03"/>
    <d v="2016-11-22T04:01:03"/>
    <d v="2016-12-22T04:01:0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693"/>
    <d v="2015-04-30T14:23:47"/>
    <d v="2015-03-31T14:23:47"/>
    <d v="2015-04-30T14:23:4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694"/>
    <d v="2017-02-01T10:55:59"/>
    <d v="2017-01-02T10:55:59"/>
    <d v="2017-02-01T10:55: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695"/>
    <d v="2014-10-31T07:30:20"/>
    <d v="2014-10-01T07:30:20"/>
    <d v="2014-10-31T07:30: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696"/>
    <d v="2014-07-25T17:15:02"/>
    <d v="2014-06-25T17:15:02"/>
    <d v="2014-07-25T17:15: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697"/>
    <d v="2016-02-03T07:33:09"/>
    <d v="2016-01-19T07:33:09"/>
    <d v="2016-02-03T07:33:0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698"/>
    <d v="2014-09-17T21:00:00"/>
    <d v="2014-08-15T17:20:45"/>
    <d v="2014-09-17T21:00:00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699"/>
    <d v="2013-11-22T11:00:00"/>
    <d v="2013-10-16T06:39:08"/>
    <d v="2013-11-22T11:00:00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700"/>
    <d v="2017-01-10T11:31:21"/>
    <d v="2016-12-11T11:31:21"/>
    <d v="2017-01-10T11:31:2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701"/>
    <d v="2014-07-23T10:54:40"/>
    <d v="2014-06-23T10:54:40"/>
    <d v="2014-07-23T10:54:4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702"/>
    <d v="2016-11-24T13:26:27"/>
    <d v="2016-10-25T12:26:27"/>
    <d v="2016-11-24T13:26:2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703"/>
    <d v="2017-01-31T18:32:00"/>
    <d v="2016-12-07T17:49:09"/>
    <d v="2017-01-31T18:32:00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704"/>
    <d v="2017-02-19T23:37:48"/>
    <d v="2016-12-21T23:37:48"/>
    <d v="2017-02-19T23:37:4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x v="705"/>
    <d v="2017-01-21T06:47:58"/>
    <d v="2016-12-22T06:47:58"/>
    <d v="2017-01-21T06:47:5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706"/>
    <d v="2016-12-14T13:39:00"/>
    <d v="2016-11-02T18:53:03"/>
    <d v="2016-12-14T13:39:00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707"/>
    <d v="2017-01-01T10:55:27"/>
    <d v="2016-11-22T10:55:27"/>
    <d v="2017-01-01T10:55: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708"/>
    <d v="2014-09-13T08:56:40"/>
    <d v="2014-07-15T08:56:40"/>
    <d v="2014-09-13T08:56:4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709"/>
    <d v="2014-12-04T19:59:19"/>
    <d v="2014-11-04T19:59:19"/>
    <d v="2014-12-04T19:59:1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710"/>
    <d v="2014-08-19T19:44:00"/>
    <d v="2014-07-17T18:38:22"/>
    <d v="2014-08-19T19:44:0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711"/>
    <d v="2016-12-14T07:01:08"/>
    <d v="2016-11-04T06:01:08"/>
    <d v="2016-12-14T07:01:0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712"/>
    <d v="2016-02-14T11:20:32"/>
    <d v="2016-01-15T11:20:32"/>
    <d v="2016-02-14T11:20: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713"/>
    <d v="2016-06-05T07:42:12"/>
    <d v="2016-05-06T07:42:12"/>
    <d v="2016-06-05T07:42:1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714"/>
    <d v="2017-02-28T13:54:42"/>
    <d v="2016-12-30T13:54:42"/>
    <d v="2017-02-28T13:54:4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715"/>
    <d v="2015-11-04T22:10:40"/>
    <d v="2015-09-25T21:10:40"/>
    <d v="2015-11-04T22:10: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716"/>
    <d v="2014-11-30T19:00:00"/>
    <d v="2014-10-28T10:48:27"/>
    <d v="2014-11-30T19:00:00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x v="717"/>
    <d v="2014-09-05T15:30:02"/>
    <d v="2014-08-06T15:30:02"/>
    <d v="2014-09-05T15:30: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718"/>
    <d v="2017-02-18T00:59:00"/>
    <d v="2017-01-17T15:17:27"/>
    <d v="2017-02-18T00:59:00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719"/>
    <d v="2016-02-22T19:57:56"/>
    <d v="2016-02-08T19:57:56"/>
    <d v="2016-02-22T19:57:5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720"/>
    <d v="2012-01-29T10:34:51"/>
    <d v="2012-01-01T10:34:51"/>
    <d v="2012-01-29T10:34:5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721"/>
    <d v="2014-08-01T08:43:27"/>
    <d v="2014-06-17T08:43:27"/>
    <d v="2014-08-01T08:43:2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722"/>
    <d v="2012-04-08T13:19:38"/>
    <d v="2012-03-09T14:19:38"/>
    <d v="2012-04-08T13:19:3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723"/>
    <d v="2015-07-29T22:59:00"/>
    <d v="2015-06-29T14:35:49"/>
    <d v="2015-07-29T22:59:00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724"/>
    <d v="2011-06-30T10:19:23"/>
    <d v="2011-05-31T10:19:23"/>
    <d v="2011-06-30T10:19:2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725"/>
    <d v="2015-12-13T10:01:52"/>
    <d v="2015-11-13T10:01:52"/>
    <d v="2015-12-13T10:01:5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726"/>
    <d v="2013-04-11T20:01:27"/>
    <d v="2013-03-12T20:01:27"/>
    <d v="2013-04-11T20:01:2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727"/>
    <d v="2013-01-14T16:20:00"/>
    <d v="2012-12-03T19:29:09"/>
    <d v="2013-01-14T16:20:00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728"/>
    <d v="2011-08-21T15:05:57"/>
    <d v="2011-07-07T15:05:57"/>
    <d v="2011-08-21T15:05: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729"/>
    <d v="2012-09-18T23:27:41"/>
    <d v="2012-07-20T23:27:41"/>
    <d v="2012-09-18T23:27:4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730"/>
    <d v="2011-12-07T12:53:11"/>
    <d v="2011-11-07T12:53:11"/>
    <d v="2011-12-07T12:53:1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731"/>
    <d v="2012-01-22T01:00:00"/>
    <d v="2011-12-02T14:05:47"/>
    <d v="2012-01-22T01:00:00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732"/>
    <d v="2013-09-29T05:11:01"/>
    <d v="2013-07-31T05:11:01"/>
    <d v="2013-09-29T05:11:0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733"/>
    <d v="2013-12-20T05:04:52"/>
    <d v="2013-11-20T05:04:52"/>
    <d v="2013-12-20T05:04:5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734"/>
    <d v="2015-05-09T00:00:00"/>
    <d v="2015-04-07T22:57:00"/>
    <d v="2015-05-09T00:00:0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735"/>
    <d v="2014-12-03T19:39:00"/>
    <d v="2014-11-02T19:42:26"/>
    <d v="2014-12-03T19:39:00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736"/>
    <d v="2013-11-20T23:59:00"/>
    <d v="2013-11-01T12:37:20"/>
    <d v="2013-11-20T23:59:0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737"/>
    <d v="2014-02-14T15:00:00"/>
    <d v="2014-01-28T01:36:27"/>
    <d v="2014-02-14T15:00:00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738"/>
    <d v="2014-11-30T23:59:00"/>
    <d v="2014-10-31T09:29:54"/>
    <d v="2014-11-30T23:59:00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739"/>
    <d v="2014-08-11T07:03:49"/>
    <d v="2014-07-09T07:03:49"/>
    <d v="2014-08-11T07:03:4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740"/>
    <d v="2015-06-20T22:31:22"/>
    <d v="2015-06-06T22:31:22"/>
    <d v="2015-06-20T22:31:2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741"/>
    <d v="2013-06-11T10:33:26"/>
    <d v="2013-05-07T10:33:26"/>
    <d v="2013-06-11T10:33:2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742"/>
    <d v="2014-03-21T16:01:52"/>
    <d v="2014-02-19T17:01:52"/>
    <d v="2014-03-21T16:01:5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743"/>
    <d v="2012-04-16T16:00:00"/>
    <d v="2012-03-22T12:01:25"/>
    <d v="2012-04-16T16:00:00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744"/>
    <d v="2012-12-13T17:58:23"/>
    <d v="2012-11-13T17:58:23"/>
    <d v="2012-12-13T17:58:2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745"/>
    <d v="2013-05-03T08:44:05"/>
    <d v="2013-04-03T08:44:05"/>
    <d v="2013-05-03T08:44:0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746"/>
    <d v="2012-09-22T22:59:00"/>
    <d v="2012-09-04T20:01:49"/>
    <d v="2012-09-22T22:59:00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747"/>
    <d v="2015-01-15T05:54:00"/>
    <d v="2014-12-15T08:10:19"/>
    <d v="2015-01-15T05:54:00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748"/>
    <d v="2014-08-10T15:19:26"/>
    <d v="2014-07-11T15:19:26"/>
    <d v="2014-08-10T15:19:2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749"/>
    <d v="2017-01-28T17:35:30"/>
    <d v="2016-12-29T17:35:30"/>
    <d v="2017-01-28T17:35: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750"/>
    <d v="2013-02-24T16:04:32"/>
    <d v="2013-01-25T16:04:32"/>
    <d v="2013-02-24T16:04:3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751"/>
    <d v="2011-08-04T10:07:55"/>
    <d v="2011-06-19T10:07:55"/>
    <d v="2011-08-04T10:07:5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752"/>
    <d v="2016-10-16T06:00:00"/>
    <d v="2016-09-26T05:06:57"/>
    <d v="2016-10-16T06:00:00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753"/>
    <d v="2015-02-14T09:09:51"/>
    <d v="2015-01-15T09:09:51"/>
    <d v="2015-02-14T09:09:5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754"/>
    <d v="2013-01-05T12:58:41"/>
    <d v="2012-12-06T12:58:41"/>
    <d v="2013-01-05T12:58:4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755"/>
    <d v="2013-05-19T19:41:00"/>
    <d v="2013-04-19T09:31:17"/>
    <d v="2013-05-19T19:41:00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756"/>
    <d v="2011-04-18T12:24:19"/>
    <d v="2011-02-16T13:24:19"/>
    <d v="2011-04-18T12:24:1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757"/>
    <d v="2012-12-05T20:18:34"/>
    <d v="2012-11-21T20:18:34"/>
    <d v="2012-12-05T20:18:3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758"/>
    <d v="2010-10-08T15:04:28"/>
    <d v="2010-09-08T15:04:28"/>
    <d v="2010-10-08T15:04:2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759"/>
    <d v="2014-07-09T02:55:39"/>
    <d v="2014-05-30T02:55:39"/>
    <d v="2014-07-09T02:55: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760"/>
    <d v="2016-11-26T14:20:13"/>
    <d v="2016-10-27T13:20:13"/>
    <d v="2016-11-26T14:20: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761"/>
    <d v="2014-02-02T13:02:06"/>
    <d v="2014-01-03T13:02:06"/>
    <d v="2014-02-02T13:02:0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762"/>
    <d v="2016-12-04T01:00:00"/>
    <d v="2016-11-16T15:36:10"/>
    <d v="2016-12-04T01:00:0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763"/>
    <d v="2013-08-15T05:43:28"/>
    <d v="2013-07-16T05:43:28"/>
    <d v="2013-08-15T05:43:2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764"/>
    <d v="2015-09-09T23:09:21"/>
    <d v="2015-08-10T23:09:21"/>
    <d v="2015-09-09T23:09:2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765"/>
    <d v="2014-10-19T08:01:24"/>
    <d v="2014-09-19T08:01:24"/>
    <d v="2014-10-19T08:01:2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766"/>
    <d v="2015-02-16T13:48:03"/>
    <d v="2015-01-17T13:48:03"/>
    <d v="2015-02-16T13:48:0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767"/>
    <d v="2015-05-20T22:26:50"/>
    <d v="2015-04-20T22:26:50"/>
    <d v="2015-05-20T22:26:5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768"/>
    <d v="2013-12-15T23:58:10"/>
    <d v="2013-11-15T23:58:10"/>
    <d v="2013-12-15T23:58:1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769"/>
    <d v="2013-12-26T18:54:54"/>
    <d v="2013-11-26T18:54:54"/>
    <d v="2013-12-26T18:54:5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770"/>
    <d v="2013-02-24T18:59:29"/>
    <d v="2013-01-15T18:59:29"/>
    <d v="2013-02-24T18:59:2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771"/>
    <d v="2016-01-30T14:46:42"/>
    <d v="2015-12-11T14:46:42"/>
    <d v="2016-01-30T14:46:4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772"/>
    <d v="2009-10-31T22:59:00"/>
    <d v="2009-09-11T20:21:59"/>
    <d v="2009-10-31T22:59:00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773"/>
    <d v="2015-05-10T18:01:00"/>
    <d v="2015-04-06T12:39:45"/>
    <d v="2015-05-10T18:01:00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774"/>
    <d v="2014-02-23T13:43:38"/>
    <d v="2014-01-24T13:43:38"/>
    <d v="2014-02-23T13:43:3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775"/>
    <d v="2011-12-15T20:26:35"/>
    <d v="2011-11-15T20:26:35"/>
    <d v="2011-12-15T20:26:3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776"/>
    <d v="2015-10-11T00:00:00"/>
    <d v="2015-09-03T11:27:25"/>
    <d v="2015-10-11T00:00:00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777"/>
    <d v="2013-07-31T18:32:57"/>
    <d v="2013-07-01T18:32:57"/>
    <d v="2013-07-31T18:32:5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778"/>
    <d v="2014-04-30T11:51:20"/>
    <d v="2014-03-31T11:51:20"/>
    <d v="2014-04-30T11:51:2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779"/>
    <d v="2010-10-14T23:00:00"/>
    <d v="2010-09-15T11:25:05"/>
    <d v="2010-10-14T23:00:00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780"/>
    <d v="2011-05-03T11:10:25"/>
    <d v="2011-04-03T11:10:25"/>
    <d v="2011-05-03T11:10: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781"/>
    <d v="2013-06-07T19:01:14"/>
    <d v="2013-05-08T19:01:14"/>
    <d v="2013-06-07T19:01:1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782"/>
    <d v="2012-08-25T13:11:42"/>
    <d v="2012-07-26T13:11:42"/>
    <d v="2012-08-25T13:11:4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783"/>
    <d v="2012-04-27T17:00:00"/>
    <d v="2012-03-19T13:34:09"/>
    <d v="2012-04-27T17:00:00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784"/>
    <d v="2014-03-16T21:35:19"/>
    <d v="2014-02-04T22:35:19"/>
    <d v="2014-03-16T21:35: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785"/>
    <d v="2013-02-28T09:15:15"/>
    <d v="2013-01-29T09:15:15"/>
    <d v="2013-02-28T09:15: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786"/>
    <d v="2012-05-11T10:47:00"/>
    <d v="2012-03-14T20:20:34"/>
    <d v="2012-05-11T10:47:00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787"/>
    <d v="2013-11-01T10:03:46"/>
    <d v="2013-10-02T10:03:46"/>
    <d v="2013-11-01T10:03:4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788"/>
    <d v="2012-07-06T22:59:00"/>
    <d v="2012-05-29T19:09:48"/>
    <d v="2012-07-06T22:59:00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789"/>
    <d v="2013-01-21T02:59:00"/>
    <d v="2013-01-02T23:28:00"/>
    <d v="2013-01-21T02:59:0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790"/>
    <d v="2013-01-31T20:08:59"/>
    <d v="2013-01-01T20:08:59"/>
    <d v="2013-01-31T20:08:5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791"/>
    <d v="2013-11-13T00:59:00"/>
    <d v="2013-10-10T13:44:06"/>
    <d v="2013-11-13T00:59:00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792"/>
    <d v="2013-11-07T16:58:03"/>
    <d v="2013-10-08T15:58:03"/>
    <d v="2013-11-07T16:58:0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793"/>
    <d v="2013-07-02T23:59:00"/>
    <d v="2013-06-17T12:47:24"/>
    <d v="2013-07-02T23:59:00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794"/>
    <d v="2011-09-05T12:06:00"/>
    <d v="2011-07-11T21:45:37"/>
    <d v="2011-09-05T12:06:00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795"/>
    <d v="2012-04-06T23:59:00"/>
    <d v="2012-02-24T09:42:46"/>
    <d v="2012-04-06T23:59:00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796"/>
    <d v="2013-09-15T16:10:00"/>
    <d v="2013-08-16T16:11:25"/>
    <d v="2013-09-15T16:10:00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797"/>
    <d v="2012-04-28T23:00:00"/>
    <d v="2012-03-28T18:51:28"/>
    <d v="2012-04-28T23:00:00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798"/>
    <d v="2014-09-30T09:09:47"/>
    <d v="2014-08-31T09:09:47"/>
    <d v="2014-09-30T09:09:4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799"/>
    <d v="2012-04-27T11:00:46"/>
    <d v="2012-03-28T11:00:46"/>
    <d v="2012-04-27T11:00: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800"/>
    <d v="2014-09-11T05:24:14"/>
    <d v="2014-08-12T05:24:14"/>
    <d v="2014-09-11T05:24:1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801"/>
    <d v="2011-07-01T14:05:20"/>
    <d v="2011-06-01T14:05:20"/>
    <d v="2011-07-01T14:05: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802"/>
    <d v="2012-09-16T23:05:00"/>
    <d v="2012-08-01T19:32:04"/>
    <d v="2012-09-16T23:05:00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803"/>
    <d v="2011-05-28T20:00:00"/>
    <d v="2011-05-02T17:47:58"/>
    <d v="2011-05-28T20:00:00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804"/>
    <d v="2011-07-22T22:59:00"/>
    <d v="2011-07-05T21:32:06"/>
    <d v="2011-07-22T22:59:00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805"/>
    <d v="2011-07-16T18:00:00"/>
    <d v="2011-05-27T14:45:12"/>
    <d v="2011-07-16T18:00:00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x v="806"/>
    <d v="2011-09-07T11:35:39"/>
    <d v="2011-08-08T11:35:39"/>
    <d v="2011-09-07T11:35: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807"/>
    <d v="2017-02-28T21:00:00"/>
    <d v="2017-01-24T10:05:11"/>
    <d v="2017-02-28T21:00:00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808"/>
    <d v="2014-12-21T23:59:00"/>
    <d v="2014-11-18T21:24:46"/>
    <d v="2014-12-21T23:59:00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809"/>
    <d v="2014-01-19T15:00:30"/>
    <d v="2013-12-20T15:00:30"/>
    <d v="2014-01-19T15:00: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810"/>
    <d v="2012-08-31T20:21:02"/>
    <d v="2012-08-01T20:21:02"/>
    <d v="2012-08-31T20:21:0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811"/>
    <d v="2013-07-10T11:52:00"/>
    <d v="2013-06-18T10:26:42"/>
    <d v="2013-07-10T11:52:00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812"/>
    <d v="2013-03-01T08:58:00"/>
    <d v="2013-01-07T19:25:52"/>
    <d v="2013-03-01T08:58:00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813"/>
    <d v="2012-07-20T18:02:45"/>
    <d v="2012-06-20T18:02:45"/>
    <d v="2012-07-20T18:02:4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814"/>
    <d v="2011-05-31T13:04:00"/>
    <d v="2011-05-16T12:50:01"/>
    <d v="2011-05-31T13:04:00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815"/>
    <d v="2014-11-01T17:01:43"/>
    <d v="2014-10-02T17:01:43"/>
    <d v="2014-11-01T17:01:4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816"/>
    <d v="2013-04-09T01:30:00"/>
    <d v="2013-03-08T15:54:03"/>
    <d v="2013-04-09T01:30:00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817"/>
    <d v="2012-03-10T23:59:00"/>
    <d v="2012-01-17T09:23:31"/>
    <d v="2012-03-10T23:59:00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818"/>
    <d v="2012-08-07T12:01:00"/>
    <d v="2012-07-30T16:11:21"/>
    <d v="2012-08-07T12:01:00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x v="819"/>
    <d v="2013-12-20T23:44:00"/>
    <d v="2013-12-11T18:57:34"/>
    <d v="2013-12-20T23:44:00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820"/>
    <d v="2014-06-09T00:00:00"/>
    <d v="2014-05-09T15:12:22"/>
    <d v="2014-06-09T00:00:00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821"/>
    <d v="2015-05-03T23:01:00"/>
    <d v="2015-03-30T17:07:45"/>
    <d v="2015-05-03T23:01:00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822"/>
    <d v="2012-10-05T17:44:10"/>
    <d v="2012-09-05T17:44:10"/>
    <d v="2012-10-05T17:44:1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823"/>
    <d v="2015-03-22T17:20:52"/>
    <d v="2015-02-20T18:20:52"/>
    <d v="2015-03-22T17:20: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824"/>
    <d v="2010-04-18T01:59:00"/>
    <d v="2010-03-13T00:48:38"/>
    <d v="2010-04-18T01:59:00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825"/>
    <d v="2012-10-29T02:21:24"/>
    <d v="2012-10-04T02:21:24"/>
    <d v="2012-10-29T02:21:2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826"/>
    <d v="2012-03-25T18:55:30"/>
    <d v="2012-03-04T19:55:30"/>
    <d v="2012-03-25T18:55: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827"/>
    <d v="2012-02-14T14:49:00"/>
    <d v="2012-01-19T06:21:47"/>
    <d v="2012-02-14T14:49:00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828"/>
    <d v="2012-06-25T11:24:00"/>
    <d v="2012-06-12T20:13:02"/>
    <d v="2012-06-25T11:24:00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829"/>
    <d v="2016-07-13T14:14:00"/>
    <d v="2016-05-14T14:14:00"/>
    <d v="2016-07-13T14:14:0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830"/>
    <d v="2013-03-22T06:37:05"/>
    <d v="2013-02-20T07:37:05"/>
    <d v="2013-03-22T06:37:0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831"/>
    <d v="2012-04-27T10:31:34"/>
    <d v="2012-03-28T10:31:34"/>
    <d v="2012-04-27T10:31:3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832"/>
    <d v="2012-01-21T03:13:00"/>
    <d v="2011-11-22T11:12:15"/>
    <d v="2012-01-21T03:13:00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n v="1395349475"/>
    <x v="833"/>
    <d v="2014-04-19T16:04:35"/>
    <d v="2014-03-20T16:04:35"/>
    <d v="2014-04-19T16:04:3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834"/>
    <d v="2013-06-30T22:59:00"/>
    <d v="2013-05-28T14:44:52"/>
    <d v="2013-06-30T22:59:00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835"/>
    <d v="2012-05-18T22:00:00"/>
    <d v="2012-04-06T05:59:18"/>
    <d v="2012-05-18T22:00:00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836"/>
    <d v="2013-10-06T20:21:58"/>
    <d v="2013-09-06T20:21:58"/>
    <d v="2013-10-06T20:21:5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837"/>
    <d v="2014-05-01T18:57:42"/>
    <d v="2014-04-01T18:57:42"/>
    <d v="2014-05-01T18:57:4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838"/>
    <d v="2012-01-17T16:33:05"/>
    <d v="2011-12-18T16:33:05"/>
    <d v="2012-01-17T16:33:0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839"/>
    <d v="2012-09-22T13:19:16"/>
    <d v="2012-08-23T13:19:16"/>
    <d v="2012-09-22T13:19:1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840"/>
    <d v="2016-09-24T00:26:27"/>
    <d v="2016-08-25T00:26:27"/>
    <d v="2016-09-24T00:26:2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841"/>
    <d v="2014-11-10T16:07:43"/>
    <d v="2014-10-11T15:07:43"/>
    <d v="2014-11-10T16:07:4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842"/>
    <d v="2013-10-13T22:59:00"/>
    <d v="2013-09-09T09:13:03"/>
    <d v="2013-10-13T22:59:00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843"/>
    <d v="2016-12-08T03:00:00"/>
    <d v="2016-11-21T01:11:20"/>
    <d v="2016-12-08T03:00:0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844"/>
    <d v="2014-10-31T23:59:00"/>
    <d v="2014-09-23T11:25:52"/>
    <d v="2014-10-31T23:59:00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845"/>
    <d v="2016-09-04T22:59:00"/>
    <d v="2016-07-26T23:56:36"/>
    <d v="2016-09-04T22:59:00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846"/>
    <d v="2014-03-10T09:00:00"/>
    <d v="2014-02-24T04:24:15"/>
    <d v="2014-03-10T09:00:00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x v="847"/>
    <d v="2015-07-10T14:09:36"/>
    <d v="2015-06-10T14:09:36"/>
    <d v="2015-07-10T14:09:3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848"/>
    <d v="2015-04-14T14:00:33"/>
    <d v="2015-03-15T14:00:33"/>
    <d v="2015-04-14T14:00: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849"/>
    <d v="2015-03-15T21:34:24"/>
    <d v="2015-02-15T22:34:24"/>
    <d v="2015-03-15T21:34:2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850"/>
    <d v="2016-04-24T23:59:00"/>
    <d v="2016-03-23T14:51:57"/>
    <d v="2016-04-24T23:59:00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851"/>
    <d v="2016-07-31T14:45:00"/>
    <d v="2016-06-01T16:07:33"/>
    <d v="2016-07-31T14:45:00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852"/>
    <d v="2016-10-24T16:00:00"/>
    <d v="2016-10-13T14:19:55"/>
    <d v="2016-10-24T16:00:00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853"/>
    <d v="2015-02-16T14:58:29"/>
    <d v="2015-01-17T14:58:29"/>
    <d v="2015-02-16T14:58:2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854"/>
    <d v="2016-12-28T00:05:46"/>
    <d v="2016-11-28T00:05:46"/>
    <d v="2016-12-28T00:05: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855"/>
    <d v="2016-07-23T22:00:17"/>
    <d v="2016-06-23T22:00:17"/>
    <d v="2016-07-23T22:00: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856"/>
    <d v="2016-10-25T14:00:00"/>
    <d v="2016-08-27T02:29:16"/>
    <d v="2016-10-25T14:00:00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857"/>
    <d v="2015-11-25T09:57:11"/>
    <d v="2015-10-14T08:57:11"/>
    <d v="2015-11-25T09:57:1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858"/>
    <d v="2015-04-15T17:59:00"/>
    <d v="2015-03-16T12:53:38"/>
    <d v="2015-04-15T17:59:00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859"/>
    <d v="2015-06-03T19:00:00"/>
    <d v="2015-05-04T14:41:08"/>
    <d v="2015-06-03T19:00:00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860"/>
    <d v="2013-11-22T07:35:13"/>
    <d v="2013-10-23T06:35:13"/>
    <d v="2013-11-22T07:35: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861"/>
    <d v="2016-09-16T18:10:04"/>
    <d v="2016-08-17T18:10:04"/>
    <d v="2016-09-16T18:10: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862"/>
    <d v="2013-11-11T09:19:08"/>
    <d v="2013-10-12T08:19:08"/>
    <d v="2013-11-11T09:19:0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863"/>
    <d v="2012-02-11T21:49:26"/>
    <d v="2012-01-12T21:49:26"/>
    <d v="2012-02-11T21:49:2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864"/>
    <d v="2013-10-16T04:59:00"/>
    <d v="2013-09-23T21:33:58"/>
    <d v="2013-10-16T04:59:00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865"/>
    <d v="2013-01-16T13:33:17"/>
    <d v="2012-11-17T13:33:17"/>
    <d v="2013-01-16T13:33:1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866"/>
    <d v="2015-02-28T10:10:00"/>
    <d v="2015-01-21T10:18:38"/>
    <d v="2015-02-28T10:10:00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867"/>
    <d v="2009-11-30T23:59:00"/>
    <d v="2009-10-01T21:31:46"/>
    <d v="2009-11-30T23:59:00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868"/>
    <d v="2014-01-06T19:39:58"/>
    <d v="2013-12-07T19:39:58"/>
    <d v="2014-01-06T19:39:5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869"/>
    <d v="2013-04-08T14:17:37"/>
    <d v="2013-03-09T15:17:37"/>
    <d v="2013-04-08T14:17:3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870"/>
    <d v="2013-08-31T19:32:03"/>
    <d v="2013-08-01T19:32:03"/>
    <d v="2013-08-31T19:32:0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871"/>
    <d v="2013-11-29T09:28:15"/>
    <d v="2013-10-30T08:28:15"/>
    <d v="2013-11-29T09:28:1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872"/>
    <d v="2011-03-10T14:48:47"/>
    <d v="2011-01-24T14:48:47"/>
    <d v="2011-03-10T14:48:4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873"/>
    <d v="2012-11-11T00:00:40"/>
    <d v="2012-10-01T23:00:40"/>
    <d v="2012-11-11T00:00: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874"/>
    <d v="2013-05-04T09:00:34"/>
    <d v="2013-04-04T09:00:34"/>
    <d v="2013-05-04T09:00: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875"/>
    <d v="2015-09-21T12:22:11"/>
    <d v="2015-09-01T12:22:11"/>
    <d v="2015-09-21T12:22:1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x v="876"/>
    <d v="2013-02-04T06:55:27"/>
    <d v="2013-01-02T06:55:27"/>
    <d v="2013-02-04T06:55: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877"/>
    <d v="2013-12-19T13:56:00"/>
    <d v="2013-11-19T13:56:00"/>
    <d v="2013-12-19T13:56:0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878"/>
    <d v="2010-12-23T00:35:24"/>
    <d v="2010-11-23T00:35:24"/>
    <d v="2010-12-23T00:35: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879"/>
    <d v="2012-05-29T14:55:05"/>
    <d v="2012-05-08T14:55:05"/>
    <d v="2012-05-29T14:55: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880"/>
    <d v="2012-10-30T02:42:18"/>
    <d v="2012-09-27T02:42:18"/>
    <d v="2012-10-30T02:42:1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881"/>
    <d v="2012-01-14T01:01:26"/>
    <d v="2011-11-30T01:01:26"/>
    <d v="2012-01-14T01:01:2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882"/>
    <d v="2011-09-06T15:39:10"/>
    <d v="2011-08-04T15:39:10"/>
    <d v="2011-09-06T15:39:1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883"/>
    <d v="2016-03-02T17:27:15"/>
    <d v="2016-01-02T17:27:15"/>
    <d v="2016-03-02T17:27:1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884"/>
    <d v="2012-05-11T21:31:00"/>
    <d v="2012-03-13T14:15:46"/>
    <d v="2012-05-11T21:31:00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885"/>
    <d v="2016-12-30T17:35:11"/>
    <d v="2016-12-09T17:35:11"/>
    <d v="2016-12-30T17:35: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886"/>
    <d v="2016-09-15T15:53:33"/>
    <d v="2016-08-21T15:53:33"/>
    <d v="2016-09-15T15:53:3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887"/>
    <d v="2012-05-27T18:00:55"/>
    <d v="2012-04-27T18:00:55"/>
    <d v="2012-05-27T18:00: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888"/>
    <d v="2011-09-01T01:00:00"/>
    <d v="2011-07-27T13:04:45"/>
    <d v="2011-09-01T01:00:00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889"/>
    <d v="2014-10-05T13:49:03"/>
    <d v="2014-09-05T13:49:03"/>
    <d v="2014-10-05T13:49:0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890"/>
    <d v="2013-11-21T12:46:19"/>
    <d v="2013-10-22T11:46:19"/>
    <d v="2013-11-21T12:46:1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891"/>
    <d v="2014-08-20T19:45:30"/>
    <d v="2014-07-21T19:45:30"/>
    <d v="2014-08-20T19:45: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892"/>
    <d v="2010-07-31T23:00:00"/>
    <d v="2010-05-05T23:48:03"/>
    <d v="2010-07-31T23:00:00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893"/>
    <d v="2015-04-01T15:32:43"/>
    <d v="2015-03-02T16:32:43"/>
    <d v="2015-04-01T15:32:4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894"/>
    <d v="2016-06-05T18:33:30"/>
    <d v="2016-05-06T18:33:30"/>
    <d v="2016-06-05T18:33:3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895"/>
    <d v="2010-10-24T22:03:49"/>
    <d v="2010-09-09T22:03:49"/>
    <d v="2010-10-24T22:03:4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896"/>
    <d v="2015-08-27T23:00:00"/>
    <d v="2015-08-02T15:57:06"/>
    <d v="2015-08-27T23:00:00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897"/>
    <d v="2012-11-28T12:31:48"/>
    <d v="2012-10-29T11:31:48"/>
    <d v="2012-11-28T12:31:4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898"/>
    <d v="2012-01-15T13:11:50"/>
    <d v="2011-12-01T13:11:50"/>
    <d v="2012-01-15T13:11:5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899"/>
    <d v="2011-05-27T21:22:42"/>
    <d v="2011-04-12T21:22:42"/>
    <d v="2011-05-27T21:22:4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900"/>
    <d v="2016-03-30T14:23:22"/>
    <d v="2016-02-29T15:23:22"/>
    <d v="2016-03-30T14:23:2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901"/>
    <d v="2010-06-08T14:11:00"/>
    <d v="2010-04-23T14:28:34"/>
    <d v="2010-06-08T14:11:00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902"/>
    <d v="2014-08-30T10:30:00"/>
    <d v="2014-07-09T18:10:22"/>
    <d v="2014-08-30T10:30:00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903"/>
    <d v="2012-09-22T21:25:00"/>
    <d v="2012-08-28T14:06:20"/>
    <d v="2012-09-22T21:25:0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904"/>
    <d v="2016-01-02T20:55:37"/>
    <d v="2015-12-03T20:55:37"/>
    <d v="2016-01-02T20:55: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905"/>
    <d v="2011-01-24T00:45:26"/>
    <d v="2010-11-25T00:45:26"/>
    <d v="2011-01-24T00:45: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906"/>
    <d v="2014-03-12T22:33:10"/>
    <d v="2014-02-10T23:33:10"/>
    <d v="2014-03-12T22:33:1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907"/>
    <d v="2011-09-10T23:37:03"/>
    <d v="2011-08-11T23:37:03"/>
    <d v="2011-09-10T23:37:0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908"/>
    <d v="2010-07-26T23:59:00"/>
    <d v="2010-06-11T14:14:15"/>
    <d v="2010-07-26T23:59:00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909"/>
    <d v="2012-07-22T23:00:00"/>
    <d v="2012-06-21T11:34:00"/>
    <d v="2012-07-22T23:00:0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910"/>
    <d v="2017-03-03T08:05:19"/>
    <d v="2017-01-02T08:05:19"/>
    <d v="2017-03-03T08:05: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911"/>
    <d v="2014-01-23T19:07:25"/>
    <d v="2014-01-02T19:07:25"/>
    <d v="2014-01-23T19:07:2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912"/>
    <d v="2012-12-10T22:37:27"/>
    <d v="2012-10-11T21:37:27"/>
    <d v="2012-12-10T22:37:2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913"/>
    <d v="2012-05-04T22:20:19"/>
    <d v="2012-04-04T22:20:19"/>
    <d v="2012-05-04T22:20: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914"/>
    <d v="2012-08-25T13:19:07"/>
    <d v="2012-07-26T13:19:07"/>
    <d v="2012-08-25T13:19:0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915"/>
    <d v="2012-02-29T23:59:00"/>
    <d v="2012-01-29T11:18:34"/>
    <d v="2012-02-29T23:59:00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916"/>
    <d v="2010-10-22T00:00:00"/>
    <d v="2010-09-13T15:28:54"/>
    <d v="2010-10-22T00:00:00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917"/>
    <d v="2014-07-13T21:30:00"/>
    <d v="2014-06-12T17:38:50"/>
    <d v="2014-07-13T21:30:0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918"/>
    <d v="2014-12-01T17:59:21"/>
    <d v="2014-11-01T16:59:21"/>
    <d v="2014-12-01T17:59:2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x v="919"/>
    <d v="2012-12-19T10:24:05"/>
    <d v="2012-11-14T10:24:05"/>
    <d v="2012-12-19T10:24:0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920"/>
    <d v="2013-11-14T12:07:02"/>
    <d v="2013-10-15T11:07:02"/>
    <d v="2013-11-14T12:07:0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921"/>
    <d v="2011-12-12T00:06:16"/>
    <d v="2011-10-30T23:06:16"/>
    <d v="2011-12-12T00:06:1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922"/>
    <d v="2014-10-01T07:43:13"/>
    <d v="2014-08-27T07:43:13"/>
    <d v="2014-10-01T07:43:1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923"/>
    <d v="2014-11-21T19:02:03"/>
    <d v="2014-10-22T18:02:03"/>
    <d v="2014-11-21T19:02:0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924"/>
    <d v="2013-02-13T17:37:49"/>
    <d v="2013-01-14T17:37:49"/>
    <d v="2013-02-13T17:37:4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925"/>
    <d v="2013-11-27T17:08:31"/>
    <d v="2013-10-28T16:08:31"/>
    <d v="2013-11-27T17:08:3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926"/>
    <d v="2010-07-08T17:40:00"/>
    <d v="2010-06-08T19:28:50"/>
    <d v="2010-07-08T17:40:0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927"/>
    <d v="2012-05-14T14:44:55"/>
    <d v="2012-04-14T14:44:55"/>
    <d v="2012-05-14T14:44:5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928"/>
    <d v="2012-11-17T19:00:00"/>
    <d v="2012-09-28T15:41:53"/>
    <d v="2012-11-17T19:00:00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929"/>
    <d v="2012-04-08T23:42:49"/>
    <d v="2012-03-10T00:42:49"/>
    <d v="2012-04-08T23:42:4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930"/>
    <d v="2010-06-25T16:32:00"/>
    <d v="2010-05-14T16:58:26"/>
    <d v="2010-06-25T16:32:00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931"/>
    <d v="2014-03-16T17:00:00"/>
    <d v="2014-02-10T03:38:22"/>
    <d v="2014-03-16T17:00:00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932"/>
    <d v="2013-03-22T17:15:45"/>
    <d v="2013-02-05T18:15:45"/>
    <d v="2013-03-22T17:15: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933"/>
    <d v="2014-05-11T23:03:29"/>
    <d v="2014-03-12T23:03:29"/>
    <d v="2014-05-11T23:03:2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934"/>
    <d v="2014-05-04T01:00:00"/>
    <d v="2014-04-04T12:41:24"/>
    <d v="2014-05-04T01:00:00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935"/>
    <d v="2016-01-29T03:00:29"/>
    <d v="2015-12-30T03:00:29"/>
    <d v="2016-01-29T03:00: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936"/>
    <d v="2012-01-18T15:00:00"/>
    <d v="2011-12-05T19:34:49"/>
    <d v="2012-01-18T15:00:00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937"/>
    <d v="2013-11-03T15:09:17"/>
    <d v="2013-10-04T14:09:17"/>
    <d v="2013-11-03T15:09:1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938"/>
    <d v="2012-09-02T06:30:48"/>
    <d v="2012-08-03T06:30:48"/>
    <d v="2012-09-02T06:30: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939"/>
    <d v="2013-06-30T14:58:00"/>
    <d v="2013-05-22T13:18:58"/>
    <d v="2013-06-30T14:58:00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940"/>
    <d v="2015-08-10T19:12:06"/>
    <d v="2015-06-26T19:12:06"/>
    <d v="2015-08-10T19:12:0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941"/>
    <d v="2017-02-09T21:19:05"/>
    <d v="2017-01-10T21:19:05"/>
    <d v="2017-02-09T21:19:0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942"/>
    <d v="2016-02-18T15:14:20"/>
    <d v="2016-01-13T15:14:20"/>
    <d v="2016-02-18T15:14:2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943"/>
    <d v="2016-11-29T12:01:45"/>
    <d v="2016-10-30T11:01:45"/>
    <d v="2016-11-29T12:01:4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944"/>
    <d v="2016-04-18T09:00:00"/>
    <d v="2016-03-15T09:00:50"/>
    <d v="2016-04-18T09:00:0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945"/>
    <d v="2017-02-18T18:59:00"/>
    <d v="2016-12-28T15:57:06"/>
    <d v="2017-02-18T18:59:00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946"/>
    <d v="2016-09-09T13:00:48"/>
    <d v="2016-08-10T13:00:48"/>
    <d v="2016-09-09T13:00: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947"/>
    <d v="2016-06-30T13:45:06"/>
    <d v="2016-05-01T13:45:06"/>
    <d v="2016-06-30T13:45: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948"/>
    <d v="2016-03-12T14:52:44"/>
    <d v="2016-02-11T14:52:44"/>
    <d v="2016-03-12T14:52:4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949"/>
    <d v="2016-02-20T20:02:56"/>
    <d v="2015-12-22T20:02:56"/>
    <d v="2016-02-20T20:02:5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950"/>
    <d v="2016-01-17T13:01:01"/>
    <d v="2015-12-18T13:01:01"/>
    <d v="2016-01-17T13:01:0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x v="951"/>
    <d v="2016-06-04T10:41:12"/>
    <d v="2016-04-20T10:41:12"/>
    <d v="2016-06-04T10:41:1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952"/>
    <d v="2016-11-18T10:43:32"/>
    <d v="2016-10-19T09:43:32"/>
    <d v="2016-11-18T10:43:3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953"/>
    <d v="2015-01-24T22:56:39"/>
    <d v="2014-12-25T22:56:39"/>
    <d v="2015-01-24T22:56:3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954"/>
    <d v="2015-08-20T15:00:39"/>
    <d v="2015-07-09T15:00:39"/>
    <d v="2015-08-20T15:00: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955"/>
    <d v="2016-09-13T02:05:00"/>
    <d v="2016-08-04T02:05:00"/>
    <d v="2016-09-13T02:05: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956"/>
    <d v="2015-04-26T15:55:59"/>
    <d v="2015-02-25T16:55:59"/>
    <d v="2015-04-26T15:55: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957"/>
    <d v="2016-11-17T09:15:33"/>
    <d v="2016-10-17T08:15:33"/>
    <d v="2016-11-17T09:15: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958"/>
    <d v="2015-04-09T23:59:00"/>
    <d v="2015-03-19T14:16:03"/>
    <d v="2015-04-09T23:59:00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959"/>
    <d v="2015-01-18T23:11:05"/>
    <d v="2014-12-19T23:11:05"/>
    <d v="2015-01-18T23:11:0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960"/>
    <d v="2017-03-14T09:02:35"/>
    <d v="2017-01-31T10:02:35"/>
    <d v="2017-03-14T09:02:3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961"/>
    <d v="2017-02-20T14:00:00"/>
    <d v="2017-01-05T11:38:55"/>
    <d v="2017-02-20T14:00:00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962"/>
    <d v="2016-02-11T12:05:53"/>
    <d v="2016-01-04T12:05:53"/>
    <d v="2016-02-11T12:05: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963"/>
    <d v="2016-10-17T10:15:19"/>
    <d v="2016-09-12T10:15:19"/>
    <d v="2016-10-17T10:15: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964"/>
    <d v="2015-09-01T10:05:19"/>
    <d v="2015-07-23T10:05:19"/>
    <d v="2015-09-01T10:05: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965"/>
    <d v="2016-10-25T22:59:00"/>
    <d v="2016-09-23T19:24:06"/>
    <d v="2016-10-25T22:59:00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966"/>
    <d v="2016-10-06T10:15:32"/>
    <d v="2016-09-06T10:15:32"/>
    <d v="2016-10-06T10:15: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967"/>
    <d v="2016-04-22T00:06:14"/>
    <d v="2016-02-22T01:06:14"/>
    <d v="2016-04-22T00:06:1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968"/>
    <d v="2014-08-15T15:20:34"/>
    <d v="2014-07-16T15:20:34"/>
    <d v="2014-08-15T15:20: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969"/>
    <d v="2017-02-09T02:16:47"/>
    <d v="2017-01-07T02:16:47"/>
    <d v="2017-02-09T02:16:4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970"/>
    <d v="2017-01-22T23:59:00"/>
    <d v="2016-12-17T00:17:33"/>
    <d v="2017-01-22T23:59:00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971"/>
    <d v="2015-06-01T12:01:00"/>
    <d v="2015-04-17T12:01:00"/>
    <d v="2015-06-01T12:01:0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972"/>
    <d v="2014-09-04T01:59:00"/>
    <d v="2014-08-05T15:46:38"/>
    <d v="2014-09-04T01:59:00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973"/>
    <d v="2015-11-08T20:21:33"/>
    <d v="2015-09-09T19:21:33"/>
    <d v="2015-11-08T20:21:3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974"/>
    <d v="2016-03-25T11:59:16"/>
    <d v="2016-02-24T12:59:16"/>
    <d v="2016-03-25T11:59:1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975"/>
    <d v="2016-06-28T11:43:05"/>
    <d v="2016-04-29T11:43:05"/>
    <d v="2016-06-28T11:43:0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976"/>
    <d v="2015-08-13T20:24:57"/>
    <d v="2015-06-29T20:24:57"/>
    <d v="2015-08-13T20:24:5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977"/>
    <d v="2016-02-21T17:36:37"/>
    <d v="2016-01-22T17:36:37"/>
    <d v="2016-02-21T17:36:3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978"/>
    <d v="2016-02-25T02:25:01"/>
    <d v="2016-01-26T02:25:01"/>
    <d v="2016-02-25T02:25: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979"/>
    <d v="2016-06-20T13:59:00"/>
    <d v="2016-05-16T05:00:28"/>
    <d v="2016-06-20T13:59:00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980"/>
    <d v="2014-11-30T17:42:02"/>
    <d v="2014-10-16T16:42:02"/>
    <d v="2014-11-30T17:42:0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981"/>
    <d v="2014-08-09T17:43:42"/>
    <d v="2014-07-10T17:43:42"/>
    <d v="2014-08-09T17:43:4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982"/>
    <d v="2016-10-02T13:04:46"/>
    <d v="2016-09-02T13:04:46"/>
    <d v="2016-10-02T13:04:4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983"/>
    <d v="2016-08-23T15:54:00"/>
    <d v="2016-07-23T11:01:25"/>
    <d v="2016-08-23T15:54:00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984"/>
    <d v="2015-03-27T20:46:48"/>
    <d v="2015-02-25T21:46:48"/>
    <d v="2015-03-27T20:46:4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985"/>
    <d v="2015-12-31T18:00:00"/>
    <d v="2015-12-01T18:13:30"/>
    <d v="2015-12-31T18:00:0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986"/>
    <d v="2016-01-09T19:00:00"/>
    <d v="2015-11-16T13:25:00"/>
    <d v="2016-01-09T19:00: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987"/>
    <d v="2014-06-23T02:04:10"/>
    <d v="2014-05-14T02:04:10"/>
    <d v="2014-06-23T02:04:1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988"/>
    <d v="2016-10-01T03:33:45"/>
    <d v="2016-09-01T03:33:45"/>
    <d v="2016-10-01T03:33:4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x v="989"/>
    <d v="2016-09-28T17:24:55"/>
    <d v="2016-08-29T17:24:55"/>
    <d v="2016-09-28T17:24:5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990"/>
    <d v="2014-09-03T13:49:24"/>
    <d v="2014-08-04T13:49:24"/>
    <d v="2014-09-03T13:49:2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991"/>
    <d v="2016-07-12T13:51:00"/>
    <d v="2016-06-17T13:09:48"/>
    <d v="2016-07-12T13:51:00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992"/>
    <d v="2016-05-07T16:11:59"/>
    <d v="2016-03-08T17:11:59"/>
    <d v="2016-05-07T16:11:5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993"/>
    <d v="2016-11-12T00:00:00"/>
    <d v="2016-10-09T18:09:28"/>
    <d v="2016-11-12T00:00:00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994"/>
    <d v="2014-11-30T17:59:00"/>
    <d v="2014-10-09T01:18:50"/>
    <d v="2014-11-30T17:59:0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995"/>
    <d v="2014-11-29T11:00:00"/>
    <d v="2014-11-04T17:34:40"/>
    <d v="2014-11-29T11:00:0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996"/>
    <d v="2014-07-27T10:27:00"/>
    <d v="2014-06-27T15:47:40"/>
    <d v="2014-07-27T10:27:0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997"/>
    <d v="2014-11-27T22:28:17"/>
    <d v="2014-10-28T21:28:17"/>
    <d v="2014-11-27T22:28:1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998"/>
    <d v="2015-11-19T00:03:21"/>
    <d v="2015-10-04T23:03:21"/>
    <d v="2015-11-19T00:03:2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999"/>
    <d v="2014-11-13T03:02:00"/>
    <d v="2014-10-14T02:11:30"/>
    <d v="2014-11-13T03:02:0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1000"/>
    <d v="2017-03-14T19:26:00"/>
    <d v="2017-01-13T20:26:00"/>
    <d v="2017-03-14T19:26:0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1001"/>
    <d v="2017-01-30T12:16:53"/>
    <d v="2016-12-16T12:16:53"/>
    <d v="2017-01-30T12:16:5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1002"/>
    <d v="2015-12-17T00:59:00"/>
    <d v="2015-11-17T11:25:14"/>
    <d v="2015-12-17T00:59:00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1003"/>
    <d v="2017-03-16T11:01:01"/>
    <d v="2017-02-14T12:01:01"/>
    <d v="2017-03-16T11:01:0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1004"/>
    <d v="2016-02-18T12:00:27"/>
    <d v="2016-01-19T12:00:27"/>
    <d v="2016-02-18T12:00: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1005"/>
    <d v="2015-10-30T09:59:43"/>
    <d v="2015-09-29T09:59:43"/>
    <d v="2015-10-30T09:59:4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1006"/>
    <d v="2014-12-12T02:11:00"/>
    <d v="2014-12-03T19:57:52"/>
    <d v="2014-12-12T02:11:00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1007"/>
    <d v="2016-12-14T10:00:23"/>
    <d v="2016-11-02T09:00:23"/>
    <d v="2016-12-14T10:00: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1008"/>
    <d v="2016-12-28T14:25:15"/>
    <d v="2016-11-28T14:25:15"/>
    <d v="2016-12-28T14:25: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1009"/>
    <d v="2016-06-19T09:30:46"/>
    <d v="2016-05-20T09:30:46"/>
    <d v="2016-06-19T09:30: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1010"/>
    <d v="2016-09-04T21:59:00"/>
    <d v="2016-07-10T14:54:22"/>
    <d v="2016-09-04T21:59:00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1011"/>
    <d v="2014-12-18T16:33:15"/>
    <d v="2014-11-03T16:33:15"/>
    <d v="2014-12-18T16:33:1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1012"/>
    <d v="2017-01-24T05:34:12"/>
    <d v="2016-12-10T05:34:12"/>
    <d v="2017-01-24T05:34:1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1013"/>
    <d v="2015-12-29T15:00:00"/>
    <d v="2015-12-01T15:00:56"/>
    <d v="2015-12-29T15:00:00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1014"/>
    <d v="2014-12-31T19:03:35"/>
    <d v="2014-11-11T19:03:35"/>
    <d v="2014-12-31T19:03:3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1015"/>
    <d v="2015-11-25T17:04:55"/>
    <d v="2015-10-26T16:04:55"/>
    <d v="2015-11-25T17:04:5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1016"/>
    <d v="2016-04-06T20:34:16"/>
    <d v="2016-02-21T21:34:16"/>
    <d v="2016-04-06T20:34:1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1017"/>
    <d v="2015-11-21T12:12:15"/>
    <d v="2015-10-12T11:12:15"/>
    <d v="2015-11-21T12:12:1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1018"/>
    <d v="2016-07-14T06:48:53"/>
    <d v="2016-06-14T06:48:53"/>
    <d v="2016-07-14T06:48:5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1019"/>
    <d v="2015-02-04T18:22:29"/>
    <d v="2015-01-05T18:22:29"/>
    <d v="2015-02-04T18:22:2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1020"/>
    <d v="2015-06-01T19:47:00"/>
    <d v="2015-05-02T20:40:09"/>
    <d v="2015-06-01T19:47:00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021"/>
    <d v="2015-10-16T23:00:00"/>
    <d v="2015-09-24T01:02:51"/>
    <d v="2015-10-16T23:00:00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022"/>
    <d v="2015-05-17T10:31:17"/>
    <d v="2015-04-17T10:31:17"/>
    <d v="2015-05-17T10:31:1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1023"/>
    <d v="2015-06-20T17:04:21"/>
    <d v="2015-05-21T17:04:21"/>
    <d v="2015-06-20T17:04:2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024"/>
    <d v="2016-01-31T08:56:03"/>
    <d v="2016-01-01T08:56:03"/>
    <d v="2016-01-31T08:56:0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025"/>
    <d v="2015-03-16T14:00:37"/>
    <d v="2015-02-14T15:00:37"/>
    <d v="2015-03-16T14:00: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026"/>
    <d v="2016-03-31T03:46:56"/>
    <d v="2016-02-26T04:46:56"/>
    <d v="2016-03-31T03:46:5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027"/>
    <d v="2014-10-22T19:49:07"/>
    <d v="2014-09-22T19:49:07"/>
    <d v="2014-10-22T19:49:0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028"/>
    <d v="2017-03-06T15:00:00"/>
    <d v="2017-01-20T10:03:25"/>
    <d v="2017-03-06T15:00:00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1029"/>
    <d v="2015-04-04T16:59:00"/>
    <d v="2015-02-09T12:05:07"/>
    <d v="2015-04-04T16:59:00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1030"/>
    <d v="2016-09-12T06:35:49"/>
    <d v="2016-08-29T06:35:49"/>
    <d v="2016-09-12T06:35: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1031"/>
    <d v="2015-12-16T13:20:10"/>
    <d v="2015-11-16T13:20:10"/>
    <d v="2015-12-16T13:20: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1032"/>
    <d v="2016-06-23T11:00:25"/>
    <d v="2016-05-24T11:00:25"/>
    <d v="2016-06-23T11:00: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1033"/>
    <d v="2016-12-12T12:34:40"/>
    <d v="2016-11-14T12:34:40"/>
    <d v="2016-12-12T12:34:4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1034"/>
    <d v="2016-08-04T22:59:00"/>
    <d v="2016-07-03T23:00:04"/>
    <d v="2016-08-04T22:59:00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1035"/>
    <d v="2015-02-11T10:23:40"/>
    <d v="2015-01-12T10:23:40"/>
    <d v="2015-02-11T10:23:4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1036"/>
    <d v="2013-01-07T03:00:00"/>
    <d v="2012-12-06T05:46:30"/>
    <d v="2013-01-07T03:00:0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1037"/>
    <d v="2015-05-18T00:00:00"/>
    <d v="2015-04-25T14:44:22"/>
    <d v="2015-05-18T00:00:00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1038"/>
    <d v="2016-03-18T23:33:43"/>
    <d v="2016-02-18T00:33:43"/>
    <d v="2016-03-18T23:33:4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1039"/>
    <d v="2016-12-13T02:59:00"/>
    <d v="2016-11-17T21:37:26"/>
    <d v="2016-12-13T02:59:00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1040"/>
    <d v="2016-08-27T12:00:09"/>
    <d v="2016-07-28T12:00:09"/>
    <d v="2016-08-27T12:00: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1041"/>
    <d v="2014-07-30T20:26:32"/>
    <d v="2014-07-10T20:26:32"/>
    <d v="2014-07-30T20:26:3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1042"/>
    <d v="2014-09-12T05:00:00"/>
    <d v="2014-07-31T11:42:28"/>
    <d v="2014-09-12T05:00:00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1043"/>
    <d v="2015-05-20T01:04:15"/>
    <d v="2015-04-20T01:04:15"/>
    <d v="2015-05-20T01:04:1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1044"/>
    <d v="2015-03-05T15:27:00"/>
    <d v="2015-01-07T17:13:21"/>
    <d v="2015-03-05T15:27:00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1045"/>
    <d v="2014-08-23T15:59:10"/>
    <d v="2014-07-24T15:59:10"/>
    <d v="2014-08-23T15:59:1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1046"/>
    <d v="2015-12-26T15:26:00"/>
    <d v="2015-11-11T15:26:00"/>
    <d v="2015-12-26T15:26:0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1047"/>
    <d v="2014-11-05T15:38:35"/>
    <d v="2014-10-06T14:38:35"/>
    <d v="2014-11-05T15:38:3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1048"/>
    <d v="2016-09-24T20:16:29"/>
    <d v="2016-08-15T20:16:29"/>
    <d v="2016-09-24T20:16:2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s v="US"/>
    <s v="USD"/>
    <n v="1455272445"/>
    <n v="1452680445"/>
    <x v="1049"/>
    <d v="2016-02-12T05:20:45"/>
    <d v="2016-01-13T05:20:45"/>
    <d v="2016-02-12T05:20: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1050"/>
    <d v="2015-09-14T14:07:57"/>
    <d v="2015-08-15T14:07:57"/>
    <d v="2015-09-14T14:07:5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1051"/>
    <d v="2014-08-26T19:20:25"/>
    <d v="2014-07-29T19:20:25"/>
    <d v="2014-08-26T19:20: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1052"/>
    <d v="2016-06-06T15:09:00"/>
    <d v="2016-04-23T14:08:15"/>
    <d v="2016-06-06T15:09:00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1053"/>
    <d v="2017-03-05T23:08:52"/>
    <d v="2017-02-08T23:08:52"/>
    <d v="2017-03-05T23:08:5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1054"/>
    <d v="2014-08-10T17:00:00"/>
    <d v="2014-07-11T15:26:39"/>
    <d v="2014-08-10T17:00:00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1055"/>
    <d v="2016-03-07T18:49:05"/>
    <d v="2016-02-06T18:49:05"/>
    <d v="2016-03-07T18:49:0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1056"/>
    <d v="2015-04-24T11:16:17"/>
    <d v="2015-02-23T12:16:17"/>
    <d v="2015-04-24T11:16:1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1057"/>
    <d v="2016-12-04T16:54:43"/>
    <d v="2016-11-04T15:54:43"/>
    <d v="2016-12-04T16:54:4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1058"/>
    <d v="2015-03-25T19:00:00"/>
    <d v="2015-02-12T16:37:23"/>
    <d v="2015-03-25T19:00:00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x v="1059"/>
    <d v="2015-03-13T12:57:36"/>
    <d v="2015-02-11T13:57:36"/>
    <d v="2015-03-13T12:57:3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1060"/>
    <d v="2015-04-15T16:54:53"/>
    <d v="2015-03-16T16:54:53"/>
    <d v="2015-04-15T16:54:5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1061"/>
    <d v="2016-05-01T20:00:00"/>
    <d v="2016-03-03T01:38:28"/>
    <d v="2016-05-01T20:00:00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x v="1062"/>
    <d v="2016-07-12T14:22:21"/>
    <d v="2016-07-05T14:22:21"/>
    <d v="2016-07-12T14:22:2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1063"/>
    <d v="2016-08-30T19:44:22"/>
    <d v="2016-07-31T19:44:22"/>
    <d v="2016-08-30T19:44:2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1064"/>
    <d v="2013-07-07T00:28:23"/>
    <d v="2013-05-23T00:28:23"/>
    <d v="2013-07-07T00:28:2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1065"/>
    <d v="2014-02-19T04:08:42"/>
    <d v="2014-01-22T04:08:42"/>
    <d v="2014-02-19T04:08:4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1066"/>
    <d v="2013-08-04T18:06:22"/>
    <d v="2013-06-20T18:06:22"/>
    <d v="2013-08-04T18:06:2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1067"/>
    <d v="2013-12-21T15:32:11"/>
    <d v="2013-11-21T15:32:11"/>
    <d v="2013-12-21T15:32:1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1068"/>
    <d v="2016-04-10T02:54:24"/>
    <d v="2016-03-11T03:54:24"/>
    <d v="2016-04-10T02:54:2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1069"/>
    <d v="2013-11-26T01:30:59"/>
    <d v="2013-10-25T00:30:59"/>
    <d v="2013-11-26T01:30: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1070"/>
    <d v="2012-09-30T19:17:02"/>
    <d v="2012-09-10T19:17:02"/>
    <d v="2012-09-30T19:17:0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1071"/>
    <d v="2015-11-17T14:04:53"/>
    <d v="2015-10-18T13:04:53"/>
    <d v="2015-11-17T14:04:5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1072"/>
    <d v="2014-02-05T14:58:17"/>
    <d v="2014-01-06T14:58:17"/>
    <d v="2014-02-05T14:58:1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1073"/>
    <d v="2011-10-16T18:09:01"/>
    <d v="2011-09-16T18:09:01"/>
    <d v="2011-10-16T18:09:0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1074"/>
    <d v="2014-01-03T23:09:05"/>
    <d v="2013-12-04T23:09:05"/>
    <d v="2014-01-03T23:09:0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1075"/>
    <d v="2012-05-06T16:41:56"/>
    <d v="2012-04-06T16:41:56"/>
    <d v="2012-05-06T16:41:5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1076"/>
    <d v="2014-09-11T04:04:10"/>
    <d v="2014-07-18T04:04:10"/>
    <d v="2014-09-11T04:04:1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1077"/>
    <d v="2016-01-13T23:00:11"/>
    <d v="2015-12-14T23:00:11"/>
    <d v="2016-01-13T23:00: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1078"/>
    <d v="2011-07-21T23:42:01"/>
    <d v="2011-06-06T23:42:01"/>
    <d v="2011-07-21T23:42:0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1079"/>
    <d v="2016-05-14T08:35:36"/>
    <d v="2016-04-19T08:35:36"/>
    <d v="2016-05-14T08:35: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1080"/>
    <d v="2014-05-10T22:18:53"/>
    <d v="2014-04-10T22:18:53"/>
    <d v="2014-05-10T22:18:5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1081"/>
    <d v="2015-01-28T17:14:52"/>
    <d v="2014-12-29T17:14:52"/>
    <d v="2015-01-28T17:14:5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1082"/>
    <d v="2012-08-10T16:44:48"/>
    <d v="2012-07-11T16:44:48"/>
    <d v="2012-08-10T16:44:4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1083"/>
    <d v="2014-08-02T10:49:43"/>
    <d v="2014-06-03T10:49:43"/>
    <d v="2014-08-02T10:49:4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x v="1084"/>
    <d v="2014-08-08T16:53:24"/>
    <d v="2014-07-09T16:53:24"/>
    <d v="2014-08-08T16:53:2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1085"/>
    <d v="2016-03-14T10:06:15"/>
    <d v="2016-02-13T11:06:15"/>
    <d v="2016-03-14T10:06:1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x v="1086"/>
    <d v="2014-08-24T15:48:11"/>
    <d v="2014-07-25T15:48:11"/>
    <d v="2014-08-24T15:48:1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1087"/>
    <d v="2014-06-15T12:08:07"/>
    <d v="2014-05-16T12:08:07"/>
    <d v="2014-06-15T12:08:0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1088"/>
    <d v="2014-04-24T14:11:07"/>
    <d v="2014-03-25T14:11:07"/>
    <d v="2014-04-24T14:11:0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1089"/>
    <d v="2015-06-25T23:32:55"/>
    <d v="2015-05-26T23:32:55"/>
    <d v="2015-06-25T23:32:5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1090"/>
    <d v="2015-05-28T23:27:33"/>
    <d v="2015-04-28T23:27:33"/>
    <d v="2015-05-28T23:27:3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1091"/>
    <d v="2016-04-10T13:41:12"/>
    <d v="2016-03-11T14:41:12"/>
    <d v="2016-04-10T13:41:1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1092"/>
    <d v="2013-01-05T19:37:18"/>
    <d v="2012-12-06T19:37:18"/>
    <d v="2013-01-05T19:37:1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1093"/>
    <d v="2016-02-11T18:22:17"/>
    <d v="2016-01-27T18:22:17"/>
    <d v="2016-02-11T18:22:1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1094"/>
    <d v="2011-10-09T12:07:13"/>
    <d v="2011-09-09T12:07:13"/>
    <d v="2011-10-09T12:07:1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1095"/>
    <d v="2013-08-30T07:53:40"/>
    <d v="2013-07-31T07:53:40"/>
    <d v="2013-08-30T07:53:4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1096"/>
    <d v="2014-10-03T22:30:00"/>
    <d v="2014-09-03T07:25:54"/>
    <d v="2014-10-03T22:30:00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1097"/>
    <d v="2014-03-02T14:01:17"/>
    <d v="2014-01-21T14:01:17"/>
    <d v="2014-03-02T14:01:1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1098"/>
    <d v="2014-04-13T13:18:15"/>
    <d v="2014-03-14T13:18:15"/>
    <d v="2014-04-13T13:18:1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1099"/>
    <d v="2015-05-13T15:04:28"/>
    <d v="2015-04-13T15:04:28"/>
    <d v="2015-05-13T15:04:2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1100"/>
    <d v="2016-02-13T21:39:31"/>
    <d v="2016-01-14T21:39:31"/>
    <d v="2016-02-13T21:39:3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1101"/>
    <d v="2016-07-14T13:12:00"/>
    <d v="2016-06-17T13:32:18"/>
    <d v="2016-07-14T13:12:00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1102"/>
    <d v="2013-12-09T00:59:00"/>
    <d v="2013-10-29T20:05:25"/>
    <d v="2013-12-09T00:59:00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1103"/>
    <d v="2016-06-18T00:19:50"/>
    <d v="2016-04-19T00:19:50"/>
    <d v="2016-06-18T00:19:5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1104"/>
    <d v="2014-06-11T04:50:21"/>
    <d v="2014-05-12T04:50:21"/>
    <d v="2014-06-11T04:50: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1105"/>
    <d v="2014-03-23T21:15:27"/>
    <d v="2014-02-21T22:15:27"/>
    <d v="2014-03-23T21:15: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1106"/>
    <d v="2012-04-04T11:46:15"/>
    <d v="2012-03-05T12:46:15"/>
    <d v="2012-04-04T11:46:1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1107"/>
    <d v="2014-07-23T15:40:24"/>
    <d v="2014-06-23T15:40:24"/>
    <d v="2014-07-23T15:40: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1108"/>
    <d v="2012-04-13T09:17:15"/>
    <d v="2012-02-13T10:17:15"/>
    <d v="2012-04-13T09:17:1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1109"/>
    <d v="2016-11-18T14:03:10"/>
    <d v="2016-10-19T13:03:10"/>
    <d v="2016-11-18T14:03:1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1110"/>
    <d v="2012-12-07T17:23:42"/>
    <d v="2012-11-07T17:23:42"/>
    <d v="2012-12-07T17:23:4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1111"/>
    <d v="2016-01-07T23:53:10"/>
    <d v="2015-12-08T23:53:10"/>
    <d v="2016-01-07T23:53:1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1112"/>
    <d v="2015-01-19T03:30:00"/>
    <d v="2014-11-20T13:13:31"/>
    <d v="2015-01-19T03:30:00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1113"/>
    <d v="2014-08-14T18:27:00"/>
    <d v="2014-07-15T18:27:00"/>
    <d v="2014-08-14T18:27:0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1114"/>
    <d v="2013-10-09T03:18:07"/>
    <d v="2013-09-09T03:18:07"/>
    <d v="2013-10-09T03:18:0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1115"/>
    <d v="2016-03-30T10:41:35"/>
    <d v="2016-02-29T11:41:35"/>
    <d v="2016-03-30T10:41:3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1116"/>
    <d v="2012-06-09T15:20:08"/>
    <d v="2012-04-10T15:20:08"/>
    <d v="2012-06-09T15:20: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1117"/>
    <d v="2015-12-25T09:21:53"/>
    <d v="2015-11-25T09:21:53"/>
    <d v="2015-12-25T09:21:5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1118"/>
    <d v="2014-04-04T21:59:39"/>
    <d v="2014-03-05T22:59:39"/>
    <d v="2014-04-04T21:59:3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1119"/>
    <d v="2014-04-06T14:01:04"/>
    <d v="2014-03-24T14:01:04"/>
    <d v="2014-04-06T14:01:0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1120"/>
    <d v="2011-10-28T15:56:40"/>
    <d v="2011-09-13T15:56:40"/>
    <d v="2011-10-28T15:56:4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1121"/>
    <d v="2016-03-13T16:25:16"/>
    <d v="2016-02-12T17:25:16"/>
    <d v="2016-03-13T16:25: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1122"/>
    <d v="2013-05-30T11:53:45"/>
    <d v="2013-05-16T11:53:45"/>
    <d v="2013-05-30T11:53:4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1123"/>
    <d v="2014-04-19T07:34:08"/>
    <d v="2014-03-20T07:34:08"/>
    <d v="2014-04-19T07:34:0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1124"/>
    <d v="2015-04-30T11:00:51"/>
    <d v="2015-03-31T11:00:51"/>
    <d v="2015-04-30T11:00: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1125"/>
    <d v="2015-09-25T09:58:50"/>
    <d v="2015-07-27T09:58:50"/>
    <d v="2015-09-25T09:58:5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1126"/>
    <d v="2016-07-14T02:51:34"/>
    <d v="2016-06-14T02:51:34"/>
    <d v="2016-07-14T02:51:3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1127"/>
    <d v="2014-11-14T16:30:00"/>
    <d v="2014-10-14T15:30:00"/>
    <d v="2014-11-14T16:30: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s v="GB"/>
    <s v="GBP"/>
    <n v="1407425717"/>
    <n v="1404833717"/>
    <x v="1128"/>
    <d v="2014-08-07T10:35:17"/>
    <d v="2014-07-08T10:35:17"/>
    <d v="2014-08-07T10:35: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1129"/>
    <d v="2016-06-05T01:21:33"/>
    <d v="2016-05-06T01:21:33"/>
    <d v="2016-06-05T01:21:3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1130"/>
    <d v="2014-11-25T19:55:00"/>
    <d v="2014-09-26T18:55:00"/>
    <d v="2014-11-25T19:55: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1131"/>
    <d v="2015-12-24T16:47:48"/>
    <d v="2015-11-24T16:47:48"/>
    <d v="2015-12-24T16:47:4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1132"/>
    <d v="2016-12-31T21:46:11"/>
    <d v="2016-12-01T21:46:11"/>
    <d v="2016-12-31T21:46:1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1133"/>
    <d v="2014-07-31T04:46:21"/>
    <d v="2014-07-01T04:46:21"/>
    <d v="2014-07-31T04:46:2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1134"/>
    <d v="2014-11-28T23:33:00"/>
    <d v="2014-11-15T01:50:28"/>
    <d v="2014-11-28T23:33:00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1135"/>
    <d v="2016-08-06T18:44:54"/>
    <d v="2016-07-07T18:44:54"/>
    <d v="2016-08-06T18:44:5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1136"/>
    <d v="2015-12-19T11:07:09"/>
    <d v="2015-11-19T11:07:09"/>
    <d v="2015-12-19T11:07:0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1137"/>
    <d v="2016-04-23T14:40:21"/>
    <d v="2016-03-24T14:40:21"/>
    <d v="2016-04-23T14:40: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1138"/>
    <d v="2017-01-21T16:45:31"/>
    <d v="2017-01-01T16:45:31"/>
    <d v="2017-01-21T16:45: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1139"/>
    <d v="2015-01-01T03:20:26"/>
    <d v="2014-12-02T03:20:26"/>
    <d v="2015-01-01T03:20: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1140"/>
    <d v="2015-08-06T06:05:21"/>
    <d v="2015-07-07T06:05:21"/>
    <d v="2015-08-06T06:05: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x v="1141"/>
    <d v="2015-07-09T11:47:30"/>
    <d v="2015-06-09T11:47:30"/>
    <d v="2015-07-09T11:47:3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1142"/>
    <d v="2015-02-16T19:08:47"/>
    <d v="2015-01-17T19:08:47"/>
    <d v="2015-02-16T19:08:4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1143"/>
    <d v="2015-12-16T23:38:46"/>
    <d v="2015-11-16T23:38:46"/>
    <d v="2015-12-16T23:38:4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1144"/>
    <d v="2015-04-28T23:22:00"/>
    <d v="2015-03-29T23:22:00"/>
    <d v="2015-04-28T23:22:0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1145"/>
    <d v="2014-10-02T12:56:32"/>
    <d v="2014-08-03T12:56:32"/>
    <d v="2014-10-02T12:56:3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1146"/>
    <d v="2014-05-02T17:52:53"/>
    <d v="2014-03-25T17:52:53"/>
    <d v="2014-05-02T17:52:5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1147"/>
    <d v="2014-10-19T18:19:43"/>
    <d v="2014-08-20T18:19:43"/>
    <d v="2014-10-19T18:19:4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1148"/>
    <d v="2016-12-01T00:06:21"/>
    <d v="2016-10-31T23:06:21"/>
    <d v="2016-12-01T00:06:2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1149"/>
    <d v="2016-06-16T12:02:46"/>
    <d v="2016-05-17T12:02:46"/>
    <d v="2016-06-16T12:02:4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1150"/>
    <d v="2016-01-08T17:54:35"/>
    <d v="2015-11-09T17:54:35"/>
    <d v="2016-01-08T17:54:3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1151"/>
    <d v="2015-09-06T21:27:43"/>
    <d v="2015-08-07T21:27:43"/>
    <d v="2015-09-06T21:27:4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x v="1152"/>
    <d v="2015-05-15T12:01:52"/>
    <d v="2015-04-15T12:01:52"/>
    <d v="2015-05-15T12:01:5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1153"/>
    <d v="2015-06-18T12:08:25"/>
    <d v="2015-05-19T12:08:25"/>
    <d v="2015-06-18T12:08:2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1154"/>
    <d v="2015-09-05T21:36:46"/>
    <d v="2015-08-06T21:36:46"/>
    <d v="2015-09-05T21:36:4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1155"/>
    <d v="2014-08-14T13:20:08"/>
    <d v="2014-07-15T13:20:08"/>
    <d v="2014-08-14T13:20: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1156"/>
    <d v="2015-02-23T20:42:42"/>
    <d v="2015-01-24T20:42:42"/>
    <d v="2015-02-23T20:42:4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1157"/>
    <d v="2014-12-05T11:04:40"/>
    <d v="2014-10-06T10:04:40"/>
    <d v="2014-12-05T11:04:4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1158"/>
    <d v="2014-12-08T21:12:08"/>
    <d v="2014-11-08T21:12:08"/>
    <d v="2014-12-08T21:12:0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1159"/>
    <d v="2015-06-30T10:45:00"/>
    <d v="2015-05-30T12:26:05"/>
    <d v="2015-06-30T10:45:00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1160"/>
    <d v="2015-03-27T21:43:06"/>
    <d v="2015-02-25T22:43:06"/>
    <d v="2015-03-27T21:43:0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1161"/>
    <d v="2015-05-19T10:06:29"/>
    <d v="2015-04-28T10:06:29"/>
    <d v="2015-05-19T10:06:2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1162"/>
    <d v="2014-09-25T11:24:24"/>
    <d v="2014-08-25T11:24:24"/>
    <d v="2014-09-25T11:24:2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1163"/>
    <d v="2014-08-09T12:22:00"/>
    <d v="2014-07-10T12:22:00"/>
    <d v="2014-08-09T12:22:0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1164"/>
    <d v="2016-06-18T12:23:02"/>
    <d v="2016-05-19T12:23:02"/>
    <d v="2016-06-18T12:23:0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1165"/>
    <d v="2014-07-06T00:08:50"/>
    <d v="2014-06-02T00:08:50"/>
    <d v="2014-07-06T00:08:5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1166"/>
    <d v="2015-06-25T23:00:00"/>
    <d v="2015-05-26T06:39:02"/>
    <d v="2015-06-25T23:00:00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1167"/>
    <d v="2014-09-12T12:38:15"/>
    <d v="2014-08-12T12:38:15"/>
    <d v="2014-09-12T12:38:1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1168"/>
    <d v="2016-09-21T20:17:45"/>
    <d v="2016-08-22T20:17:45"/>
    <d v="2016-09-21T20:17:4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1169"/>
    <d v="2015-02-22T03:29:23"/>
    <d v="2015-01-23T03:29:23"/>
    <d v="2015-02-22T03:29:2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1170"/>
    <d v="2015-05-30T16:26:11"/>
    <d v="2015-04-30T16:26:11"/>
    <d v="2015-05-30T16:26:1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1171"/>
    <d v="2014-11-13T15:18:47"/>
    <d v="2014-10-26T14:18:47"/>
    <d v="2014-11-13T15:18:4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1172"/>
    <d v="2014-08-20T11:22:32"/>
    <d v="2014-07-21T11:22:32"/>
    <d v="2014-08-20T11:22:3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1173"/>
    <d v="2015-08-02T23:27:37"/>
    <d v="2015-06-28T23:27:37"/>
    <d v="2015-08-02T23:27:3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1174"/>
    <d v="2016-05-08T15:12:07"/>
    <d v="2016-04-08T15:12:07"/>
    <d v="2016-05-08T15:12:0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1175"/>
    <d v="2015-07-15T12:28:59"/>
    <d v="2015-06-15T12:28:59"/>
    <d v="2015-07-15T12:28:5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1176"/>
    <d v="2017-03-06T08:00:00"/>
    <d v="2017-01-10T19:28:18"/>
    <d v="2017-03-06T08:00:00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1177"/>
    <d v="2014-10-15T10:51:36"/>
    <d v="2014-09-15T10:51:36"/>
    <d v="2014-10-15T10:51:3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1178"/>
    <d v="2014-08-16T16:44:12"/>
    <d v="2014-07-17T16:44:12"/>
    <d v="2014-08-16T16:44:1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1179"/>
    <d v="2015-10-28T12:17:07"/>
    <d v="2015-09-28T12:17:07"/>
    <d v="2015-10-28T12:17:0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1180"/>
    <d v="2014-06-28T14:21:54"/>
    <d v="2014-05-22T14:21:54"/>
    <d v="2014-06-28T14:21:5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1181"/>
    <d v="2015-03-01T03:08:41"/>
    <d v="2015-01-30T03:08:41"/>
    <d v="2015-03-01T03:08:4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1182"/>
    <d v="2017-01-12T11:42:00"/>
    <d v="2016-12-24T14:51:28"/>
    <d v="2017-01-12T11:42:00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1183"/>
    <d v="2016-11-01T22:59:00"/>
    <d v="2016-10-13T15:40:23"/>
    <d v="2016-11-01T22:59:00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1184"/>
    <d v="2017-02-06T09:23:31"/>
    <d v="2017-01-06T09:23:31"/>
    <d v="2017-02-06T09:23:3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1185"/>
    <d v="2015-06-07T23:00:00"/>
    <d v="2015-05-06T15:45:49"/>
    <d v="2015-06-07T23:00:00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1186"/>
    <d v="2015-06-01T17:42:00"/>
    <d v="2015-04-29T15:43:15"/>
    <d v="2015-06-01T17:42:00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1187"/>
    <d v="2015-05-17T13:00:00"/>
    <d v="2015-04-15T16:28:43"/>
    <d v="2015-05-17T13:00:00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1188"/>
    <d v="2016-12-28T11:49:00"/>
    <d v="2016-12-07T11:49:00"/>
    <d v="2016-12-28T11:49:0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1189"/>
    <d v="2016-06-29T18:29:55"/>
    <d v="2016-06-08T18:29:55"/>
    <d v="2016-06-29T18:29:5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1190"/>
    <d v="2014-08-31T10:58:45"/>
    <d v="2014-08-01T10:58:45"/>
    <d v="2014-08-31T10:58:4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1191"/>
    <d v="2016-03-20T08:29:20"/>
    <d v="2016-02-19T09:29:20"/>
    <d v="2016-03-20T08:29:2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1192"/>
    <d v="2017-02-11T07:09:38"/>
    <d v="2017-01-12T07:09:38"/>
    <d v="2017-02-11T07:09:3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1193"/>
    <d v="2016-04-09T12:37:33"/>
    <d v="2016-02-09T13:37:33"/>
    <d v="2016-04-09T12:37:3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1194"/>
    <d v="2015-04-08T06:42:59"/>
    <d v="2015-03-09T06:42:59"/>
    <d v="2015-04-08T06:42:5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1195"/>
    <d v="2015-12-20T04:00:00"/>
    <d v="2015-10-21T03:20:53"/>
    <d v="2015-12-20T04:00:00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1196"/>
    <d v="2015-12-18T14:38:59"/>
    <d v="2015-11-18T14:38:59"/>
    <d v="2015-12-18T14:38:5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1197"/>
    <d v="2016-06-13T00:59:00"/>
    <d v="2016-05-13T10:57:14"/>
    <d v="2016-06-13T00:59:00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1198"/>
    <d v="2015-12-30T22:00:00"/>
    <d v="2015-11-25T09:51:26"/>
    <d v="2015-12-30T22:00:00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1199"/>
    <d v="2015-07-08T13:30:00"/>
    <d v="2015-06-06T13:30:00"/>
    <d v="2015-07-08T13:30: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1200"/>
    <d v="2015-04-16T06:27:36"/>
    <d v="2015-03-26T06:27:36"/>
    <d v="2015-04-16T06:27:3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1201"/>
    <d v="2016-07-15T09:34:06"/>
    <d v="2016-06-15T09:34:06"/>
    <d v="2016-07-15T09:34:0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1202"/>
    <d v="2015-06-27T01:55:54"/>
    <d v="2015-05-28T01:55:54"/>
    <d v="2015-06-27T01:55: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1203"/>
    <d v="2015-05-31T09:45:27"/>
    <d v="2015-05-01T09:45:27"/>
    <d v="2015-05-31T09:45: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1204"/>
    <d v="2015-12-04T00:00:00"/>
    <d v="2015-10-20T12:57:13"/>
    <d v="2015-12-04T00:00:00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1205"/>
    <d v="2015-06-13T07:09:11"/>
    <d v="2015-05-14T07:09:11"/>
    <d v="2015-06-13T07:09:1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1206"/>
    <d v="2017-03-11T08:29:00"/>
    <d v="2017-02-06T13:37:33"/>
    <d v="2017-03-11T08:29:00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x v="1207"/>
    <d v="2016-03-31T05:00:00"/>
    <d v="2016-03-01T05:19:33"/>
    <d v="2016-03-31T05:00:00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1208"/>
    <d v="2016-03-24T11:01:04"/>
    <d v="2016-02-23T12:01:04"/>
    <d v="2016-03-24T11:01:0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1209"/>
    <d v="2017-02-25T15:18:25"/>
    <d v="2017-01-26T15:18:25"/>
    <d v="2017-02-25T15:18:2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1210"/>
    <d v="2015-05-31T16:00:00"/>
    <d v="2015-05-08T17:36:12"/>
    <d v="2015-05-31T16:00:00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1211"/>
    <d v="2016-06-09T15:47:41"/>
    <d v="2016-05-25T15:47:41"/>
    <d v="2016-06-09T15:47:4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1212"/>
    <d v="2015-11-26T20:00:00"/>
    <d v="2015-11-10T17:48:15"/>
    <d v="2015-11-26T20:00:00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1213"/>
    <d v="2017-01-31T13:08:20"/>
    <d v="2016-12-27T13:08:20"/>
    <d v="2017-01-31T13:08:2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1214"/>
    <d v="2015-06-09T15:10:05"/>
    <d v="2015-04-10T15:10:05"/>
    <d v="2015-06-09T15:10: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1215"/>
    <d v="2014-05-30T17:09:16"/>
    <d v="2014-04-30T17:09:16"/>
    <d v="2014-05-30T17:09:1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1216"/>
    <d v="2015-10-02T18:03:00"/>
    <d v="2015-08-31T09:47:37"/>
    <d v="2015-10-02T18:03:00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1217"/>
    <d v="2016-07-14T14:25:40"/>
    <d v="2016-06-14T14:25:40"/>
    <d v="2016-07-14T14:25: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1218"/>
    <d v="2015-10-31T22:00:00"/>
    <d v="2015-10-01T10:53:20"/>
    <d v="2015-10-31T22:00: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1219"/>
    <d v="2016-10-20T06:05:13"/>
    <d v="2016-09-20T06:05:13"/>
    <d v="2016-10-20T06:05: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1220"/>
    <d v="2015-08-25T10:05:12"/>
    <d v="2015-07-26T10:05:12"/>
    <d v="2015-08-25T10:05: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1221"/>
    <d v="2016-12-03T19:00:00"/>
    <d v="2016-11-06T06:24:48"/>
    <d v="2016-12-03T19:00:00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1222"/>
    <d v="2016-03-31T23:00:00"/>
    <d v="2016-03-01T12:17:27"/>
    <d v="2016-03-31T23:00:00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1223"/>
    <d v="2016-11-10T00:15:09"/>
    <d v="2016-10-10T23:15:09"/>
    <d v="2016-11-10T00:15: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1224"/>
    <d v="2014-06-06T08:11:42"/>
    <d v="2014-04-07T08:11:42"/>
    <d v="2014-06-06T08:11:4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1225"/>
    <d v="2013-10-22T16:44:38"/>
    <d v="2013-08-23T16:44:38"/>
    <d v="2013-10-22T16:44:3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1226"/>
    <d v="2014-04-20T20:00:00"/>
    <d v="2014-03-17T15:59:41"/>
    <d v="2014-04-20T20:00:00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1227"/>
    <d v="2014-08-07T02:00:00"/>
    <d v="2014-07-07T17:03:36"/>
    <d v="2014-08-07T02:00:00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1228"/>
    <d v="2011-09-28T12:30:08"/>
    <d v="2011-07-30T12:30:08"/>
    <d v="2011-09-28T12:30: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1229"/>
    <d v="2012-04-16T11:00:00"/>
    <d v="2012-03-17T06:02:07"/>
    <d v="2012-04-16T11:00:00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1230"/>
    <d v="2011-02-24T18:20:30"/>
    <d v="2011-01-25T18:20:30"/>
    <d v="2011-02-24T18:20: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1231"/>
    <d v="2015-08-27T20:00:00"/>
    <d v="2015-07-08T17:36:08"/>
    <d v="2015-08-27T20:00:00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1232"/>
    <d v="2013-10-06T15:21:10"/>
    <d v="2013-08-20T15:21:10"/>
    <d v="2013-10-06T15:21:1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1233"/>
    <d v="2012-02-21T17:46:14"/>
    <d v="2012-01-31T17:46:14"/>
    <d v="2012-02-21T17:46:1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1234"/>
    <d v="2015-02-02T13:55:42"/>
    <d v="2015-01-03T13:55:42"/>
    <d v="2015-02-02T13:55: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1235"/>
    <d v="2013-12-14T22:14:59"/>
    <d v="2013-11-04T22:14:59"/>
    <d v="2013-12-14T22:14:5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1236"/>
    <d v="2012-07-28T11:00:00"/>
    <d v="2012-07-20T11:19:24"/>
    <d v="2012-07-28T11:00:00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1237"/>
    <d v="2012-08-24T01:47:45"/>
    <d v="2012-08-04T01:47:45"/>
    <d v="2012-08-24T01:47:4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1238"/>
    <d v="2011-08-06T09:38:56"/>
    <d v="2011-07-07T09:38:56"/>
    <d v="2011-08-06T09:38:5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1239"/>
    <d v="2012-01-05T18:06:07"/>
    <d v="2011-12-06T18:06:07"/>
    <d v="2012-01-05T18:06:0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1240"/>
    <d v="2013-07-12T16:51:00"/>
    <d v="2013-05-14T19:57:37"/>
    <d v="2013-07-12T16:51:00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1241"/>
    <d v="2014-11-03T00:59:00"/>
    <d v="2014-10-11T15:06:20"/>
    <d v="2014-11-03T00:59:0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1242"/>
    <d v="2011-09-11T08:18:00"/>
    <d v="2011-08-26T22:58:22"/>
    <d v="2011-09-11T08:18:00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1243"/>
    <d v="2011-07-08T16:00:00"/>
    <d v="2011-05-08T16:06:11"/>
    <d v="2011-07-08T16:00:00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244"/>
    <d v="2013-04-22T16:00:00"/>
    <d v="2013-03-22T14:48:43"/>
    <d v="2013-04-22T16:00:00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245"/>
    <d v="2014-06-14T09:23:54"/>
    <d v="2014-05-15T09:23:54"/>
    <d v="2014-06-14T09:23:5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246"/>
    <d v="2011-12-05T21:02:29"/>
    <d v="2011-10-21T20:02:29"/>
    <d v="2011-12-05T21:02:2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247"/>
    <d v="2013-05-06T02:00:55"/>
    <d v="2013-04-06T02:00:55"/>
    <d v="2013-05-06T02:00: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248"/>
    <d v="2014-06-13T01:59:00"/>
    <d v="2014-05-08T10:45:53"/>
    <d v="2014-06-13T01:59:00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249"/>
    <d v="2012-07-07T12:46:51"/>
    <d v="2012-06-07T12:46:51"/>
    <d v="2012-07-07T12:46:5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250"/>
    <d v="2014-09-06T10:25:31"/>
    <d v="2014-07-23T10:25:31"/>
    <d v="2014-09-06T10:25: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251"/>
    <d v="2011-09-25T14:32:47"/>
    <d v="2011-07-27T14:32:47"/>
    <d v="2011-09-25T14:32:4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252"/>
    <d v="2013-10-24T18:42:49"/>
    <d v="2013-09-26T18:42:49"/>
    <d v="2013-10-24T18:42:4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253"/>
    <d v="2014-09-03T13:48:27"/>
    <d v="2014-08-04T13:48:27"/>
    <d v="2014-09-03T13:48:2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254"/>
    <d v="2010-12-31T23:59:00"/>
    <d v="2010-11-05T09:54:46"/>
    <d v="2010-12-31T23:59:00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255"/>
    <d v="2013-12-01T16:17:32"/>
    <d v="2013-11-01T15:17:32"/>
    <d v="2013-12-01T16:17:3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256"/>
    <d v="2012-02-12T17:03:51"/>
    <d v="2012-01-13T17:03:51"/>
    <d v="2012-02-12T17:03:5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257"/>
    <d v="2011-04-02T20:03:10"/>
    <d v="2011-02-12T21:03:10"/>
    <d v="2011-04-02T20:03:1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258"/>
    <d v="2013-08-31T09:40:12"/>
    <d v="2013-08-01T09:40:12"/>
    <d v="2013-08-31T09:40: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259"/>
    <d v="2014-06-08T22:59:00"/>
    <d v="2014-05-07T18:17:44"/>
    <d v="2014-06-08T22:59:00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260"/>
    <d v="2014-02-26T15:13:40"/>
    <d v="2014-01-27T15:13:40"/>
    <d v="2014-02-26T15:13:4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261"/>
    <d v="2014-01-29T03:13:47"/>
    <d v="2013-12-30T03:13:47"/>
    <d v="2014-01-29T03:13:4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262"/>
    <d v="2014-02-16T13:18:12"/>
    <d v="2014-01-17T13:18:12"/>
    <d v="2014-02-16T13:18:1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263"/>
    <d v="2014-03-28T20:00:00"/>
    <d v="2014-02-21T21:01:10"/>
    <d v="2014-03-28T20:00:0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264"/>
    <d v="2013-10-29T10:54:43"/>
    <d v="2013-09-30T10:54:43"/>
    <d v="2013-10-29T10:54:4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265"/>
    <d v="2010-11-30T10:43:35"/>
    <d v="2010-10-14T10:43:35"/>
    <d v="2010-11-30T10:43:3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266"/>
    <d v="2014-01-11T16:02:25"/>
    <d v="2013-12-12T16:02:25"/>
    <d v="2014-01-11T16:02:2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267"/>
    <d v="2013-07-24T09:02:38"/>
    <d v="2013-06-24T09:02:38"/>
    <d v="2013-07-24T09:02:3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268"/>
    <d v="2013-09-20T15:17:27"/>
    <d v="2013-08-21T15:17:27"/>
    <d v="2013-09-20T15:17:2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269"/>
    <d v="2016-04-15T19:00:00"/>
    <d v="2016-03-16T14:45:12"/>
    <d v="2016-04-15T19:00:00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270"/>
    <d v="2012-03-25T14:34:02"/>
    <d v="2012-01-25T15:34:02"/>
    <d v="2012-03-25T14:34:0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271"/>
    <d v="2013-11-13T12:24:19"/>
    <d v="2013-10-14T11:24:19"/>
    <d v="2013-11-13T12:24:1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272"/>
    <d v="2010-06-14T23:00:00"/>
    <d v="2010-04-06T12:52:59"/>
    <d v="2010-06-14T23:00:00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273"/>
    <d v="2014-08-31T12:31:31"/>
    <d v="2014-08-01T12:31:31"/>
    <d v="2014-08-31T12:31:3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274"/>
    <d v="2012-08-30T11:33:45"/>
    <d v="2012-07-26T11:33:45"/>
    <d v="2012-08-30T11:33:4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275"/>
    <d v="2013-08-07T15:49:47"/>
    <d v="2013-07-03T15:49:47"/>
    <d v="2013-08-07T15:49:4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276"/>
    <d v="2009-08-31T23:00:00"/>
    <d v="2009-07-13T11:54:07"/>
    <d v="2009-08-31T23:00:00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277"/>
    <d v="2012-09-04T08:29:07"/>
    <d v="2012-07-31T08:29:07"/>
    <d v="2012-09-04T08:29:0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278"/>
    <d v="2014-06-24T21:00:00"/>
    <d v="2014-05-27T08:19:26"/>
    <d v="2014-06-24T21:00:00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279"/>
    <d v="2014-03-23T20:22:50"/>
    <d v="2014-02-11T21:22:50"/>
    <d v="2014-03-23T20:22:5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280"/>
    <d v="2011-03-01T13:10:54"/>
    <d v="2010-12-01T13:10:54"/>
    <d v="2011-03-01T13:10: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281"/>
    <d v="2013-07-28T12:50:36"/>
    <d v="2013-07-08T12:50:36"/>
    <d v="2013-07-28T12:50: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282"/>
    <d v="2013-12-08T23:59:00"/>
    <d v="2013-11-08T06:24:15"/>
    <d v="2013-12-08T23:59:00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283"/>
    <d v="2013-03-10T23:00:00"/>
    <d v="2013-02-15T12:13:09"/>
    <d v="2013-03-10T23:00:00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284"/>
    <d v="2016-12-31T11:59:00"/>
    <d v="2016-12-08T00:38:02"/>
    <d v="2016-12-31T11:59:00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285"/>
    <d v="2015-06-20T08:59:35"/>
    <d v="2015-06-05T08:59:35"/>
    <d v="2015-06-20T08:59:3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1286"/>
    <d v="2015-02-17T09:00:00"/>
    <d v="2015-02-04T04:13:47"/>
    <d v="2015-02-17T09:00:00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1287"/>
    <d v="2015-06-12T09:54:16"/>
    <d v="2015-04-13T09:54:16"/>
    <d v="2015-06-12T09:54:1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1288"/>
    <d v="2016-08-09T23:00:00"/>
    <d v="2016-07-09T22:42:43"/>
    <d v="2016-08-09T23:00:00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1289"/>
    <d v="2017-01-03T22:14:05"/>
    <d v="2016-12-04T22:14:05"/>
    <d v="2017-01-03T22:14:0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1290"/>
    <d v="2015-04-23T01:59:00"/>
    <d v="2015-03-23T09:45:31"/>
    <d v="2015-04-23T01:59:00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1291"/>
    <d v="2015-04-07T02:00:00"/>
    <d v="2015-03-01T10:39:51"/>
    <d v="2015-04-07T02:00:00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292"/>
    <d v="2015-10-06T17:59:00"/>
    <d v="2015-09-09T13:20:28"/>
    <d v="2015-10-06T17:59:00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1293"/>
    <d v="2015-11-14T12:49:31"/>
    <d v="2015-10-15T11:49:31"/>
    <d v="2015-11-14T12:49:3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1294"/>
    <d v="2015-10-19T06:00:00"/>
    <d v="2015-10-01T05:53:17"/>
    <d v="2015-10-19T06:00:00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1295"/>
    <d v="2015-07-29T12:00:00"/>
    <d v="2015-06-29T08:44:57"/>
    <d v="2015-07-29T12:00:00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1296"/>
    <d v="2016-03-13T19:12:53"/>
    <d v="2016-02-22T20:12:53"/>
    <d v="2016-03-13T19:12:5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1297"/>
    <d v="2016-05-01T12:55:58"/>
    <d v="2016-04-01T12:55:58"/>
    <d v="2016-05-01T12:55: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1298"/>
    <d v="2016-04-28T11:20:32"/>
    <d v="2016-03-29T11:20:32"/>
    <d v="2016-04-28T11:20: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1299"/>
    <d v="2015-07-14T14:32:39"/>
    <d v="2015-06-14T14:32:39"/>
    <d v="2015-07-14T14:32:3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1300"/>
    <d v="2016-06-01T13:57:00"/>
    <d v="2016-04-23T11:12:18"/>
    <d v="2016-06-01T13:57:00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1301"/>
    <d v="2015-07-20T22:00:00"/>
    <d v="2015-07-10T12:59:38"/>
    <d v="2015-07-20T22:00:00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1302"/>
    <d v="2016-11-30T21:23:31"/>
    <d v="2016-10-31T20:23:31"/>
    <d v="2016-11-30T21:23:3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1303"/>
    <d v="2016-07-31T06:00:00"/>
    <d v="2016-07-15T05:35:20"/>
    <d v="2016-07-31T06:00:0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1304"/>
    <d v="2017-03-12T22:40:05"/>
    <d v="2017-01-11T23:40:05"/>
    <d v="2017-03-12T22:40: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1305"/>
    <d v="2016-07-21T12:30:00"/>
    <d v="2016-06-22T10:58:28"/>
    <d v="2016-07-21T12:30:00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1306"/>
    <d v="2014-12-04T05:58:54"/>
    <d v="2014-11-04T05:58:54"/>
    <d v="2014-12-04T05:58:5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1307"/>
    <d v="2016-02-17T07:04:39"/>
    <d v="2016-01-18T07:04:39"/>
    <d v="2016-02-17T07:04:3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1308"/>
    <d v="2016-10-08T09:43:32"/>
    <d v="2016-08-29T09:43:32"/>
    <d v="2016-10-08T09:43:3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1309"/>
    <d v="2015-10-15T16:11:08"/>
    <d v="2015-09-10T16:11:08"/>
    <d v="2015-10-15T16:11:0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1310"/>
    <d v="2016-08-19T11:00:50"/>
    <d v="2016-07-05T11:00:50"/>
    <d v="2016-08-19T11:00: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1311"/>
    <d v="2016-11-30T15:15:19"/>
    <d v="2016-10-26T14:15:19"/>
    <d v="2016-11-30T15:15: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1312"/>
    <d v="2015-04-18T11:52:02"/>
    <d v="2015-03-19T11:52:02"/>
    <d v="2015-04-18T11:52:0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1313"/>
    <d v="2016-03-03T12:01:54"/>
    <d v="2016-02-02T12:01:54"/>
    <d v="2016-03-03T12:01:5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1314"/>
    <d v="2016-10-21T11:04:20"/>
    <d v="2016-08-22T11:04:20"/>
    <d v="2016-10-21T11:04:2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1315"/>
    <d v="2015-11-05T20:00:00"/>
    <d v="2015-10-01T06:57:28"/>
    <d v="2015-11-05T20:00:00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1316"/>
    <d v="2016-02-28T18:05:09"/>
    <d v="2016-01-24T18:05:09"/>
    <d v="2016-02-28T18:05: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1317"/>
    <d v="2016-07-21T09:00:00"/>
    <d v="2016-05-30T00:39:06"/>
    <d v="2016-07-21T09:00:00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1318"/>
    <d v="2015-01-10T20:02:52"/>
    <d v="2014-12-11T20:02:52"/>
    <d v="2015-01-10T20:02:5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1319"/>
    <d v="2014-07-11T11:00:00"/>
    <d v="2014-06-26T14:29:25"/>
    <d v="2014-07-11T11:00:00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1320"/>
    <d v="2016-12-30T18:00:00"/>
    <d v="2016-12-01T11:34:06"/>
    <d v="2016-12-30T18:00:00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1321"/>
    <d v="2016-12-23T12:58:57"/>
    <d v="2016-11-23T12:58:57"/>
    <d v="2016-12-23T12:58:5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1322"/>
    <d v="2015-05-21T10:45:25"/>
    <d v="2015-04-21T10:45:25"/>
    <d v="2015-05-21T10:45: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1323"/>
    <d v="2016-04-26T01:55:00"/>
    <d v="2016-03-22T11:45:46"/>
    <d v="2016-04-26T01:55:00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1324"/>
    <d v="2016-10-13T10:12:32"/>
    <d v="2016-09-13T10:12:32"/>
    <d v="2016-10-13T10:12:3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1325"/>
    <d v="2016-12-29T21:03:55"/>
    <d v="2016-11-29T21:03:55"/>
    <d v="2016-12-29T21:03:5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1326"/>
    <d v="2015-01-15T14:00:28"/>
    <d v="2014-12-01T14:00:28"/>
    <d v="2015-01-15T14:00: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1327"/>
    <d v="2015-05-29T11:17:15"/>
    <d v="2015-04-29T11:17:15"/>
    <d v="2015-05-29T11:17:1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1328"/>
    <d v="2016-10-14T10:25:34"/>
    <d v="2016-08-30T10:25:34"/>
    <d v="2016-10-14T10:25: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1329"/>
    <d v="2014-12-02T01:19:05"/>
    <d v="2014-10-23T00:19:05"/>
    <d v="2014-12-02T01:19:0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1330"/>
    <d v="2016-07-01T23:00:00"/>
    <d v="2016-06-01T01:38:29"/>
    <d v="2016-07-01T23:00:00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1331"/>
    <d v="2016-08-17T07:05:54"/>
    <d v="2016-07-18T07:05:54"/>
    <d v="2016-08-17T07:05: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1332"/>
    <d v="2017-01-26T20:26:48"/>
    <d v="2016-12-27T20:26:48"/>
    <d v="2017-01-26T20:26:4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1333"/>
    <d v="2014-07-15T21:33:45"/>
    <d v="2014-06-15T21:33:45"/>
    <d v="2014-07-15T21:33:4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1334"/>
    <d v="2016-03-11T13:34:47"/>
    <d v="2016-02-10T13:34:47"/>
    <d v="2016-03-11T13:34:4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1335"/>
    <d v="2015-12-05T17:28:22"/>
    <d v="2015-11-05T17:28:22"/>
    <d v="2015-12-05T17:28:2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1336"/>
    <d v="2014-12-17T15:43:48"/>
    <d v="2014-11-12T15:43:48"/>
    <d v="2014-12-17T15:43:4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1337"/>
    <d v="2017-03-03T08:51:19"/>
    <d v="2017-02-01T08:51:19"/>
    <d v="2017-03-03T08:51:1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1338"/>
    <d v="2015-08-02T14:17:13"/>
    <d v="2015-07-03T14:17:13"/>
    <d v="2015-08-02T14:17:1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1339"/>
    <d v="2014-12-08T11:31:55"/>
    <d v="2014-10-24T10:31:55"/>
    <d v="2014-12-08T11:31:5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1340"/>
    <d v="2014-08-15T09:17:33"/>
    <d v="2014-07-16T09:17:33"/>
    <d v="2014-08-15T09:17:3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1341"/>
    <d v="2016-10-01T09:58:37"/>
    <d v="2016-08-30T09:58:37"/>
    <d v="2016-10-01T09:58:3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1342"/>
    <d v="2015-07-17T14:35:39"/>
    <d v="2015-06-17T14:35:39"/>
    <d v="2015-07-17T14:35: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1343"/>
    <d v="2016-08-18T22:59:00"/>
    <d v="2016-06-21T07:38:03"/>
    <d v="2016-08-18T22:59:00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1344"/>
    <d v="2016-06-30T13:57:19"/>
    <d v="2016-06-01T13:57:19"/>
    <d v="2016-06-30T13:57:1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1345"/>
    <d v="2014-07-14T14:32:39"/>
    <d v="2014-06-09T14:32:39"/>
    <d v="2014-07-14T14:32:3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1346"/>
    <d v="2013-06-26T20:49:11"/>
    <d v="2013-05-27T20:49:11"/>
    <d v="2013-06-26T20:49:1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1347"/>
    <d v="2015-03-07T10:18:45"/>
    <d v="2015-02-05T10:18:45"/>
    <d v="2015-03-07T10:18:4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1348"/>
    <d v="2014-12-18T07:08:53"/>
    <d v="2014-11-20T07:08:53"/>
    <d v="2014-12-18T07:08:5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1349"/>
    <d v="2015-12-16T01:59:00"/>
    <d v="2015-11-09T02:58:55"/>
    <d v="2015-12-16T01:59:00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1350"/>
    <d v="2015-12-25T19:18:54"/>
    <d v="2015-11-25T19:18:54"/>
    <d v="2015-12-25T19:18:5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1351"/>
    <d v="2016-02-12T12:45:44"/>
    <d v="2016-01-13T12:45:44"/>
    <d v="2016-02-12T12:45: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1352"/>
    <d v="2015-09-04T22:59:00"/>
    <d v="2015-07-15T08:52:46"/>
    <d v="2015-09-04T22:59:00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1353"/>
    <d v="2013-03-10T19:00:00"/>
    <d v="2013-02-03T21:49:48"/>
    <d v="2013-03-10T19:00:00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1354"/>
    <d v="2016-06-11T14:22:59"/>
    <d v="2016-05-12T14:22:59"/>
    <d v="2016-06-11T14:22:5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1355"/>
    <d v="2012-11-30T05:00:00"/>
    <d v="2012-10-31T01:06:45"/>
    <d v="2012-11-30T05:00:00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1356"/>
    <d v="2013-07-04T19:56:00"/>
    <d v="2013-06-04T19:56:00"/>
    <d v="2013-07-04T19:56:0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1357"/>
    <d v="2013-03-01T00:59:00"/>
    <d v="2013-01-30T18:05:37"/>
    <d v="2013-03-01T00:59:00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1358"/>
    <d v="2011-06-25T08:42:03"/>
    <d v="2011-05-26T08:42:03"/>
    <d v="2011-06-25T08:42:0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1359"/>
    <d v="2011-07-06T14:33:10"/>
    <d v="2011-05-05T14:33:10"/>
    <d v="2011-07-06T14:33:1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1360"/>
    <d v="2012-08-02T16:37:00"/>
    <d v="2012-07-05T16:37:00"/>
    <d v="2012-08-02T16:37:0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1361"/>
    <d v="2014-06-21T12:12:52"/>
    <d v="2014-05-22T12:12:52"/>
    <d v="2014-06-21T12:12:5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1362"/>
    <d v="2013-09-07T17:25:31"/>
    <d v="2013-07-09T17:25:31"/>
    <d v="2013-09-07T17:25: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1363"/>
    <d v="2016-02-15T02:59:00"/>
    <d v="2016-01-27T15:15:27"/>
    <d v="2016-02-15T02:59:00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1364"/>
    <d v="2015-01-07T11:41:46"/>
    <d v="2014-11-08T11:41:46"/>
    <d v="2015-01-07T11:41:4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1365"/>
    <d v="2015-03-16T11:35:52"/>
    <d v="2015-02-14T12:35:52"/>
    <d v="2015-03-16T11:35: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x v="1366"/>
    <d v="2014-11-26T19:54:23"/>
    <d v="2014-10-12T18:54:23"/>
    <d v="2014-11-26T19:54:2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1367"/>
    <d v="2015-11-13T20:04:10"/>
    <d v="2015-10-14T19:04:10"/>
    <d v="2015-11-13T20:04:1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1368"/>
    <d v="2015-06-14T23:34:54"/>
    <d v="2015-05-21T23:34:54"/>
    <d v="2015-06-14T23:34:5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1369"/>
    <d v="2014-04-11T09:15:46"/>
    <d v="2014-03-12T09:15:46"/>
    <d v="2014-04-11T09:15: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1370"/>
    <d v="2013-10-15T19:04:50"/>
    <d v="2013-09-30T19:04:50"/>
    <d v="2013-10-15T19:04:5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1371"/>
    <d v="2015-05-07T13:12:22"/>
    <d v="2015-04-07T13:12:22"/>
    <d v="2015-05-07T13:12:2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1372"/>
    <d v="2012-07-12T12:45:32"/>
    <d v="2012-06-12T12:45:32"/>
    <d v="2012-07-12T12:45: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1373"/>
    <d v="2016-12-30T17:50:33"/>
    <d v="2016-11-30T17:50:33"/>
    <d v="2016-12-30T17:50: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1374"/>
    <d v="2016-03-24T21:53:08"/>
    <d v="2016-02-23T22:53:08"/>
    <d v="2016-03-24T21:53:0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1375"/>
    <d v="2017-01-14T20:35:19"/>
    <d v="2016-12-15T20:35:19"/>
    <d v="2017-01-14T20:35: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1376"/>
    <d v="2016-12-03T12:03:26"/>
    <d v="2016-11-03T11:03:26"/>
    <d v="2016-12-03T12:03:2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1377"/>
    <d v="2017-02-02T23:11:00"/>
    <d v="2017-01-12T00:16:10"/>
    <d v="2017-02-02T23:11:0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x v="1378"/>
    <d v="2016-08-01T13:13:30"/>
    <d v="2016-07-17T13:13:30"/>
    <d v="2016-08-01T13:13:3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1379"/>
    <d v="2015-06-05T06:47:56"/>
    <d v="2015-05-06T06:47:56"/>
    <d v="2015-06-05T06:47:5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1380"/>
    <d v="2015-06-08T21:00:00"/>
    <d v="2015-05-17T13:18:26"/>
    <d v="2015-06-08T21:00:00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1381"/>
    <d v="2016-12-29T00:08:45"/>
    <d v="2016-11-29T00:08:45"/>
    <d v="2016-12-29T00:08:4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1382"/>
    <d v="2013-05-06T14:12:16"/>
    <d v="2013-04-06T14:12:16"/>
    <d v="2013-05-06T14:12:1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1383"/>
    <d v="2016-12-22T20:47:58"/>
    <d v="2016-12-02T20:47:58"/>
    <d v="2016-12-22T20:47:5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1384"/>
    <d v="2015-07-05T12:38:42"/>
    <d v="2015-06-05T12:38:42"/>
    <d v="2015-07-05T12:38:4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1385"/>
    <d v="2016-04-29T07:11:00"/>
    <d v="2016-03-04T11:32:01"/>
    <d v="2016-04-29T07:11:00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1386"/>
    <d v="2015-07-29T10:31:29"/>
    <d v="2015-06-29T10:31:29"/>
    <d v="2015-07-29T10:31:2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1387"/>
    <d v="2015-06-02T23:30:00"/>
    <d v="2015-05-02T17:06:35"/>
    <d v="2015-06-02T23:30:00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1388"/>
    <d v="2016-10-17T11:14:00"/>
    <d v="2016-09-21T09:45:17"/>
    <d v="2016-10-17T11:14:00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1389"/>
    <d v="2016-08-13T06:32:37"/>
    <d v="2016-07-14T06:32:37"/>
    <d v="2016-08-13T06:32:3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1390"/>
    <d v="2015-04-27T12:12:00"/>
    <d v="2015-03-24T14:16:46"/>
    <d v="2015-04-27T12:12:00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1391"/>
    <d v="2015-08-21T23:59:00"/>
    <d v="2015-07-08T10:36:58"/>
    <d v="2015-08-21T23:59:00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1392"/>
    <d v="2016-03-02T22:43:06"/>
    <d v="2016-01-31T22:43:06"/>
    <d v="2016-03-02T22:43:0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x v="1393"/>
    <d v="2016-08-01T11:22:03"/>
    <d v="2016-07-02T11:22:03"/>
    <d v="2016-08-01T11:22:0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1394"/>
    <d v="2017-02-28T22:00:00"/>
    <d v="2017-01-16T22:28:46"/>
    <d v="2017-02-28T22:00:00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x v="1395"/>
    <d v="2017-01-14T16:48:01"/>
    <d v="2016-12-15T16:48:01"/>
    <d v="2017-01-14T16:48:0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1396"/>
    <d v="2015-02-13T18:58:02"/>
    <d v="2015-01-14T18:58:02"/>
    <d v="2015-02-13T18:58:0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1397"/>
    <d v="2016-10-27T16:19:00"/>
    <d v="2016-09-27T17:01:50"/>
    <d v="2016-10-27T16:19:0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1398"/>
    <d v="2016-07-05T15:58:54"/>
    <d v="2016-06-05T15:58:54"/>
    <d v="2016-07-05T15:58:5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1399"/>
    <d v="2014-10-06T19:06:13"/>
    <d v="2014-09-06T19:06:13"/>
    <d v="2014-10-06T19:06:1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1400"/>
    <d v="2016-06-12T00:30:00"/>
    <d v="2016-05-08T03:11:13"/>
    <d v="2016-06-12T00:30:00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1401"/>
    <d v="2013-05-26T18:54:34"/>
    <d v="2013-05-05T18:54:34"/>
    <d v="2013-05-26T18:54:3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1402"/>
    <d v="2015-04-30T19:16:51"/>
    <d v="2015-03-01T20:16:51"/>
    <d v="2015-04-30T19:16:5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1403"/>
    <d v="2013-07-25T20:30:35"/>
    <d v="2013-06-25T20:30:35"/>
    <d v="2013-07-25T20:30: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404"/>
    <d v="2015-02-22T07:14:45"/>
    <d v="2015-01-28T07:14:45"/>
    <d v="2015-02-22T07:14:4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405"/>
    <d v="2014-11-28T12:20:01"/>
    <d v="2014-10-29T11:20:01"/>
    <d v="2014-11-28T12:20: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x v="1406"/>
    <d v="2015-12-12T05:00:00"/>
    <d v="2015-10-20T05:23:27"/>
    <d v="2015-12-12T05:00:00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1407"/>
    <d v="2014-08-12T07:52:58"/>
    <d v="2014-07-18T07:52:58"/>
    <d v="2014-08-12T07:52:5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1408"/>
    <d v="2015-11-13T16:55:56"/>
    <d v="2015-10-14T15:55:56"/>
    <d v="2015-11-13T16:55: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1409"/>
    <d v="2014-12-31T23:12:15"/>
    <d v="2014-11-01T22:12:15"/>
    <d v="2014-12-31T23:12:1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1410"/>
    <d v="2016-06-03T02:38:40"/>
    <d v="2016-04-19T02:38:40"/>
    <d v="2016-06-03T02:38:4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1411"/>
    <d v="2015-02-05T20:25:00"/>
    <d v="2015-01-08T20:25:00"/>
    <d v="2015-02-05T20:25: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1412"/>
    <d v="2014-12-03T20:31:39"/>
    <d v="2014-11-03T20:31:39"/>
    <d v="2014-12-03T20:31:3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1413"/>
    <d v="2016-02-20T05:29:30"/>
    <d v="2015-12-22T05:29:30"/>
    <d v="2016-02-20T05:29:3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1414"/>
    <d v="2017-01-03T01:04:27"/>
    <d v="2016-12-04T01:04:27"/>
    <d v="2017-01-03T01:04:2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1415"/>
    <d v="2015-08-16T11:13:11"/>
    <d v="2015-07-07T11:13:11"/>
    <d v="2015-08-16T11:13:1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1416"/>
    <d v="2015-11-21T18:13:39"/>
    <d v="2015-10-22T17:13:39"/>
    <d v="2015-11-21T18:13:3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1417"/>
    <d v="2015-09-15T06:11:00"/>
    <d v="2015-08-15T22:36:14"/>
    <d v="2015-09-15T06:11:00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1418"/>
    <d v="2016-02-25T05:57:14"/>
    <d v="2016-01-26T05:57:14"/>
    <d v="2016-02-25T05:57:1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1419"/>
    <d v="2016-10-09T05:56:59"/>
    <d v="2016-09-09T05:56:59"/>
    <d v="2016-10-09T05:56:5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1420"/>
    <d v="2016-06-28T11:01:26"/>
    <d v="2016-06-03T11:01:26"/>
    <d v="2016-06-28T11:01:2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1421"/>
    <d v="2015-02-08T16:58:29"/>
    <d v="2015-01-09T16:58:29"/>
    <d v="2015-02-08T16:58:2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1422"/>
    <d v="2016-09-21T00:45:04"/>
    <d v="2016-08-22T00:45:04"/>
    <d v="2016-09-21T00:45: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1423"/>
    <d v="2016-01-01T03:38:51"/>
    <d v="2015-12-02T03:38:51"/>
    <d v="2016-01-01T03:38:5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1424"/>
    <d v="2016-11-15T13:13:22"/>
    <d v="2016-11-02T12:13:22"/>
    <d v="2016-11-15T13:13:2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1425"/>
    <d v="2015-04-28T22:09:19"/>
    <d v="2015-03-29T22:09:19"/>
    <d v="2015-04-28T22:09:1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1426"/>
    <d v="2015-08-24T04:22:00"/>
    <d v="2015-06-25T04:22:00"/>
    <d v="2015-08-24T04:22:0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1427"/>
    <d v="2016-09-18T15:26:25"/>
    <d v="2016-08-19T15:26:25"/>
    <d v="2016-09-18T15:26:2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1428"/>
    <d v="2016-04-02T03:06:57"/>
    <d v="2016-03-03T04:06:57"/>
    <d v="2016-04-02T03:06:5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1429"/>
    <d v="2015-04-09T20:27:22"/>
    <d v="2015-03-10T20:27:22"/>
    <d v="2015-04-09T20:27:2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1430"/>
    <d v="2014-12-19T14:31:28"/>
    <d v="2014-11-18T14:31:28"/>
    <d v="2014-12-19T14:31:2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1431"/>
    <d v="2015-11-26T01:03:36"/>
    <d v="2015-10-27T00:03:36"/>
    <d v="2015-11-26T01:03:3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1432"/>
    <d v="2015-07-20T13:43:48"/>
    <d v="2015-06-20T13:43:48"/>
    <d v="2015-07-20T13:43:4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1433"/>
    <d v="2016-12-10T06:00:00"/>
    <d v="2016-10-30T10:01:15"/>
    <d v="2016-12-10T06:00:00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1434"/>
    <d v="2015-06-08T10:00:00"/>
    <d v="2015-05-18T13:24:38"/>
    <d v="2015-06-08T10:00:00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1435"/>
    <d v="2015-10-11T13:43:40"/>
    <d v="2015-09-11T13:43:40"/>
    <d v="2015-10-11T13:43:4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1436"/>
    <d v="2016-02-21T03:24:17"/>
    <d v="2016-01-22T03:24:17"/>
    <d v="2016-02-21T03:24:1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1437"/>
    <d v="2014-07-12T23:59:00"/>
    <d v="2014-06-06T07:45:39"/>
    <d v="2014-07-12T23:59:00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1438"/>
    <d v="2016-04-27T08:55:00"/>
    <d v="2016-03-28T15:54:59"/>
    <d v="2016-04-27T08:55:00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1439"/>
    <d v="2015-03-07T14:55:01"/>
    <d v="2015-02-05T14:55:01"/>
    <d v="2015-03-07T14:55: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1440"/>
    <d v="2016-05-26T12:57:43"/>
    <d v="2016-04-26T12:57:43"/>
    <d v="2016-05-26T12:57:4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1441"/>
    <d v="2015-09-11T13:22:49"/>
    <d v="2015-07-13T13:22:49"/>
    <d v="2015-09-11T13:22:4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1442"/>
    <d v="2016-05-25T10:29:18"/>
    <d v="2016-04-25T10:29:18"/>
    <d v="2016-05-25T10:29:1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1443"/>
    <d v="2017-01-02T17:13:29"/>
    <d v="2016-12-03T17:13:29"/>
    <d v="2017-01-02T17:13:2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1444"/>
    <d v="2015-09-12T15:57:42"/>
    <d v="2015-07-14T15:57:42"/>
    <d v="2015-09-12T15:57:4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1445"/>
    <d v="2015-06-14T08:00:55"/>
    <d v="2015-05-15T08:00:55"/>
    <d v="2015-06-14T08:00: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1446"/>
    <d v="2016-04-21T05:44:38"/>
    <d v="2016-04-01T05:44:38"/>
    <d v="2016-04-21T05:44:3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1447"/>
    <d v="2016-07-08T12:32:14"/>
    <d v="2016-06-08T12:32:14"/>
    <d v="2016-07-08T12:32:1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1448"/>
    <d v="2015-05-22T00:25:00"/>
    <d v="2015-04-21T17:28:38"/>
    <d v="2015-05-22T00:25:00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1449"/>
    <d v="2015-05-10T14:28:25"/>
    <d v="2015-03-23T14:28:25"/>
    <d v="2015-05-10T14:28:2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1450"/>
    <d v="2016-02-19T23:06:37"/>
    <d v="2016-01-20T23:06:37"/>
    <d v="2016-02-19T23:06:3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1451"/>
    <d v="2014-11-18T19:00:59"/>
    <d v="2014-10-19T18:00:59"/>
    <d v="2014-11-18T19:00: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1452"/>
    <d v="2014-07-28T11:52:43"/>
    <d v="2014-06-28T11:52:43"/>
    <d v="2014-07-28T11:52:4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1453"/>
    <d v="2017-04-15T10:42:27"/>
    <d v="2017-03-01T11:42:27"/>
    <d v="2017-04-15T10:42:2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1454"/>
    <d v="2016-04-24T16:59:00"/>
    <d v="2016-04-03T15:48:00"/>
    <d v="2016-04-24T16:59:0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1455"/>
    <d v="2014-09-05T08:39:00"/>
    <d v="2014-07-12T11:08:40"/>
    <d v="2014-09-05T08:39:0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1456"/>
    <d v="2017-01-03T11:02:45"/>
    <d v="2016-12-04T11:02:45"/>
    <d v="2017-01-03T11:02:4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1457"/>
    <d v="2015-11-11T17:30:44"/>
    <d v="2015-10-12T16:30:44"/>
    <d v="2015-11-11T17:30: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1458"/>
    <d v="2014-08-10T23:00:00"/>
    <d v="2014-07-11T11:56:00"/>
    <d v="2014-08-10T23:00:0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1459"/>
    <d v="2015-12-02T12:25:00"/>
    <d v="2015-11-03T23:54:56"/>
    <d v="2015-12-02T12:25:00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1460"/>
    <d v="2014-11-30T18:45:00"/>
    <d v="2014-10-03T16:31:38"/>
    <d v="2014-11-30T18:45:0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461"/>
    <d v="2014-10-20T19:00:00"/>
    <d v="2014-09-17T10:29:14"/>
    <d v="2014-10-20T19:00:00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462"/>
    <d v="2013-04-10T10:54:31"/>
    <d v="2013-03-11T10:54:31"/>
    <d v="2013-04-10T10:54:3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463"/>
    <d v="2013-04-07T15:52:18"/>
    <d v="2013-02-21T16:52:18"/>
    <d v="2013-04-07T15:52:1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x v="1464"/>
    <d v="2013-02-16T10:52:38"/>
    <d v="2013-01-17T10:52:38"/>
    <d v="2013-02-16T10:52:3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465"/>
    <d v="2012-03-21T22:00:00"/>
    <d v="2012-02-20T12:37:32"/>
    <d v="2012-03-21T22:00:00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466"/>
    <d v="2016-01-12T00:00:00"/>
    <d v="2015-12-01T23:07:46"/>
    <d v="2016-01-12T00:00:00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467"/>
    <d v="2012-03-25T13:14:45"/>
    <d v="2012-01-25T14:14:45"/>
    <d v="2012-03-25T13:14:4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468"/>
    <d v="2011-06-11T19:20:49"/>
    <d v="2011-04-12T19:20:49"/>
    <d v="2011-06-11T19:20: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469"/>
    <d v="2013-02-15T09:21:49"/>
    <d v="2013-01-16T09:21:49"/>
    <d v="2013-02-15T09:21:4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470"/>
    <d v="2012-12-28T14:51:03"/>
    <d v="2012-12-07T14:51:03"/>
    <d v="2012-12-28T14:51:0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471"/>
    <d v="2015-04-09T17:58:54"/>
    <d v="2015-03-10T17:58:54"/>
    <d v="2015-04-09T17:58:5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472"/>
    <d v="2013-10-16T08:01:43"/>
    <d v="2013-09-16T08:01:43"/>
    <d v="2013-10-16T08:01:4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x v="1473"/>
    <d v="2012-03-01T18:30:39"/>
    <d v="2012-01-31T18:30:39"/>
    <d v="2012-03-01T18:30: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474"/>
    <d v="2013-09-13T12:28:12"/>
    <d v="2013-08-14T12:28:12"/>
    <d v="2013-09-13T12:28:1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475"/>
    <d v="2014-12-19T23:59:00"/>
    <d v="2014-11-17T12:21:03"/>
    <d v="2014-12-19T23:59:00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476"/>
    <d v="2011-09-09T20:00:22"/>
    <d v="2011-08-10T20:00:22"/>
    <d v="2011-09-09T20:00: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477"/>
    <d v="2011-12-22T22:00:00"/>
    <d v="2011-10-24T09:46:44"/>
    <d v="2011-12-22T22:00:00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478"/>
    <d v="2013-05-14T15:55:13"/>
    <d v="2013-04-30T15:55:13"/>
    <d v="2013-05-14T15:55: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479"/>
    <d v="2014-05-09T22:59:00"/>
    <d v="2014-04-25T12:53:09"/>
    <d v="2014-05-09T22:59:00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480"/>
    <d v="2013-07-26T12:00:00"/>
    <d v="2013-07-09T17:24:59"/>
    <d v="2013-07-26T12:00:00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1481"/>
    <d v="2013-11-02T17:09:05"/>
    <d v="2013-10-03T17:09:05"/>
    <d v="2013-11-02T17:09:0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1482"/>
    <d v="2012-09-07T02:51:00"/>
    <d v="2012-08-15T15:35:36"/>
    <d v="2012-09-07T02:51:00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1483"/>
    <d v="2016-07-21T23:37:55"/>
    <d v="2016-06-26T23:37:55"/>
    <d v="2016-07-21T23:37:5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x v="1484"/>
    <d v="2012-07-21T09:51:00"/>
    <d v="2012-05-23T23:49:23"/>
    <d v="2012-07-21T09:51:00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1485"/>
    <d v="2015-06-20T14:06:13"/>
    <d v="2015-05-06T14:06:13"/>
    <d v="2015-06-20T14:06:1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1486"/>
    <d v="2015-02-26T23:02:41"/>
    <d v="2015-01-27T23:02:41"/>
    <d v="2015-02-26T23:02:4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1487"/>
    <d v="2016-08-02T17:01:11"/>
    <d v="2016-07-03T17:01:11"/>
    <d v="2016-08-02T17:01:1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1488"/>
    <d v="2014-01-05T08:31:00"/>
    <d v="2013-12-06T08:31:00"/>
    <d v="2014-01-05T08:31:0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1489"/>
    <d v="2012-11-15T10:40:52"/>
    <d v="2012-10-16T09:40:52"/>
    <d v="2012-11-15T10:40: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1490"/>
    <d v="2013-10-02T08:27:54"/>
    <d v="2013-09-03T08:27:54"/>
    <d v="2013-10-02T08:27:5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1491"/>
    <d v="2015-02-15T10:38:00"/>
    <d v="2014-12-18T12:07:23"/>
    <d v="2015-02-15T10:38:00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1492"/>
    <d v="2011-06-18T16:14:06"/>
    <d v="2011-05-19T16:14:06"/>
    <d v="2011-06-18T16:14:0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1493"/>
    <d v="2013-06-16T15:47:55"/>
    <d v="2013-05-17T15:47:55"/>
    <d v="2013-06-16T15:47:5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1494"/>
    <d v="2015-04-03T10:38:00"/>
    <d v="2015-03-04T12:20:13"/>
    <d v="2015-04-03T10:38:00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1495"/>
    <d v="2011-08-27T13:57:11"/>
    <d v="2011-07-28T13:57:11"/>
    <d v="2011-08-27T13:57:1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1496"/>
    <d v="2014-09-16T06:24:19"/>
    <d v="2014-07-18T06:24:19"/>
    <d v="2014-09-16T06:24:1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1497"/>
    <d v="2013-07-31T14:43:00"/>
    <d v="2013-06-19T10:25:22"/>
    <d v="2013-07-31T14:43:00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1498"/>
    <d v="2014-09-03T18:36:18"/>
    <d v="2014-07-20T18:36:18"/>
    <d v="2014-09-03T18:36:1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1499"/>
    <d v="2016-08-04T19:10:33"/>
    <d v="2016-06-05T19:10:33"/>
    <d v="2016-08-04T19:10: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1500"/>
    <d v="2013-05-01T16:42:37"/>
    <d v="2013-04-01T16:42:37"/>
    <d v="2013-05-01T16:42:3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501"/>
    <d v="2015-07-08T09:00:23"/>
    <d v="2015-06-08T09:00:23"/>
    <d v="2015-07-08T09:00: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502"/>
    <d v="2016-03-25T17:00:00"/>
    <d v="2016-02-26T08:01:20"/>
    <d v="2016-03-25T17:00:0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503"/>
    <d v="2016-10-23T03:20:01"/>
    <d v="2016-08-24T03:20:01"/>
    <d v="2016-10-23T03:20: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504"/>
    <d v="2014-06-10T03:33:00"/>
    <d v="2014-05-13T10:47:04"/>
    <d v="2014-06-10T03:33:00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505"/>
    <d v="2016-03-22T15:01:00"/>
    <d v="2016-02-14T05:38:23"/>
    <d v="2016-03-22T15:01:00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506"/>
    <d v="2014-07-24T13:51:44"/>
    <d v="2014-06-24T13:51:44"/>
    <d v="2014-07-24T13:51:4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507"/>
    <d v="2010-05-15T03:10:00"/>
    <d v="2010-03-17T05:48:29"/>
    <d v="2010-05-15T03:10:00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508"/>
    <d v="2014-06-27T09:44:41"/>
    <d v="2014-05-27T09:44:41"/>
    <d v="2014-06-27T09:44:4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509"/>
    <d v="2017-02-14T17:59:00"/>
    <d v="2017-01-16T07:48:05"/>
    <d v="2017-02-14T17:59:00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510"/>
    <d v="2014-07-19T04:14:38"/>
    <d v="2014-06-19T04:14:38"/>
    <d v="2014-07-19T04:14:3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511"/>
    <d v="2015-11-18T10:00:04"/>
    <d v="2015-10-19T09:00:04"/>
    <d v="2015-11-18T10:00: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512"/>
    <d v="2017-02-05T11:25:39"/>
    <d v="2017-01-06T11:25:39"/>
    <d v="2017-02-05T11:25: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513"/>
    <d v="2014-07-16T10:17:46"/>
    <d v="2014-06-16T10:17:46"/>
    <d v="2014-07-16T10:17:4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514"/>
    <d v="2015-09-27T09:20:40"/>
    <d v="2015-08-18T09:20:40"/>
    <d v="2015-09-27T09:20: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515"/>
    <d v="2016-03-16T00:04:57"/>
    <d v="2016-02-15T01:04:57"/>
    <d v="2016-03-16T00:04:5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516"/>
    <d v="2016-10-06T09:00:00"/>
    <d v="2016-09-06T06:11:32"/>
    <d v="2016-10-06T09:00:00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517"/>
    <d v="2014-12-06T01:00:00"/>
    <d v="2014-11-05T08:35:53"/>
    <d v="2014-12-06T01:00:00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518"/>
    <d v="2014-05-31T14:40:52"/>
    <d v="2014-05-01T14:40:52"/>
    <d v="2014-05-31T14:40: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519"/>
    <d v="2014-06-20T16:59:00"/>
    <d v="2014-05-23T12:48:03"/>
    <d v="2014-06-20T16:59:00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520"/>
    <d v="2014-12-18T23:00:00"/>
    <d v="2014-11-12T15:35:13"/>
    <d v="2014-12-18T23:00:00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521"/>
    <d v="2016-06-06T23:01:31"/>
    <d v="2016-05-02T23:01:31"/>
    <d v="2016-06-06T23:01:3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522"/>
    <d v="2014-10-17T14:55:39"/>
    <d v="2014-09-17T14:55:39"/>
    <d v="2014-10-17T14:55: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523"/>
    <d v="2014-12-22T19:00:00"/>
    <d v="2014-11-21T13:01:56"/>
    <d v="2014-12-22T19:00:00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524"/>
    <d v="2017-02-20T07:01:30"/>
    <d v="2017-01-21T07:01:30"/>
    <d v="2017-02-20T07:01:3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525"/>
    <d v="2016-08-18T11:52:18"/>
    <d v="2016-07-19T11:52:18"/>
    <d v="2016-08-18T11:52:1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526"/>
    <d v="2016-01-19T01:37:27"/>
    <d v="2015-12-01T01:37:27"/>
    <d v="2016-01-19T01:37:2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527"/>
    <d v="2017-03-14T08:24:46"/>
    <d v="2017-02-14T09:24:46"/>
    <d v="2017-03-14T08:24:4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528"/>
    <d v="2017-01-31T19:00:00"/>
    <d v="2017-01-01T12:35:22"/>
    <d v="2017-01-31T19:00:00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529"/>
    <d v="2015-03-19T09:05:20"/>
    <d v="2015-02-17T10:05:20"/>
    <d v="2015-03-19T09:05: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530"/>
    <d v="2015-10-23T13:24:55"/>
    <d v="2015-09-28T13:24:55"/>
    <d v="2015-10-23T13:24:5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531"/>
    <d v="2014-11-30T22:00:00"/>
    <d v="2014-10-29T14:15:26"/>
    <d v="2014-11-30T22:00:00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532"/>
    <d v="2016-02-15T10:00:00"/>
    <d v="2016-01-22T06:24:25"/>
    <d v="2016-02-15T10:00:00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533"/>
    <d v="2016-05-01T22:59:00"/>
    <d v="2016-03-13T19:02:57"/>
    <d v="2016-05-01T22:59:00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534"/>
    <d v="2015-09-04T11:11:02"/>
    <d v="2015-08-05T11:11:02"/>
    <d v="2015-09-04T11:11:0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535"/>
    <d v="2016-05-23T17:00:00"/>
    <d v="2016-04-24T14:53:51"/>
    <d v="2016-05-23T17:00:00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536"/>
    <d v="2015-08-27T14:15:10"/>
    <d v="2015-07-28T14:15:10"/>
    <d v="2015-08-27T14:15: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537"/>
    <d v="2016-08-06T13:00:00"/>
    <d v="2016-07-01T02:33:47"/>
    <d v="2016-08-06T13:00:00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538"/>
    <d v="2015-01-22T13:46:10"/>
    <d v="2014-12-08T13:46:10"/>
    <d v="2015-01-22T13:46:1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1539"/>
    <d v="2017-01-03T17:03:39"/>
    <d v="2016-12-01T17:03:39"/>
    <d v="2017-01-03T17:03:3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540"/>
    <d v="2014-11-25T20:15:00"/>
    <d v="2014-10-26T19:10:16"/>
    <d v="2014-11-25T20:15:00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1541"/>
    <d v="2014-12-31T12:05:38"/>
    <d v="2014-12-01T12:05:38"/>
    <d v="2014-12-31T12:05: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1542"/>
    <d v="2015-06-30T18:55:00"/>
    <d v="2015-06-15T18:55:00"/>
    <d v="2015-06-30T18:55: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1543"/>
    <d v="2014-11-22T08:13:54"/>
    <d v="2014-10-23T07:13:54"/>
    <d v="2014-11-22T08:13:5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1544"/>
    <d v="2015-03-31T19:18:00"/>
    <d v="2015-02-17T20:13:44"/>
    <d v="2015-03-31T19:18:00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1545"/>
    <d v="2015-03-02T16:16:00"/>
    <d v="2015-01-27T16:13:54"/>
    <d v="2015-03-02T16:16:00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1546"/>
    <d v="2014-09-17T00:06:39"/>
    <d v="2014-07-19T00:06:39"/>
    <d v="2014-09-17T00:06:3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1547"/>
    <d v="2017-02-23T05:14:42"/>
    <d v="2017-02-16T05:14:42"/>
    <d v="2017-02-23T05:14:4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1548"/>
    <d v="2015-11-08T17:10:20"/>
    <d v="2015-10-09T16:10:20"/>
    <d v="2015-11-08T17:10: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1549"/>
    <d v="2015-11-02T23:15:59"/>
    <d v="2015-10-03T22:15:59"/>
    <d v="2015-11-02T23:15: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1550"/>
    <d v="2016-05-12T05:47:14"/>
    <d v="2016-04-12T05:47:14"/>
    <d v="2016-05-12T05:47:1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1551"/>
    <d v="2015-05-27T14:47:19"/>
    <d v="2015-04-27T14:47:19"/>
    <d v="2015-05-27T14:47:1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1552"/>
    <d v="2014-09-30T22:59:00"/>
    <d v="2014-09-10T11:31:48"/>
    <d v="2014-09-30T22:59:00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1553"/>
    <d v="2015-09-02T01:47:27"/>
    <d v="2015-08-03T01:47:27"/>
    <d v="2015-09-02T01:47:2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1554"/>
    <d v="2015-08-02T01:03:10"/>
    <d v="2015-07-03T01:03:10"/>
    <d v="2015-08-02T01:03:1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1555"/>
    <d v="2015-09-17T12:00:00"/>
    <d v="2015-08-25T09:43:52"/>
    <d v="2015-09-17T12:00:00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1556"/>
    <d v="2016-07-03T22:40:24"/>
    <d v="2016-06-03T22:40:24"/>
    <d v="2016-07-03T22:40: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1557"/>
    <d v="2014-09-20T10:40:33"/>
    <d v="2014-08-20T10:40:33"/>
    <d v="2014-09-20T10:40: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1558"/>
    <d v="2015-08-28T07:12:00"/>
    <d v="2015-06-30T04:32:39"/>
    <d v="2015-08-28T07:12:00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1559"/>
    <d v="2015-04-28T20:16:39"/>
    <d v="2015-04-13T20:16:39"/>
    <d v="2015-04-28T20:16:3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1560"/>
    <d v="2014-11-12T20:29:53"/>
    <d v="2014-10-23T19:29:53"/>
    <d v="2014-11-12T20:29:5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1561"/>
    <d v="2013-11-06T21:00:03"/>
    <d v="2013-10-07T20:00:03"/>
    <d v="2013-11-06T21:00: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1562"/>
    <d v="2009-12-01T19:50:00"/>
    <d v="2009-09-23T08:35:16"/>
    <d v="2009-12-01T19:50:00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1563"/>
    <d v="2014-03-14T11:49:11"/>
    <d v="2014-01-13T12:49:11"/>
    <d v="2014-03-14T11:49:1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1564"/>
    <d v="2015-05-28T15:05:00"/>
    <d v="2015-04-27T03:48:29"/>
    <d v="2015-05-28T15:05:00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1565"/>
    <d v="2011-06-08T12:31:01"/>
    <d v="2011-05-09T12:31:01"/>
    <d v="2011-06-08T12:31:0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1566"/>
    <d v="2016-07-27T17:00:00"/>
    <d v="2016-06-28T17:00:04"/>
    <d v="2016-07-27T17:00:00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1567"/>
    <d v="2014-02-16T19:00:00"/>
    <d v="2014-02-01T17:29:05"/>
    <d v="2014-02-16T19:00:00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1568"/>
    <d v="2014-12-23T20:29:45"/>
    <d v="2014-11-18T20:29:45"/>
    <d v="2014-12-23T20:29:4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n v="1366906714"/>
    <x v="1569"/>
    <d v="2013-05-25T11:18:34"/>
    <d v="2013-04-25T11:18:34"/>
    <d v="2013-05-25T11:18:3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1570"/>
    <d v="2016-04-08T13:31:22"/>
    <d v="2016-03-09T14:31:22"/>
    <d v="2016-04-08T13:31:2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1571"/>
    <d v="2015-06-19T13:28:03"/>
    <d v="2015-05-20T13:28:03"/>
    <d v="2015-06-19T13:28:0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1572"/>
    <d v="2016-02-28T18:59:00"/>
    <d v="2016-02-03T19:47:39"/>
    <d v="2016-02-28T18:59:00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1573"/>
    <d v="2017-03-31T22:59:00"/>
    <d v="2017-02-19T19:00:02"/>
    <d v="2017-03-31T22:59:00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1574"/>
    <d v="2015-02-17T17:15:29"/>
    <d v="2015-01-13T17:15:29"/>
    <d v="2015-02-17T17:15: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1575"/>
    <d v="2014-07-09T07:34:56"/>
    <d v="2014-06-09T07:34:56"/>
    <d v="2014-07-09T07:34:5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1576"/>
    <d v="2015-06-30T16:06:08"/>
    <d v="2015-05-16T16:06:08"/>
    <d v="2015-06-30T16:06:0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1577"/>
    <d v="2012-07-24T15:20:48"/>
    <d v="2012-05-25T15:20:48"/>
    <d v="2012-07-24T15:20: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1578"/>
    <d v="2010-09-01T21:00:00"/>
    <d v="2010-08-08T20:34:51"/>
    <d v="2010-09-01T21:00:00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1579"/>
    <d v="2013-08-28T18:54:51"/>
    <d v="2013-07-26T18:54:51"/>
    <d v="2013-08-28T18:54:5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1580"/>
    <d v="2012-05-20T20:12:06"/>
    <d v="2012-03-21T20:12:06"/>
    <d v="2012-05-20T20:12:0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1581"/>
    <d v="2015-12-19T05:46:30"/>
    <d v="2015-11-17T05:46:30"/>
    <d v="2015-12-19T05:46:3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1582"/>
    <d v="2015-10-26T16:20:00"/>
    <d v="2015-08-30T13:57:33"/>
    <d v="2015-10-26T16:20:00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1583"/>
    <d v="2014-09-25T16:43:11"/>
    <d v="2014-08-26T16:43:11"/>
    <d v="2014-09-25T16:43:1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1584"/>
    <d v="2014-05-30T10:35:01"/>
    <d v="2014-05-20T10:35:01"/>
    <d v="2014-05-30T10:35: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1585"/>
    <d v="2016-12-25T06:00:00"/>
    <d v="2016-12-03T16:29:28"/>
    <d v="2016-12-25T06:00:00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1586"/>
    <d v="2015-04-04T20:30:22"/>
    <d v="2015-03-05T21:30:22"/>
    <d v="2015-04-04T20:30: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1587"/>
    <d v="2014-12-13T17:49:25"/>
    <d v="2014-11-13T17:49:25"/>
    <d v="2014-12-13T17:49:2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1588"/>
    <d v="2015-01-31T15:12:00"/>
    <d v="2015-01-01T00:59:59"/>
    <d v="2015-01-31T15:12:00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1589"/>
    <d v="2015-10-09T18:38:06"/>
    <d v="2015-09-09T18:38:06"/>
    <d v="2015-10-09T18:38:0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x v="1590"/>
    <d v="2015-09-23T15:34:24"/>
    <d v="2015-08-24T15:34:24"/>
    <d v="2015-09-23T15:34:2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1591"/>
    <d v="2016-04-03T11:25:41"/>
    <d v="2016-03-04T12:25:41"/>
    <d v="2016-04-03T11:25: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1592"/>
    <d v="2015-03-27T19:44:45"/>
    <d v="2015-02-10T20:44:45"/>
    <d v="2015-03-27T19:44:4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1593"/>
    <d v="2015-02-28T15:17:35"/>
    <d v="2015-01-29T15:17:35"/>
    <d v="2015-02-28T15:17:3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1594"/>
    <d v="2016-05-15T11:21:00"/>
    <d v="2016-03-16T12:06:22"/>
    <d v="2016-05-15T11:21:00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1595"/>
    <d v="2014-06-18T15:13:00"/>
    <d v="2014-05-20T20:12:08"/>
    <d v="2014-06-18T15:13:00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1596"/>
    <d v="2014-12-13T06:19:29"/>
    <d v="2014-10-29T05:19:29"/>
    <d v="2014-12-13T06:19:2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1597"/>
    <d v="2016-09-20T03:29:57"/>
    <d v="2016-08-21T03:29:57"/>
    <d v="2016-09-20T03:29:5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1598"/>
    <d v="2015-07-26T11:00:58"/>
    <d v="2015-05-27T11:00:58"/>
    <d v="2015-07-26T11:00: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1599"/>
    <d v="2016-04-08T06:56:16"/>
    <d v="2016-03-09T07:56:16"/>
    <d v="2016-04-08T06:56:1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1600"/>
    <d v="2014-07-15T00:11:00"/>
    <d v="2014-05-31T20:22:32"/>
    <d v="2014-07-15T00:11:00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1601"/>
    <d v="2011-05-04T21:13:53"/>
    <d v="2011-04-04T21:13:53"/>
    <d v="2011-05-04T21:13:5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1602"/>
    <d v="2011-10-14T18:00:00"/>
    <d v="2011-09-02T02:08:37"/>
    <d v="2011-10-14T18:00:00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1603"/>
    <d v="2012-01-27T23:04:19"/>
    <d v="2011-11-28T23:04:19"/>
    <d v="2012-01-27T23:04:1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1604"/>
    <d v="2012-03-17T14:17:15"/>
    <d v="2012-02-06T15:17:15"/>
    <d v="2012-03-17T14:17:1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1605"/>
    <d v="2011-08-01T02:00:00"/>
    <d v="2011-07-22T19:18:33"/>
    <d v="2011-08-01T02:00:00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1606"/>
    <d v="2011-03-23T20:40:38"/>
    <d v="2010-12-23T21:40:38"/>
    <d v="2011-03-23T20:40: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1607"/>
    <d v="2012-06-14T14:24:11"/>
    <d v="2012-05-24T14:24:11"/>
    <d v="2012-06-14T14:24:1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1608"/>
    <d v="2014-01-01T00:26:00"/>
    <d v="2013-11-29T14:56:26"/>
    <d v="2014-01-01T00:26:00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1609"/>
    <d v="2011-11-02T03:00:00"/>
    <d v="2011-09-09T19:01:49"/>
    <d v="2011-11-02T03:00:00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1610"/>
    <d v="2012-12-15T17:11:50"/>
    <d v="2012-11-15T17:11:50"/>
    <d v="2012-12-15T17:11:5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1611"/>
    <d v="2013-06-04T19:00:32"/>
    <d v="2013-05-14T19:00:32"/>
    <d v="2013-06-04T19:00: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1612"/>
    <d v="2013-01-02T15:59:44"/>
    <d v="2012-12-03T15:59:44"/>
    <d v="2013-01-02T15:59:4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1613"/>
    <d v="2012-07-21T20:40:02"/>
    <d v="2012-06-21T20:40:02"/>
    <d v="2012-07-21T20:40: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1614"/>
    <d v="2014-08-03T12:00:00"/>
    <d v="2014-06-04T18:32:49"/>
    <d v="2014-08-03T12:00:00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1615"/>
    <d v="2011-12-12T21:13:16"/>
    <d v="2011-10-28T20:13:16"/>
    <d v="2011-12-12T21:13:1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1616"/>
    <d v="2012-11-22T17:00:00"/>
    <d v="2012-10-12T12:10:21"/>
    <d v="2012-11-22T17:00:00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1617"/>
    <d v="2013-11-01T14:00:00"/>
    <d v="2013-09-29T10:56:28"/>
    <d v="2013-11-01T14:00:00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1618"/>
    <d v="2013-03-08T10:42:15"/>
    <d v="2013-01-27T10:42:15"/>
    <d v="2013-03-08T10:42:1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1619"/>
    <d v="2014-09-14T23:28:06"/>
    <d v="2014-08-24T23:28:06"/>
    <d v="2014-09-14T23:28:0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1620"/>
    <d v="2013-02-23T03:09:00"/>
    <d v="2013-02-16T03:09:00"/>
    <d v="2013-02-23T03:09:0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1621"/>
    <d v="2012-05-27T22:59:00"/>
    <d v="2012-04-04T09:33:35"/>
    <d v="2012-05-27T22:59:00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1622"/>
    <d v="2014-12-17T02:59:00"/>
    <d v="2014-11-07T02:04:34"/>
    <d v="2014-12-17T02:59:00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1623"/>
    <d v="2013-08-27T11:31:29"/>
    <d v="2013-06-28T11:31:29"/>
    <d v="2013-08-27T11:31:2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1624"/>
    <d v="2013-01-09T03:48:55"/>
    <d v="2012-11-30T03:48:55"/>
    <d v="2013-01-09T03:48:5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1625"/>
    <d v="2012-09-11T11:47:33"/>
    <d v="2012-08-14T11:47:33"/>
    <d v="2012-09-11T11:47:3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1626"/>
    <d v="2013-12-01T16:21:07"/>
    <d v="2013-11-01T15:21:07"/>
    <d v="2013-12-01T16:21:0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1627"/>
    <d v="2012-11-25T23:59:00"/>
    <d v="2012-10-23T11:58:09"/>
    <d v="2012-11-25T23:59:00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1628"/>
    <d v="2014-06-17T12:41:22"/>
    <d v="2014-05-15T12:41:22"/>
    <d v="2014-06-17T12:41:2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1629"/>
    <d v="2014-02-20T15:48:53"/>
    <d v="2014-01-06T15:48:53"/>
    <d v="2014-02-20T15:48:5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1630"/>
    <d v="2012-03-02T01:59:00"/>
    <d v="2012-01-31T15:06:15"/>
    <d v="2012-03-02T01:59:00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1631"/>
    <d v="2012-10-12T15:37:41"/>
    <d v="2012-09-12T15:37:41"/>
    <d v="2012-10-12T15:37:4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1632"/>
    <d v="2011-09-24T03:10:54"/>
    <d v="2011-07-26T03:10:54"/>
    <d v="2011-09-24T03:10: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1633"/>
    <d v="2012-01-16T00:00:00"/>
    <d v="2011-12-19T16:12:36"/>
    <d v="2012-01-16T00:00:00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1634"/>
    <d v="2011-06-02T00:59:00"/>
    <d v="2011-04-24T23:33:21"/>
    <d v="2011-06-02T00:59:00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1635"/>
    <d v="2016-07-11T15:51:01"/>
    <d v="2016-05-12T15:51:01"/>
    <d v="2016-07-11T15:51:0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636"/>
    <d v="2011-06-11T23:00:00"/>
    <d v="2011-04-29T21:04:48"/>
    <d v="2011-06-11T23:00:00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1637"/>
    <d v="2009-12-31T18:39:00"/>
    <d v="2009-11-05T13:02:20"/>
    <d v="2009-12-31T18:39:0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1638"/>
    <d v="2013-02-28T16:25:00"/>
    <d v="2013-01-14T11:29:28"/>
    <d v="2013-02-28T16:25:00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1639"/>
    <d v="2012-03-03T10:39:25"/>
    <d v="2012-02-02T10:39:25"/>
    <d v="2012-03-03T10:39:2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1640"/>
    <d v="2010-08-02T20:59:00"/>
    <d v="2010-07-20T00:32:35"/>
    <d v="2010-08-02T20:59:00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1641"/>
    <d v="2014-12-19T09:19:04"/>
    <d v="2014-11-19T09:19:04"/>
    <d v="2014-12-19T09:19:0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1642"/>
    <d v="2011-06-13T19:35:27"/>
    <d v="2011-05-24T19:35:27"/>
    <d v="2011-06-13T19:35: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1643"/>
    <d v="2012-09-24T14:46:52"/>
    <d v="2012-08-25T14:46:52"/>
    <d v="2012-09-24T14:46:5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1644"/>
    <d v="2012-11-21T21:26:00"/>
    <d v="2012-09-22T20:26:00"/>
    <d v="2012-11-21T21:26:0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1645"/>
    <d v="2013-09-18T09:49:00"/>
    <d v="2013-09-04T09:49:00"/>
    <d v="2013-09-18T09:49:0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646"/>
    <d v="2014-08-14T13:11:00"/>
    <d v="2014-07-13T05:48:23"/>
    <d v="2014-08-14T13:11:00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1647"/>
    <d v="2012-06-09T04:49:37"/>
    <d v="2012-05-10T04:49:37"/>
    <d v="2012-06-09T04:49:3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1648"/>
    <d v="2011-03-20T10:54:42"/>
    <d v="2011-02-18T11:54:42"/>
    <d v="2011-03-20T10:54:4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649"/>
    <d v="2014-05-23T11:25:55"/>
    <d v="2014-04-08T11:25:55"/>
    <d v="2014-05-23T11:25: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1650"/>
    <d v="2013-10-09T05:27:17"/>
    <d v="2013-09-09T05:27:17"/>
    <d v="2013-10-09T05:27:1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651"/>
    <d v="2011-04-26T01:59:00"/>
    <d v="2011-03-23T16:37:00"/>
    <d v="2011-04-26T01:59:0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1652"/>
    <d v="2013-11-24T07:49:53"/>
    <d v="2013-10-25T06:49:53"/>
    <d v="2013-11-24T07:49:5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1653"/>
    <d v="2011-04-24T15:01:36"/>
    <d v="2011-03-24T15:01:36"/>
    <d v="2011-04-24T15:01:3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1654"/>
    <d v="2012-04-18T16:22:40"/>
    <d v="2012-03-19T16:22:40"/>
    <d v="2012-04-18T16:22:4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1655"/>
    <d v="2012-04-05T13:00:20"/>
    <d v="2012-03-06T14:00:20"/>
    <d v="2012-04-05T13:00: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1656"/>
    <d v="2012-12-13T17:17:32"/>
    <d v="2012-11-13T17:17:32"/>
    <d v="2012-12-13T17:17:3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1657"/>
    <d v="2012-05-24T13:46:08"/>
    <d v="2012-04-24T13:46:08"/>
    <d v="2012-05-24T13:46:0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1658"/>
    <d v="2012-12-18T09:20:00"/>
    <d v="2012-11-10T00:19:27"/>
    <d v="2012-12-18T09:20:00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1659"/>
    <d v="2013-12-17T07:00:00"/>
    <d v="2013-11-18T16:55:21"/>
    <d v="2013-12-17T07:00:00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1660"/>
    <d v="2016-04-30T16:59:00"/>
    <d v="2016-03-30T11:39:10"/>
    <d v="2016-04-30T16:59:0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1661"/>
    <d v="2016-01-17T16:00:00"/>
    <d v="2015-12-05T18:57:11"/>
    <d v="2016-01-17T16:00:00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1662"/>
    <d v="2011-12-31T00:45:36"/>
    <d v="2011-10-31T23:45:36"/>
    <d v="2011-12-31T00:45: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1663"/>
    <d v="2015-01-31T19:31:47"/>
    <d v="2015-01-01T19:31:47"/>
    <d v="2015-01-31T19:31:4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1664"/>
    <d v="2012-03-15T22:59:00"/>
    <d v="2012-01-31T13:16:58"/>
    <d v="2012-03-15T22:59:00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1665"/>
    <d v="2011-02-21T22:00:00"/>
    <d v="2011-01-21T10:35:13"/>
    <d v="2011-02-21T22:00:00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1666"/>
    <d v="2013-03-28T00:04:33"/>
    <d v="2013-02-26T01:04:33"/>
    <d v="2013-03-28T00:04:3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1667"/>
    <d v="2014-03-11T01:59:00"/>
    <d v="2014-02-11T20:41:38"/>
    <d v="2014-03-11T01:59:00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1668"/>
    <d v="2011-11-27T23:35:39"/>
    <d v="2011-10-28T22:35:39"/>
    <d v="2011-11-27T23:35: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1669"/>
    <d v="2016-05-31T16:14:36"/>
    <d v="2016-04-01T16:14:36"/>
    <d v="2016-05-31T16:14:3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1670"/>
    <d v="2010-07-04T23:00:00"/>
    <d v="2010-05-15T17:19:59"/>
    <d v="2010-07-04T23:00:00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1671"/>
    <d v="2016-08-01T08:03:34"/>
    <d v="2016-07-02T08:03:34"/>
    <d v="2016-08-01T08:03:3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1672"/>
    <d v="2012-06-04T10:45:30"/>
    <d v="2012-05-05T10:45:30"/>
    <d v="2012-06-04T10:45: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1673"/>
    <d v="2015-03-06T16:04:52"/>
    <d v="2015-02-04T16:04:52"/>
    <d v="2015-03-06T16:04:5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1674"/>
    <d v="2016-08-18T01:59:00"/>
    <d v="2016-07-18T09:31:46"/>
    <d v="2016-08-18T01:59:00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1675"/>
    <d v="2011-10-16T17:03:00"/>
    <d v="2011-09-16T12:35:40"/>
    <d v="2011-10-16T17:03:0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1676"/>
    <d v="2012-04-20T22:59:00"/>
    <d v="2012-03-05T12:25:47"/>
    <d v="2012-04-20T22:59:00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1677"/>
    <d v="2016-04-16T00:59:00"/>
    <d v="2016-02-16T04:46:16"/>
    <d v="2016-04-16T00:59:00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1678"/>
    <d v="2014-02-06T15:31:11"/>
    <d v="2014-01-23T15:31:11"/>
    <d v="2014-02-06T15:31:1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1679"/>
    <d v="2011-07-21T20:39:05"/>
    <d v="2011-06-28T20:39:05"/>
    <d v="2011-07-21T20:39:0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1680"/>
    <d v="2014-07-12T13:11:07"/>
    <d v="2014-06-12T13:11:07"/>
    <d v="2014-07-12T13:11:0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1681"/>
    <d v="2017-03-28T21:00:00"/>
    <d v="2017-02-07T21:54:44"/>
    <d v="2017-03-28T21:00:00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1682"/>
    <d v="2017-04-13T23:07:40"/>
    <d v="2017-02-13T00:07:40"/>
    <d v="2017-04-13T23:07:4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1683"/>
    <d v="2017-04-07T13:45:38"/>
    <d v="2017-03-14T13:45:38"/>
    <d v="2017-04-07T13:45: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1684"/>
    <d v="2017-03-17T13:34:01"/>
    <d v="2017-02-17T14:34:01"/>
    <d v="2017-03-17T13:34:0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1685"/>
    <d v="2017-03-24T00:00:23"/>
    <d v="2017-02-22T01:00:23"/>
    <d v="2017-03-24T00:00: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1686"/>
    <d v="2017-04-27T14:15:19"/>
    <d v="2017-02-26T15:15:19"/>
    <d v="2017-04-27T14:15: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1687"/>
    <d v="2017-04-10T15:15:00"/>
    <d v="2017-03-07T20:07:25"/>
    <d v="2017-04-10T15:15:00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1688"/>
    <d v="2017-04-09T06:49:54"/>
    <d v="2017-03-10T07:49:54"/>
    <d v="2017-04-09T06:49:5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x v="1689"/>
    <d v="2017-03-16T16:37:10"/>
    <d v="2017-02-14T17:37:10"/>
    <d v="2017-03-16T16:37:1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1690"/>
    <d v="2017-04-06T04:20:42"/>
    <d v="2017-03-07T05:20:42"/>
    <d v="2017-04-06T04:20: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1691"/>
    <d v="2017-04-02T20:00:00"/>
    <d v="2017-03-01T11:50:08"/>
    <d v="2017-04-02T20:00:00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1692"/>
    <d v="2017-03-26T18:59:00"/>
    <d v="2017-02-21T22:37:47"/>
    <d v="2017-03-26T18:59:00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1693"/>
    <d v="2017-04-09T15:00:00"/>
    <d v="2017-03-09T17:05:12"/>
    <d v="2017-04-09T15:00:00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1694"/>
    <d v="2017-03-26T23:36:00"/>
    <d v="2017-02-25T11:04:34"/>
    <d v="2017-03-26T23:36:00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1695"/>
    <d v="2017-04-09T20:00:00"/>
    <d v="2017-03-06T19:45:14"/>
    <d v="2017-04-09T20:00:00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1696"/>
    <d v="2017-03-31T19:40:11"/>
    <d v="2017-03-01T20:40:11"/>
    <d v="2017-03-31T19:40: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1697"/>
    <d v="2017-04-09T18:47:28"/>
    <d v="2017-03-10T19:47:28"/>
    <d v="2017-04-09T18:47:2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1698"/>
    <d v="2017-03-25T22:33:00"/>
    <d v="2017-03-01T23:59:20"/>
    <d v="2017-03-25T22:33:0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1699"/>
    <d v="2017-04-11T15:44:05"/>
    <d v="2017-03-12T15:44:05"/>
    <d v="2017-04-11T15:44:0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1700"/>
    <d v="2017-03-31T23:00:00"/>
    <d v="2017-03-01T20:43:10"/>
    <d v="2017-03-31T23:00:0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1701"/>
    <d v="2015-01-15T10:56:45"/>
    <d v="2014-12-16T10:56:45"/>
    <d v="2015-01-15T10:56:4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1702"/>
    <d v="2015-03-30T14:52:30"/>
    <d v="2015-02-28T15:52:30"/>
    <d v="2015-03-30T14:52:3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1703"/>
    <d v="2015-08-31T01:45:37"/>
    <d v="2015-07-02T01:45:37"/>
    <d v="2015-08-31T01:45: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1704"/>
    <d v="2015-02-15T22:21:13"/>
    <d v="2015-01-16T22:21:13"/>
    <d v="2015-02-15T22:21:1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1705"/>
    <d v="2015-09-09T11:00:00"/>
    <d v="2015-08-28T19:24:06"/>
    <d v="2015-09-09T11:00:00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1706"/>
    <d v="2015-08-23T02:21:12"/>
    <d v="2015-06-24T02:21:12"/>
    <d v="2015-08-23T02:21:1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1707"/>
    <d v="2016-03-28T11:18:15"/>
    <d v="2016-02-27T12:18:15"/>
    <d v="2016-03-28T11:18:1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1708"/>
    <d v="2016-05-01T15:48:26"/>
    <d v="2016-03-22T15:48:26"/>
    <d v="2016-05-01T15:48:2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1709"/>
    <d v="2014-08-31T14:39:00"/>
    <d v="2014-07-21T08:31:54"/>
    <d v="2014-08-31T14:39:00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1710"/>
    <d v="2016-01-18T08:00:00"/>
    <d v="2015-12-03T09:11:28"/>
    <d v="2016-01-18T08:00:00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1711"/>
    <d v="2014-09-01T10:30:34"/>
    <d v="2014-08-01T10:30:34"/>
    <d v="2014-09-01T10:30: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1712"/>
    <d v="2015-06-30T16:55:53"/>
    <d v="2015-05-01T16:55:53"/>
    <d v="2015-06-30T16:55: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1713"/>
    <d v="2014-10-05T14:13:32"/>
    <d v="2014-09-05T14:13:32"/>
    <d v="2014-10-05T14:13:3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1714"/>
    <d v="2015-05-01T17:02:41"/>
    <d v="2015-04-01T17:02:41"/>
    <d v="2015-05-01T17:02:4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1715"/>
    <d v="2015-03-30T22:22:00"/>
    <d v="2015-03-01T00:13:05"/>
    <d v="2015-03-30T22:22:00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1716"/>
    <d v="2016-12-09T09:51:39"/>
    <d v="2016-10-30T08:51:39"/>
    <d v="2016-12-09T09:51:3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1717"/>
    <d v="2016-04-20T23:00:00"/>
    <d v="2016-03-31T18:33:58"/>
    <d v="2016-04-20T23:00:00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n v="1459435149"/>
    <x v="1718"/>
    <d v="2016-05-13T23:59:00"/>
    <d v="2016-03-31T09:39:09"/>
    <d v="2016-05-13T23:59:00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1719"/>
    <d v="2014-09-17T07:49:51"/>
    <d v="2014-08-18T07:49:51"/>
    <d v="2014-09-17T07:49:5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1720"/>
    <d v="2014-11-09T14:47:51"/>
    <d v="2014-10-10T13:47:51"/>
    <d v="2014-11-09T14:47:5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1721"/>
    <d v="2015-12-11T06:04:23"/>
    <d v="2015-11-11T06:04:23"/>
    <d v="2015-12-11T06:04:2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1722"/>
    <d v="2016-04-02T19:10:00"/>
    <d v="2016-02-25T18:03:49"/>
    <d v="2016-04-02T19:10:00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1723"/>
    <d v="2015-07-01T01:00:00"/>
    <d v="2015-05-05T14:48:35"/>
    <d v="2015-07-01T01:00:00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1724"/>
    <d v="2014-10-30T17:22:42"/>
    <d v="2014-09-30T17:22:42"/>
    <d v="2014-10-30T17:22:4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1725"/>
    <d v="2014-08-24T18:14:09"/>
    <d v="2014-07-25T18:14:09"/>
    <d v="2014-08-24T18:14:0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1726"/>
    <d v="2014-06-27T17:04:24"/>
    <d v="2014-05-29T17:04:24"/>
    <d v="2014-06-27T17:04:2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1727"/>
    <d v="2015-04-05T06:00:00"/>
    <d v="2015-02-09T17:16:17"/>
    <d v="2015-04-05T06:00:00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1728"/>
    <d v="2015-10-21T10:01:14"/>
    <d v="2015-09-21T10:01:14"/>
    <d v="2015-10-21T10:01:1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1729"/>
    <d v="2016-06-09T20:15:06"/>
    <d v="2016-04-10T20:15:06"/>
    <d v="2016-06-09T20:15: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1730"/>
    <d v="2015-10-24T21:06:23"/>
    <d v="2015-09-24T21:06:23"/>
    <d v="2015-10-24T21:06:2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1731"/>
    <d v="2015-06-11T10:00:00"/>
    <d v="2015-05-28T16:45:52"/>
    <d v="2015-06-11T10:00:00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1732"/>
    <d v="2016-01-16T00:00:00"/>
    <d v="2015-11-17T11:24:41"/>
    <d v="2016-01-16T00:00:00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1733"/>
    <d v="2016-09-13T16:30:00"/>
    <d v="2016-09-01T11:12:54"/>
    <d v="2016-09-13T16:30:00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1734"/>
    <d v="2015-05-07T19:52:36"/>
    <d v="2015-04-07T19:52:36"/>
    <d v="2015-05-07T19:52:3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1735"/>
    <d v="2016-08-07T14:32:25"/>
    <d v="2016-07-08T14:32:25"/>
    <d v="2016-08-07T14:32:2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1736"/>
    <d v="2015-11-08T16:40:33"/>
    <d v="2015-10-09T15:40:33"/>
    <d v="2015-11-08T16:40: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1737"/>
    <d v="2015-07-20T17:46:32"/>
    <d v="2015-06-20T17:46:32"/>
    <d v="2015-07-20T17:46:3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1738"/>
    <d v="2014-10-02T15:59:02"/>
    <d v="2014-09-02T15:59:02"/>
    <d v="2014-10-02T15:59:0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1739"/>
    <d v="2016-05-04T14:58:52"/>
    <d v="2016-03-06T15:58:52"/>
    <d v="2016-05-04T14:58:5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1740"/>
    <d v="2015-07-16T14:37:02"/>
    <d v="2015-06-16T14:37:02"/>
    <d v="2015-07-16T14:37:0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1741"/>
    <d v="2015-06-10T10:04:31"/>
    <d v="2015-04-26T10:04:31"/>
    <d v="2015-06-10T10:04:3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742"/>
    <d v="2017-01-07T16:00:00"/>
    <d v="2016-12-06T16:02:50"/>
    <d v="2017-01-07T16:00:0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1743"/>
    <d v="2016-08-26T22:59:00"/>
    <d v="2016-08-04T17:12:55"/>
    <d v="2016-08-26T22:59:00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1744"/>
    <d v="2015-03-08T08:31:17"/>
    <d v="2015-01-22T09:31:17"/>
    <d v="2015-03-08T08:31:1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1745"/>
    <d v="2016-12-21T21:00:00"/>
    <d v="2016-11-16T01:13:58"/>
    <d v="2016-12-21T21:00:00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1746"/>
    <d v="2016-11-23T21:00:00"/>
    <d v="2016-10-24T23:14:27"/>
    <d v="2016-11-23T21:00:00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1747"/>
    <d v="2015-11-13T10:00:00"/>
    <d v="2015-10-15T05:27:10"/>
    <d v="2015-11-13T10:00:0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1748"/>
    <d v="2015-09-02T17:49:03"/>
    <d v="2015-08-03T17:49:03"/>
    <d v="2015-09-02T17:49:0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1749"/>
    <d v="2017-03-01T14:00:00"/>
    <d v="2017-01-23T18:25:21"/>
    <d v="2017-03-01T14:00:00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1750"/>
    <d v="2016-04-19T15:05:04"/>
    <d v="2016-03-25T15:05:04"/>
    <d v="2016-04-19T15:05: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1751"/>
    <d v="2015-03-19T12:45:23"/>
    <d v="2015-02-17T13:45:23"/>
    <d v="2015-03-19T12:45: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1752"/>
    <d v="2016-10-14T01:04:42"/>
    <d v="2016-09-14T01:04:42"/>
    <d v="2016-10-14T01:04:4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1753"/>
    <d v="2016-03-21T11:59:28"/>
    <d v="2016-02-20T12:59:28"/>
    <d v="2016-03-21T11:59:2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1754"/>
    <d v="2015-04-03T15:02:33"/>
    <d v="2015-03-04T16:02:33"/>
    <d v="2015-04-03T15:02:3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1755"/>
    <d v="2015-10-05T13:56:01"/>
    <d v="2015-09-05T13:56:01"/>
    <d v="2015-10-05T13:56:0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756"/>
    <d v="2016-08-28T23:01:09"/>
    <d v="2016-07-19T23:01:09"/>
    <d v="2016-08-28T23:01:0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1757"/>
    <d v="2017-01-28T14:29:00"/>
    <d v="2016-12-29T14:51:23"/>
    <d v="2017-01-28T14:29:00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1758"/>
    <d v="2016-07-14T17:56:32"/>
    <d v="2016-05-15T17:56:32"/>
    <d v="2016-07-14T17:56:3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x v="1759"/>
    <d v="2015-03-25T13:53:49"/>
    <d v="2015-03-05T14:53:49"/>
    <d v="2015-03-25T13:53:4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1760"/>
    <d v="2016-02-25T11:08:33"/>
    <d v="2016-02-05T11:08:33"/>
    <d v="2016-02-25T11:08:3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1761"/>
    <d v="2015-09-12T08:37:40"/>
    <d v="2015-07-24T08:37:40"/>
    <d v="2015-09-12T08:37:4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1762"/>
    <d v="2016-03-11T18:34:05"/>
    <d v="2016-02-10T18:34:05"/>
    <d v="2016-03-11T18:34:0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1763"/>
    <d v="2016-10-23T15:50:40"/>
    <d v="2016-09-23T15:50:40"/>
    <d v="2016-10-23T15:50: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764"/>
    <d v="2014-08-03T06:39:39"/>
    <d v="2014-07-05T06:39:39"/>
    <d v="2014-08-03T06:39:3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765"/>
    <d v="2014-08-13T18:31:52"/>
    <d v="2014-07-14T18:31:52"/>
    <d v="2014-08-13T18:31:5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766"/>
    <d v="2014-08-25T15:38:08"/>
    <d v="2014-08-04T15:38:08"/>
    <d v="2014-08-25T15:38:0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767"/>
    <d v="2014-08-03T10:48:04"/>
    <d v="2014-07-04T10:48:04"/>
    <d v="2014-08-03T10:48:0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768"/>
    <d v="2014-09-27T08:27:24"/>
    <d v="2014-07-29T08:27:24"/>
    <d v="2014-09-27T08:27:2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769"/>
    <d v="2015-01-13T14:39:19"/>
    <d v="2014-12-14T14:39:19"/>
    <d v="2015-01-13T14:39:1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770"/>
    <d v="2014-10-14T13:43:14"/>
    <d v="2014-09-09T13:43:14"/>
    <d v="2014-10-14T13:43:1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771"/>
    <d v="2014-10-23T18:30:40"/>
    <d v="2014-09-23T18:30:40"/>
    <d v="2014-10-23T18:30: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772"/>
    <d v="2014-07-06T12:13:56"/>
    <d v="2014-05-07T12:13:56"/>
    <d v="2014-07-06T12:13:5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773"/>
    <d v="2015-01-19T13:14:58"/>
    <d v="2014-12-05T13:14:58"/>
    <d v="2015-01-19T13:14:5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774"/>
    <d v="2014-11-29T09:59:00"/>
    <d v="2014-10-18T00:14:52"/>
    <d v="2014-11-29T09:59:00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775"/>
    <d v="2014-10-24T18:26:00"/>
    <d v="2014-09-09T18:26:00"/>
    <d v="2014-10-24T18:26:0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776"/>
    <d v="2014-10-29T17:57:51"/>
    <d v="2014-09-23T17:57:51"/>
    <d v="2014-10-29T17:57:5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777"/>
    <d v="2015-02-20T03:34:13"/>
    <d v="2015-01-21T03:34:13"/>
    <d v="2015-02-20T03:34:1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778"/>
    <d v="2015-03-27T14:43:15"/>
    <d v="2015-02-10T15:43:15"/>
    <d v="2015-03-27T14:43:1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779"/>
    <d v="2016-09-02T11:36:20"/>
    <d v="2016-08-03T11:36:20"/>
    <d v="2016-09-02T11:36:2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780"/>
    <d v="2016-07-02T09:25:10"/>
    <d v="2016-05-03T09:25:10"/>
    <d v="2016-07-02T09:25: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781"/>
    <d v="2016-09-15T09:49:05"/>
    <d v="2016-08-15T09:49:05"/>
    <d v="2016-09-15T09:49:0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782"/>
    <d v="2016-02-21T08:48:09"/>
    <d v="2016-01-19T08:48:09"/>
    <d v="2016-02-21T08:48:0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783"/>
    <d v="2015-05-21T17:47:58"/>
    <d v="2015-04-21T17:47:58"/>
    <d v="2015-05-21T17:47:5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784"/>
    <d v="2015-01-30T22:25:00"/>
    <d v="2014-12-30T10:44:00"/>
    <d v="2015-01-30T22:25:0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785"/>
    <d v="2014-10-15T19:00:00"/>
    <d v="2014-09-14T22:14:15"/>
    <d v="2014-10-15T19:00:00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786"/>
    <d v="2014-12-15T08:12:57"/>
    <d v="2014-11-15T08:12:57"/>
    <d v="2014-12-15T08:12:5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787"/>
    <d v="2015-04-04T09:43:57"/>
    <d v="2015-03-05T10:43:57"/>
    <d v="2015-04-04T09:43:5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788"/>
    <d v="2014-10-31T17:45:42"/>
    <d v="2014-10-01T17:45:42"/>
    <d v="2014-10-31T17:45: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789"/>
    <d v="2015-01-12T01:00:03"/>
    <d v="2014-11-13T01:00:03"/>
    <d v="2015-01-12T01:00: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790"/>
    <d v="2015-02-05T11:11:18"/>
    <d v="2015-01-06T11:11:18"/>
    <d v="2015-02-05T11:11:1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791"/>
    <d v="2015-01-29T12:46:05"/>
    <d v="2014-11-30T12:46:05"/>
    <d v="2015-01-29T12:46:0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792"/>
    <d v="2015-08-10T01:59:00"/>
    <d v="2015-07-03T19:44:42"/>
    <d v="2015-08-10T01:59:00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793"/>
    <d v="2014-11-27T17:24:00"/>
    <d v="2014-10-28T16:24:00"/>
    <d v="2014-11-27T17:24:0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794"/>
    <d v="2015-02-11T08:13:42"/>
    <d v="2015-01-07T08:13:42"/>
    <d v="2015-02-11T08:13:4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795"/>
    <d v="2016-10-14T11:00:00"/>
    <d v="2016-09-15T01:55:41"/>
    <d v="2016-10-14T11:00:00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796"/>
    <d v="2016-07-24T05:32:46"/>
    <d v="2016-05-25T05:32:46"/>
    <d v="2016-07-24T05:32:4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797"/>
    <d v="2016-12-15T08:39:49"/>
    <d v="2016-11-15T08:39:49"/>
    <d v="2016-12-15T08:39:4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798"/>
    <d v="2016-02-04T02:50:33"/>
    <d v="2015-12-06T02:50:33"/>
    <d v="2016-02-04T02:50: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799"/>
    <d v="2014-11-11T16:13:28"/>
    <d v="2014-10-22T15:13:28"/>
    <d v="2014-11-11T16:13:2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800"/>
    <d v="2016-10-10T09:32:50"/>
    <d v="2016-09-10T09:32:50"/>
    <d v="2016-10-10T09:32:5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801"/>
    <d v="2015-12-15T07:10:00"/>
    <d v="2015-11-13T10:51:08"/>
    <d v="2015-12-15T07:10:00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802"/>
    <d v="2015-06-27T16:59:00"/>
    <d v="2015-06-04T06:20:30"/>
    <d v="2015-06-27T16:59:0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803"/>
    <d v="2015-02-13T20:43:02"/>
    <d v="2015-01-13T20:43:02"/>
    <d v="2015-02-13T20:43:0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804"/>
    <d v="2015-11-14T12:16:44"/>
    <d v="2015-10-05T11:16:44"/>
    <d v="2015-11-14T12:16:4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805"/>
    <d v="2015-10-02T13:00:00"/>
    <d v="2015-08-31T14:17:38"/>
    <d v="2015-10-02T13:00:00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806"/>
    <d v="2014-09-30T10:19:09"/>
    <d v="2014-08-26T10:19:09"/>
    <d v="2014-09-30T10:19:0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807"/>
    <d v="2014-09-27T20:38:33"/>
    <d v="2014-08-28T20:38:33"/>
    <d v="2014-09-27T20:38:3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808"/>
    <d v="2017-02-11T11:20:30"/>
    <d v="2017-01-07T11:20:30"/>
    <d v="2017-02-11T11:20: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809"/>
    <d v="2015-03-01T16:47:19"/>
    <d v="2015-01-25T16:47:19"/>
    <d v="2015-03-01T16:47:1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1810"/>
    <d v="2014-08-21T16:50:26"/>
    <d v="2014-08-09T16:50:26"/>
    <d v="2014-08-21T16:50: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1811"/>
    <d v="2014-10-23T23:00:00"/>
    <d v="2014-08-25T05:24:30"/>
    <d v="2014-10-23T23:00:0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1812"/>
    <d v="2016-07-03T02:38:56"/>
    <d v="2016-06-03T02:38:56"/>
    <d v="2016-07-03T02:38:5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1813"/>
    <d v="2014-08-08T16:20:12"/>
    <d v="2014-07-09T16:20:12"/>
    <d v="2014-08-08T16:20: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1814"/>
    <d v="2015-02-28T02:32:16"/>
    <d v="2015-01-29T02:32:16"/>
    <d v="2015-02-28T02:32:1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1815"/>
    <d v="2015-07-01T16:45:37"/>
    <d v="2015-06-17T16:45:37"/>
    <d v="2015-07-01T16:45: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1816"/>
    <d v="2016-07-25T14:00:00"/>
    <d v="2016-06-27T16:01:43"/>
    <d v="2016-07-25T14:00:00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1817"/>
    <d v="2017-01-30T01:59:00"/>
    <d v="2016-12-01T10:53:27"/>
    <d v="2017-01-30T01:59:00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1818"/>
    <d v="2015-04-02T23:37:30"/>
    <d v="2015-03-04T00:37:30"/>
    <d v="2015-04-02T23:37:3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1819"/>
    <d v="2014-07-30T13:03:16"/>
    <d v="2014-06-30T13:03:16"/>
    <d v="2014-07-30T13:03:1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1820"/>
    <d v="2015-03-31T20:01:30"/>
    <d v="2015-03-01T21:01:30"/>
    <d v="2015-03-31T20:01:3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1821"/>
    <d v="2012-03-03T02:39:27"/>
    <d v="2012-01-18T02:39:27"/>
    <d v="2012-03-03T02:39:2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1822"/>
    <d v="2014-01-31T14:01:00"/>
    <d v="2013-12-26T14:07:42"/>
    <d v="2014-01-31T14:01:00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1823"/>
    <d v="2012-10-24T11:26:16"/>
    <d v="2012-09-24T11:26:16"/>
    <d v="2012-10-24T11:26:1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n v="1387403967"/>
    <x v="1824"/>
    <d v="2014-01-07T21:08:00"/>
    <d v="2013-12-18T16:59:27"/>
    <d v="2014-01-07T21:08:00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1825"/>
    <d v="2013-07-11T15:01:43"/>
    <d v="2013-06-18T15:01:43"/>
    <d v="2013-07-11T15:01:4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1826"/>
    <d v="2014-02-17T17:10:17"/>
    <d v="2014-01-18T17:10:17"/>
    <d v="2014-02-17T17:10: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1827"/>
    <d v="2011-03-03T02:49:21"/>
    <d v="2011-01-12T02:49:21"/>
    <d v="2011-03-03T02:49:2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1828"/>
    <d v="2014-05-09T17:00:00"/>
    <d v="2014-04-07T16:35:30"/>
    <d v="2014-05-09T17:00:0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1829"/>
    <d v="2011-01-21T17:00:00"/>
    <d v="2010-12-03T21:06:11"/>
    <d v="2011-01-21T17:00:00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1830"/>
    <d v="2014-02-24T11:25:07"/>
    <d v="2014-01-25T11:25:07"/>
    <d v="2014-02-24T11:25: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1831"/>
    <d v="2012-05-12T18:54:23"/>
    <d v="2012-04-27T18:54:23"/>
    <d v="2012-05-12T18:54:2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1832"/>
    <d v="2011-03-04T07:57:07"/>
    <d v="2011-02-02T07:57:07"/>
    <d v="2011-03-04T07:57:0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1833"/>
    <d v="2013-03-02T02:59:00"/>
    <d v="2013-01-28T20:03:23"/>
    <d v="2013-03-02T02:59:00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1834"/>
    <d v="2015-01-24T18:08:15"/>
    <d v="2014-12-15T18:08:15"/>
    <d v="2015-01-24T18:08:1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1835"/>
    <d v="2016-03-31T10:51:11"/>
    <d v="2016-03-01T11:51:11"/>
    <d v="2016-03-31T10:51:1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x v="1836"/>
    <d v="2013-02-17T14:25:29"/>
    <d v="2013-01-31T14:25:29"/>
    <d v="2013-02-17T14:25: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837"/>
    <d v="2012-03-17T19:08:55"/>
    <d v="2012-01-17T20:08:55"/>
    <d v="2012-03-17T19:08:5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1838"/>
    <d v="2011-09-30T22:00:00"/>
    <d v="2011-09-02T13:52:37"/>
    <d v="2011-09-30T22:00:00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1839"/>
    <d v="2016-10-01T12:19:42"/>
    <d v="2016-09-01T12:19:42"/>
    <d v="2016-10-01T12:19:4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1840"/>
    <d v="2013-05-06T23:59:00"/>
    <d v="2013-04-17T21:18:30"/>
    <d v="2013-05-06T23:59:0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1841"/>
    <d v="2014-05-19T23:59:00"/>
    <d v="2014-04-16T15:17:25"/>
    <d v="2014-05-19T23:59:00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1842"/>
    <d v="2015-03-02T00:59:00"/>
    <d v="2015-01-27T10:09:41"/>
    <d v="2015-03-02T00:59:00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1843"/>
    <d v="2011-02-20T18:52:34"/>
    <d v="2011-01-21T18:52:34"/>
    <d v="2011-02-20T18:52:3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1844"/>
    <d v="2011-06-10T22:00:00"/>
    <d v="2011-05-03T18:21:54"/>
    <d v="2011-06-10T22:00:00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1845"/>
    <d v="2016-06-16T23:55:00"/>
    <d v="2016-06-02T02:59:58"/>
    <d v="2016-06-16T23:55:00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1846"/>
    <d v="2012-12-15T10:36:17"/>
    <d v="2012-11-15T10:36:17"/>
    <d v="2012-12-15T10:36:1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1847"/>
    <d v="2015-04-21T00:40:32"/>
    <d v="2015-03-31T00:40:32"/>
    <d v="2015-04-21T00:40: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848"/>
    <d v="2011-07-31T01:59:00"/>
    <d v="2011-05-28T13:54:48"/>
    <d v="2011-07-31T01:59:00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1849"/>
    <d v="2012-10-17T15:17:39"/>
    <d v="2012-09-17T15:17:39"/>
    <d v="2012-10-17T15:17:3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1850"/>
    <d v="2014-07-10T18:01:40"/>
    <d v="2014-06-10T18:01:40"/>
    <d v="2014-07-10T18:01:4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1851"/>
    <d v="2014-07-27T20:00:00"/>
    <d v="2014-07-07T16:45:38"/>
    <d v="2014-07-27T20:00:00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1852"/>
    <d v="2015-04-24T19:00:00"/>
    <d v="2015-03-18T13:30:52"/>
    <d v="2015-04-24T19:00:00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1853"/>
    <d v="2012-11-13T21:26:57"/>
    <d v="2012-09-24T20:26:57"/>
    <d v="2012-11-13T21:26:5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1854"/>
    <d v="2013-05-23T19:30:37"/>
    <d v="2013-04-23T19:30:37"/>
    <d v="2013-05-23T19:30: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1855"/>
    <d v="2014-01-06T07:55:40"/>
    <d v="2013-11-22T07:55:40"/>
    <d v="2014-01-06T07:55: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1856"/>
    <d v="2014-07-18T15:31:12"/>
    <d v="2014-06-27T15:31:12"/>
    <d v="2014-07-18T15:31:1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1857"/>
    <d v="2014-09-12T13:26:53"/>
    <d v="2014-08-13T13:26:53"/>
    <d v="2014-09-12T13:26:5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1858"/>
    <d v="2011-12-16T00:48:41"/>
    <d v="2011-10-16T23:48:41"/>
    <d v="2011-12-16T00:48:4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1859"/>
    <d v="2011-09-22T13:28:49"/>
    <d v="2011-08-23T13:28:49"/>
    <d v="2011-09-22T13:28:4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1860"/>
    <d v="2014-02-06T12:01:24"/>
    <d v="2014-01-16T12:01:24"/>
    <d v="2014-02-06T12:01:2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1861"/>
    <d v="2015-01-26T02:12:21"/>
    <d v="2014-12-27T02:12:21"/>
    <d v="2015-01-26T02:12:2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1862"/>
    <d v="2017-03-08T02:30:00"/>
    <d v="2017-01-20T06:49:34"/>
    <d v="2017-03-08T02:30:00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1863"/>
    <d v="2014-06-12T14:08:05"/>
    <d v="2014-05-13T14:08:05"/>
    <d v="2014-06-12T14:08:0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1864"/>
    <d v="2014-05-04T12:11:40"/>
    <d v="2014-04-04T12:11:40"/>
    <d v="2014-05-04T12:11:4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1865"/>
    <d v="2016-11-06T04:49:07"/>
    <d v="2016-10-02T03:49:07"/>
    <d v="2016-11-06T04:49:0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1866"/>
    <d v="2017-02-28T23:00:00"/>
    <d v="2017-01-07T00:54:57"/>
    <d v="2017-02-28T23:00:00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1867"/>
    <d v="2016-11-05T17:11:52"/>
    <d v="2016-10-06T17:11:52"/>
    <d v="2016-11-05T17:11:5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1868"/>
    <d v="2015-12-15T02:59:00"/>
    <d v="2015-11-20T13:42:05"/>
    <d v="2015-12-15T02:59:00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1869"/>
    <d v="2017-01-03T19:04:09"/>
    <d v="2016-12-04T19:04:09"/>
    <d v="2017-01-03T19:04:0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1870"/>
    <d v="2016-01-30T23:17:00"/>
    <d v="2016-01-02T03:32:15"/>
    <d v="2016-01-30T23:17:00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1871"/>
    <d v="2014-11-20T14:48:21"/>
    <d v="2014-10-11T13:48:21"/>
    <d v="2014-11-20T14:48:2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1872"/>
    <d v="2015-06-29T22:06:42"/>
    <d v="2015-05-30T22:06:42"/>
    <d v="2015-06-29T22:06:4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1873"/>
    <d v="2015-07-08T11:45:00"/>
    <d v="2015-06-09T09:46:50"/>
    <d v="2015-07-08T11:45:0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1874"/>
    <d v="2016-06-28T18:15:33"/>
    <d v="2016-06-08T18:15:33"/>
    <d v="2016-06-28T18:15: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1875"/>
    <d v="2016-08-06T16:35:08"/>
    <d v="2016-06-07T16:35:08"/>
    <d v="2016-08-06T16:35: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1876"/>
    <d v="2014-06-16T01:50:05"/>
    <d v="2014-05-17T01:50:05"/>
    <d v="2014-06-16T01:50: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1877"/>
    <d v="2015-02-28T19:42:05"/>
    <d v="2015-01-30T19:42:05"/>
    <d v="2015-02-28T19:42:0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1878"/>
    <d v="2014-06-12T19:12:35"/>
    <d v="2014-05-13T19:12:35"/>
    <d v="2014-06-12T19:12:3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1879"/>
    <d v="2016-03-14T09:35:29"/>
    <d v="2016-02-13T10:35:29"/>
    <d v="2016-03-14T09:35: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1880"/>
    <d v="2016-03-30T07:36:20"/>
    <d v="2016-03-01T08:36:20"/>
    <d v="2016-03-30T07:36:2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1881"/>
    <d v="2015-03-09T21:39:49"/>
    <d v="2015-02-07T22:39:49"/>
    <d v="2015-03-09T21:39:4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1882"/>
    <d v="2012-07-10T18:48:00"/>
    <d v="2012-06-07T17:46:52"/>
    <d v="2012-07-10T18:48:00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1883"/>
    <d v="2012-04-08T16:45:08"/>
    <d v="2012-03-09T17:45:08"/>
    <d v="2012-04-08T16:45: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1884"/>
    <d v="2012-11-27T07:00:00"/>
    <d v="2012-10-22T23:45:35"/>
    <d v="2012-11-27T07:00:00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1885"/>
    <d v="2012-08-10T17:00:00"/>
    <d v="2012-07-08T21:15:10"/>
    <d v="2012-08-10T17:00:0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1886"/>
    <d v="2014-11-12T17:45:38"/>
    <d v="2014-10-13T16:45:38"/>
    <d v="2014-11-12T17:45: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1887"/>
    <d v="2015-12-03T16:30:00"/>
    <d v="2015-11-15T14:12:12"/>
    <d v="2015-12-03T16:30:00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1888"/>
    <d v="2010-05-31T23:59:00"/>
    <d v="2010-05-01T00:45:32"/>
    <d v="2010-05-31T23:59:00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1889"/>
    <d v="2013-03-11T13:02:26"/>
    <d v="2013-01-25T14:02:26"/>
    <d v="2013-03-11T13:02:2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1890"/>
    <d v="2012-12-15T13:52:08"/>
    <d v="2012-11-15T13:52:08"/>
    <d v="2012-12-15T13:52:0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1891"/>
    <d v="2010-07-22T01:00:00"/>
    <d v="2010-06-06T14:09:14"/>
    <d v="2010-07-22T01:00:00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1892"/>
    <d v="2011-06-07T10:18:01"/>
    <d v="2011-05-08T10:18:01"/>
    <d v="2011-06-07T10:18:0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893"/>
    <d v="2011-04-15T22:59:00"/>
    <d v="2011-03-30T17:36:25"/>
    <d v="2011-04-15T22:59:00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1894"/>
    <d v="2012-02-12T16:43:03"/>
    <d v="2012-01-12T16:43:03"/>
    <d v="2012-02-12T16:43:0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1895"/>
    <d v="2015-10-20T12:55:22"/>
    <d v="2015-09-20T12:55:22"/>
    <d v="2015-10-20T12:55: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1896"/>
    <d v="2012-04-12T12:02:45"/>
    <d v="2012-03-13T12:02:45"/>
    <d v="2012-04-12T12:02:4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1897"/>
    <d v="2014-03-04T16:00:00"/>
    <d v="2014-02-10T09:00:06"/>
    <d v="2014-03-04T16:00:00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1898"/>
    <d v="2016-02-01T13:00:00"/>
    <d v="2015-12-27T23:37:53"/>
    <d v="2016-02-01T13:00:00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1899"/>
    <d v="2015-03-25T16:36:06"/>
    <d v="2015-02-23T17:36:06"/>
    <d v="2015-03-25T16:36:0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900"/>
    <d v="2012-10-06T04:59:00"/>
    <d v="2012-09-08T15:55:31"/>
    <d v="2012-10-06T04:59:00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1901"/>
    <d v="2015-05-22T08:00:00"/>
    <d v="2015-04-22T08:02:09"/>
    <d v="2015-05-22T08:00:00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1902"/>
    <d v="2015-03-04T13:57:27"/>
    <d v="2015-02-02T13:57:27"/>
    <d v="2015-03-04T13:57:2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1903"/>
    <d v="2017-01-27T13:29:51"/>
    <d v="2016-11-28T13:29:51"/>
    <d v="2017-01-27T13:29:5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1904"/>
    <d v="2016-01-02T11:27:01"/>
    <d v="2015-11-18T11:27:01"/>
    <d v="2016-01-02T11:27:0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1905"/>
    <d v="2014-09-07T17:13:14"/>
    <d v="2014-08-08T17:13:14"/>
    <d v="2014-09-07T17:13:1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1906"/>
    <d v="2016-06-23T11:06:23"/>
    <d v="2016-05-24T11:06:23"/>
    <d v="2016-06-23T11:06:2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1907"/>
    <d v="2014-05-23T09:05:25"/>
    <d v="2014-05-08T09:05:25"/>
    <d v="2014-05-23T09:05: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1908"/>
    <d v="2016-12-29T17:01:40"/>
    <d v="2016-11-29T17:01:40"/>
    <d v="2016-12-29T17:01:4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1909"/>
    <d v="2014-10-23T05:17:59"/>
    <d v="2014-09-23T05:17:59"/>
    <d v="2014-10-23T05:17:5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1910"/>
    <d v="2015-10-31T17:45:00"/>
    <d v="2015-09-17T18:06:57"/>
    <d v="2015-10-31T17:45:00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1911"/>
    <d v="2014-08-08T19:48:54"/>
    <d v="2014-07-09T19:48:54"/>
    <d v="2014-08-08T19:48:5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1912"/>
    <d v="2015-06-04T00:26:00"/>
    <d v="2015-05-05T00:26:00"/>
    <d v="2015-06-04T00:26:0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1913"/>
    <d v="2014-10-08T07:16:18"/>
    <d v="2014-09-08T07:16:18"/>
    <d v="2014-10-08T07:16:1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1914"/>
    <d v="2014-10-31T22:59:00"/>
    <d v="2014-10-16T23:11:13"/>
    <d v="2014-10-31T22:59:00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1915"/>
    <d v="2014-09-01T20:10:22"/>
    <d v="2014-08-12T20:10:22"/>
    <d v="2014-09-01T20:10: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1916"/>
    <d v="2016-11-07T13:12:55"/>
    <d v="2016-10-13T12:12:55"/>
    <d v="2016-11-07T13:12:5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1917"/>
    <d v="2017-02-10T01:28:53"/>
    <d v="2017-01-11T01:28:53"/>
    <d v="2017-02-10T01:28:5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1918"/>
    <d v="2014-08-12T13:57:31"/>
    <d v="2014-07-08T13:57:31"/>
    <d v="2014-08-12T13:57:3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1919"/>
    <d v="2015-05-19T16:00:49"/>
    <d v="2015-04-19T16:00:49"/>
    <d v="2015-05-19T16:00: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1920"/>
    <d v="2015-10-21T18:00:00"/>
    <d v="2015-09-23T16:01:01"/>
    <d v="2015-10-21T18:00:00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1921"/>
    <d v="2012-07-14T00:19:03"/>
    <d v="2012-06-14T00:19:03"/>
    <d v="2012-07-14T00:19:0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1922"/>
    <d v="2013-12-12T01:08:27"/>
    <d v="2013-11-12T01:08:27"/>
    <d v="2013-12-12T01:08:2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1923"/>
    <d v="2011-09-26T23:59:00"/>
    <d v="2011-08-17T15:22:12"/>
    <d v="2011-09-26T23:59:00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924"/>
    <d v="2014-01-15T14:33:00"/>
    <d v="2013-12-18T13:15:55"/>
    <d v="2014-01-15T14:33:00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1925"/>
    <d v="2013-10-10T19:00:00"/>
    <d v="2013-09-18T16:38:08"/>
    <d v="2013-10-10T19:00:00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1926"/>
    <d v="2010-11-01T19:26:00"/>
    <d v="2010-10-05T17:54:16"/>
    <d v="2010-11-01T19:26:00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x v="1927"/>
    <d v="2012-03-07T23:59:00"/>
    <d v="2012-02-21T15:40:39"/>
    <d v="2012-03-07T23:59:00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1928"/>
    <d v="2013-05-07T10:33:14"/>
    <d v="2013-04-07T10:33:14"/>
    <d v="2013-05-07T10:33:1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1929"/>
    <d v="2011-07-04T19:31:06"/>
    <d v="2011-05-23T19:31:06"/>
    <d v="2011-07-04T19:31:0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1930"/>
    <d v="2013-07-07T08:24:42"/>
    <d v="2013-05-08T08:24:42"/>
    <d v="2013-07-07T08:24:4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1931"/>
    <d v="2012-05-21T22:30:00"/>
    <d v="2012-05-08T16:25:09"/>
    <d v="2012-05-21T22:30:00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932"/>
    <d v="2012-01-24T14:26:13"/>
    <d v="2012-01-03T14:26:13"/>
    <d v="2012-01-24T14:26:1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1933"/>
    <d v="2014-09-26T22:08:27"/>
    <d v="2014-08-27T22:08:27"/>
    <d v="2014-09-26T22:08:2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1934"/>
    <d v="2011-12-25T00:00:00"/>
    <d v="2011-11-18T15:48:41"/>
    <d v="2011-12-25T00:00:00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1935"/>
    <d v="2014-06-20T23:59:00"/>
    <d v="2014-05-14T17:22:51"/>
    <d v="2014-06-20T23:59:00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1936"/>
    <d v="2011-12-06T00:59:00"/>
    <d v="2011-11-05T16:21:10"/>
    <d v="2011-12-06T00:59:0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1937"/>
    <d v="2012-06-14T22:59:00"/>
    <d v="2012-05-29T21:51:21"/>
    <d v="2012-06-14T22:59:00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1938"/>
    <d v="2013-07-02T00:00:00"/>
    <d v="2013-06-01T01:13:51"/>
    <d v="2013-07-02T00:00:00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1939"/>
    <d v="2013-03-10T17:38:28"/>
    <d v="2013-02-08T18:38:28"/>
    <d v="2013-03-10T17:38:2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1940"/>
    <d v="2011-06-14T22:59:00"/>
    <d v="2011-05-07T07:10:33"/>
    <d v="2011-06-14T22:59:00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941"/>
    <d v="2014-05-15T01:58:51"/>
    <d v="2014-04-15T01:58:51"/>
    <d v="2014-05-15T01:58:5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942"/>
    <d v="2011-07-04T14:52:20"/>
    <d v="2011-04-05T14:52:20"/>
    <d v="2011-07-04T14:52:2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943"/>
    <d v="2016-08-11T01:28:36"/>
    <d v="2016-06-27T01:28:36"/>
    <d v="2016-08-11T01:28:3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944"/>
    <d v="2014-05-01T09:01:30"/>
    <d v="2014-04-01T09:01:30"/>
    <d v="2014-05-01T09:01:3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945"/>
    <d v="2015-07-12T01:02:38"/>
    <d v="2015-06-02T01:02:38"/>
    <d v="2015-07-12T01:02:3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946"/>
    <d v="2014-04-19T21:36:01"/>
    <d v="2014-02-18T22:36:01"/>
    <d v="2014-04-19T21:36:0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947"/>
    <d v="2009-11-23T00:59:00"/>
    <d v="2009-10-16T17:02:00"/>
    <d v="2009-11-23T00:59:0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948"/>
    <d v="2016-06-06T12:02:00"/>
    <d v="2016-04-13T09:30:09"/>
    <d v="2016-06-06T12:02:00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949"/>
    <d v="2014-07-10T05:09:11"/>
    <d v="2014-06-10T05:09:11"/>
    <d v="2014-07-10T05:09:1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950"/>
    <d v="2011-04-21T23:21:13"/>
    <d v="2011-03-21T23:21:13"/>
    <d v="2011-04-21T23:21:1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951"/>
    <d v="2016-11-07T06:05:37"/>
    <d v="2016-10-08T05:05:37"/>
    <d v="2016-11-07T06:05: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952"/>
    <d v="2013-10-16T09:33:35"/>
    <d v="2013-09-09T09:33:35"/>
    <d v="2013-10-16T09:33:3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953"/>
    <d v="2012-03-01T22:00:00"/>
    <d v="2012-02-01T23:47:45"/>
    <d v="2012-03-01T22:00:00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954"/>
    <d v="2016-03-12T00:00:00"/>
    <d v="2016-01-25T08:56:16"/>
    <d v="2016-03-12T00:00:00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955"/>
    <d v="2012-05-23T14:00:00"/>
    <d v="2012-04-21T01:31:21"/>
    <d v="2012-05-23T14:00:00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956"/>
    <d v="2015-04-18T16:10:05"/>
    <d v="2015-03-04T17:10:05"/>
    <d v="2015-04-18T16:10: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957"/>
    <d v="2012-10-26T21:21:53"/>
    <d v="2012-09-26T21:21:53"/>
    <d v="2012-10-26T21:21:5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958"/>
    <d v="2013-03-23T17:42:41"/>
    <d v="2013-02-21T18:42:41"/>
    <d v="2013-03-23T17:42:4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959"/>
    <d v="2014-09-30T19:00:00"/>
    <d v="2014-08-20T15:17:40"/>
    <d v="2014-09-30T19:00:0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960"/>
    <d v="2014-12-21T03:42:21"/>
    <d v="2014-11-21T03:42:21"/>
    <d v="2014-12-21T03:42:2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961"/>
    <d v="2012-10-05T22:59:00"/>
    <d v="2012-08-26T23:40:17"/>
    <d v="2012-10-05T22:59:00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962"/>
    <d v="2014-05-13T13:43:56"/>
    <d v="2014-04-13T13:43:56"/>
    <d v="2014-05-13T13:43:5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963"/>
    <d v="2014-09-16T05:18:54"/>
    <d v="2014-08-12T05:18:54"/>
    <d v="2014-09-16T05:18:5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964"/>
    <d v="2016-04-22T01:32:52"/>
    <d v="2016-03-23T01:32:52"/>
    <d v="2016-04-22T01:32:5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965"/>
    <d v="2012-01-11T20:00:00"/>
    <d v="2011-12-20T21:08:30"/>
    <d v="2012-01-11T20:00:0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966"/>
    <d v="2014-08-14T07:58:18"/>
    <d v="2014-07-15T07:58:18"/>
    <d v="2014-08-14T07:58:1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967"/>
    <d v="2014-05-01T10:55:29"/>
    <d v="2014-04-01T10:55:29"/>
    <d v="2014-05-01T10:55: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968"/>
    <d v="2016-12-03T10:05:15"/>
    <d v="2016-11-02T09:05:15"/>
    <d v="2016-12-03T10:05: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969"/>
    <d v="2016-08-05T14:01:08"/>
    <d v="2016-07-06T14:01:08"/>
    <d v="2016-08-05T14:01:0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970"/>
    <d v="2013-04-19T22:38:21"/>
    <d v="2013-02-18T23:38:21"/>
    <d v="2013-04-19T22:38:2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971"/>
    <d v="2013-11-14T23:00:00"/>
    <d v="2013-10-14T07:01:01"/>
    <d v="2013-11-14T23:00:00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972"/>
    <d v="2012-11-17T20:17:24"/>
    <d v="2012-10-18T19:17:24"/>
    <d v="2012-11-17T20:17:2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973"/>
    <d v="2016-08-06T02:00:00"/>
    <d v="2016-06-28T12:21:04"/>
    <d v="2016-08-06T02:00:00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974"/>
    <d v="2013-08-19T03:01:09"/>
    <d v="2013-06-20T03:01:09"/>
    <d v="2013-08-19T03:01:0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975"/>
    <d v="2013-03-10T13:07:31"/>
    <d v="2013-02-08T13:07:31"/>
    <d v="2013-03-10T13:07:3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976"/>
    <d v="2013-07-13T16:35:25"/>
    <d v="2013-06-13T16:35:25"/>
    <d v="2013-07-13T16:35: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977"/>
    <d v="2015-12-19T02:59:00"/>
    <d v="2015-11-03T00:12:20"/>
    <d v="2015-12-19T02:59:0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978"/>
    <d v="2012-06-12T02:00:00"/>
    <d v="2012-05-10T00:24:52"/>
    <d v="2012-06-12T02:00:00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979"/>
    <d v="2015-11-18T23:59:00"/>
    <d v="2015-10-13T06:02:26"/>
    <d v="2015-11-18T23:59:00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980"/>
    <d v="2016-04-03T07:01:02"/>
    <d v="2016-02-23T08:01:02"/>
    <d v="2016-04-03T07:01:0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1981"/>
    <d v="2014-07-09T12:24:25"/>
    <d v="2014-06-09T12:24:25"/>
    <d v="2014-07-09T12:24:2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1982"/>
    <d v="2016-12-04T10:04:47"/>
    <d v="2016-11-04T09:04:47"/>
    <d v="2016-12-04T10:04:4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1983"/>
    <d v="2016-09-02T02:00:00"/>
    <d v="2016-08-10T19:16:58"/>
    <d v="2016-09-02T02:00:00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1984"/>
    <d v="2014-11-30T14:58:01"/>
    <d v="2014-10-01T13:58:01"/>
    <d v="2014-11-30T14:58:0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1985"/>
    <d v="2016-08-02T18:00:00"/>
    <d v="2016-07-04T11:46:11"/>
    <d v="2016-08-02T18:00:00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1986"/>
    <d v="2016-03-14T04:24:43"/>
    <d v="2016-02-13T05:24:43"/>
    <d v="2016-03-14T04:24:4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1987"/>
    <d v="2015-03-01T10:21:16"/>
    <d v="2015-01-30T10:21:16"/>
    <d v="2015-03-01T10:21:1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x v="1988"/>
    <d v="2015-08-20T13:19:02"/>
    <d v="2015-07-21T13:19:02"/>
    <d v="2015-08-20T13:19:0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1989"/>
    <d v="2016-12-11T11:20:08"/>
    <d v="2016-11-11T11:20:08"/>
    <d v="2016-12-11T11:20: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1990"/>
    <d v="2016-02-12T23:42:12"/>
    <d v="2016-01-28T23:42:12"/>
    <d v="2016-02-12T23:42:1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1991"/>
    <d v="2015-07-03T16:26:26"/>
    <d v="2015-06-12T16:26:26"/>
    <d v="2015-07-03T16:26:2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1992"/>
    <d v="2015-02-17T22:26:31"/>
    <d v="2015-01-18T22:26:31"/>
    <d v="2015-02-17T22:26:3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1993"/>
    <d v="2015-12-21T09:07:17"/>
    <d v="2015-11-21T09:07:17"/>
    <d v="2015-12-21T09:07:1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1994"/>
    <d v="2016-12-06T20:09:02"/>
    <d v="2016-10-07T19:09:02"/>
    <d v="2016-12-06T20:09:0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1995"/>
    <d v="2015-07-16T16:38:56"/>
    <d v="2015-06-26T16:38:56"/>
    <d v="2015-07-16T16:38:5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1996"/>
    <d v="2014-07-10T14:40:11"/>
    <d v="2014-06-10T14:40:11"/>
    <d v="2014-07-10T14:40: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1997"/>
    <d v="2014-08-26T17:20:12"/>
    <d v="2014-07-27T17:20:12"/>
    <d v="2014-08-26T17:20: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1998"/>
    <d v="2014-07-31T21:50:38"/>
    <d v="2014-06-16T21:50:38"/>
    <d v="2014-07-31T21:50: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1999"/>
    <d v="2014-11-13T07:35:08"/>
    <d v="2014-10-14T06:35:08"/>
    <d v="2014-11-13T07:35: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2000"/>
    <d v="2016-01-06T17:50:13"/>
    <d v="2015-12-07T17:50:13"/>
    <d v="2016-01-06T17:50: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2001"/>
    <d v="2015-06-12T15:00:00"/>
    <d v="2015-05-12T00:01:56"/>
    <d v="2015-06-12T15:00:00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2002"/>
    <d v="2017-01-23T12:05:43"/>
    <d v="2016-12-24T12:05:43"/>
    <d v="2017-01-23T12:05: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2003"/>
    <d v="2010-07-02T18:00:00"/>
    <d v="2010-06-17T22:00:52"/>
    <d v="2010-07-02T18:00:00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2004"/>
    <d v="2014-07-10T09:31:03"/>
    <d v="2014-06-10T09:31:03"/>
    <d v="2014-07-10T09:31:0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2005"/>
    <d v="2013-10-15T22:59:00"/>
    <d v="2013-09-18T14:30:18"/>
    <d v="2013-10-15T22:59:00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2006"/>
    <d v="2014-12-03T08:00:45"/>
    <d v="2014-10-29T07:00:45"/>
    <d v="2014-12-03T08:00: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2007"/>
    <d v="2010-08-23T23:00:00"/>
    <d v="2010-06-18T15:06:26"/>
    <d v="2010-08-23T23:00:00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2008"/>
    <d v="2011-09-19T09:30:22"/>
    <d v="2011-08-06T09:30:22"/>
    <d v="2011-09-19T09:30: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2009"/>
    <d v="2016-11-23T03:45:43"/>
    <d v="2016-10-18T02:45:43"/>
    <d v="2016-11-23T03:45: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2010"/>
    <d v="2016-08-18T18:54:51"/>
    <d v="2016-07-19T18:54:51"/>
    <d v="2016-08-18T18:54:5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2011"/>
    <d v="2016-01-11T18:00:00"/>
    <d v="2015-12-09T03:36:13"/>
    <d v="2016-01-11T18:00:00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2012"/>
    <d v="2015-02-05T14:44:01"/>
    <d v="2015-01-06T14:44:01"/>
    <d v="2015-02-05T14:44:0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2013"/>
    <d v="2016-07-08T18:03:34"/>
    <d v="2016-05-09T18:03:34"/>
    <d v="2016-07-08T18:03:3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2014"/>
    <d v="2013-03-24T23:08:59"/>
    <d v="2013-02-19T00:08:59"/>
    <d v="2013-03-24T23:08:5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2015"/>
    <d v="2011-09-09T16:02:43"/>
    <d v="2011-08-10T16:02:43"/>
    <d v="2011-09-09T16:02:4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2016"/>
    <d v="2013-03-09T16:08:19"/>
    <d v="2013-02-07T16:08:19"/>
    <d v="2013-03-09T16:08:1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2017"/>
    <d v="2012-03-23T23:00:00"/>
    <d v="2012-02-21T20:22:35"/>
    <d v="2012-03-23T23:00:00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2018"/>
    <d v="2015-08-13T03:46:49"/>
    <d v="2015-07-14T03:46:49"/>
    <d v="2015-08-13T03:46:4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2019"/>
    <d v="2016-09-22T12:00:21"/>
    <d v="2016-08-23T12:00:21"/>
    <d v="2016-09-22T12:00: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2020"/>
    <d v="2014-05-14T18:04:00"/>
    <d v="2014-04-07T21:20:24"/>
    <d v="2014-05-14T18:04:00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2021"/>
    <d v="2014-09-23T20:41:37"/>
    <d v="2014-08-09T20:41:37"/>
    <d v="2014-09-23T20:41:3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2022"/>
    <d v="2016-06-11T08:39:32"/>
    <d v="2016-05-12T08:39:32"/>
    <d v="2016-06-11T08:39:3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2023"/>
    <d v="2015-06-11T05:05:53"/>
    <d v="2015-05-12T05:05:53"/>
    <d v="2015-06-11T05:05: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2024"/>
    <d v="2012-08-12T22:00:00"/>
    <d v="2012-07-09T18:12:24"/>
    <d v="2012-08-12T22:00:00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2025"/>
    <d v="2015-06-10T23:25:46"/>
    <d v="2015-05-11T23:25:46"/>
    <d v="2015-06-10T23:25: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2026"/>
    <d v="2014-04-20T22:59:00"/>
    <d v="2014-03-06T12:39:45"/>
    <d v="2014-04-20T22:59:00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2027"/>
    <d v="2015-03-30T13:31:59"/>
    <d v="2015-02-13T14:31:59"/>
    <d v="2015-03-30T13:31:5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2028"/>
    <d v="2010-03-15T16:55:00"/>
    <d v="2010-02-06T17:03:26"/>
    <d v="2010-03-15T16:55:00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2029"/>
    <d v="2014-08-26T19:31:21"/>
    <d v="2014-07-27T19:31:21"/>
    <d v="2014-08-26T19:31:2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2030"/>
    <d v="2012-11-29T18:54:56"/>
    <d v="2012-10-30T18:54:56"/>
    <d v="2012-11-29T18:54:5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2031"/>
    <d v="2015-01-08T20:00:00"/>
    <d v="2014-12-02T02:54:13"/>
    <d v="2015-01-08T20:00:00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2032"/>
    <d v="2016-12-15T00:00:00"/>
    <d v="2016-11-15T08:34:34"/>
    <d v="2016-12-15T00:00:00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2033"/>
    <d v="2014-04-25T20:58:38"/>
    <d v="2014-03-26T20:58:38"/>
    <d v="2014-04-25T20:58:3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2034"/>
    <d v="2015-05-07T01:58:00"/>
    <d v="2015-03-12T22:07:13"/>
    <d v="2015-05-07T01:58:00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2035"/>
    <d v="2015-12-18T20:00:00"/>
    <d v="2015-11-03T10:00:07"/>
    <d v="2015-12-18T20:00:00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2036"/>
    <d v="2014-05-09T15:45:19"/>
    <d v="2014-04-09T15:45:19"/>
    <d v="2014-05-09T15:45: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2037"/>
    <d v="2013-12-30T01:02:33"/>
    <d v="2013-10-31T00:02:33"/>
    <d v="2013-12-30T01:02:3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2038"/>
    <d v="2013-07-01T13:00:00"/>
    <d v="2013-05-30T01:30:21"/>
    <d v="2013-07-01T13:00:00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2039"/>
    <d v="2016-11-30T23:59:00"/>
    <d v="2016-11-01T05:32:05"/>
    <d v="2016-11-30T23:59:00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2040"/>
    <d v="2013-11-15T18:15:03"/>
    <d v="2013-10-31T17:15:03"/>
    <d v="2013-11-15T18:15: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2041"/>
    <d v="2016-11-10T08:37:07"/>
    <d v="2016-10-11T07:37:07"/>
    <d v="2016-11-10T08:37:0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2042"/>
    <d v="2016-01-22T11:59:34"/>
    <d v="2015-11-23T11:59:34"/>
    <d v="2016-01-22T11:59:3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2043"/>
    <d v="2016-12-10T23:59:00"/>
    <d v="2016-10-17T23:14:37"/>
    <d v="2016-12-10T23:59:00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2044"/>
    <d v="2015-06-13T11:25:14"/>
    <d v="2015-05-14T11:25:14"/>
    <d v="2015-06-13T11:25: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2045"/>
    <d v="2012-07-08T21:07:27"/>
    <d v="2012-06-08T21:07:27"/>
    <d v="2012-07-08T21:07:2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2046"/>
    <d v="2013-05-22T23:07:24"/>
    <d v="2013-04-22T23:07:24"/>
    <d v="2013-05-22T23:07:2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2047"/>
    <d v="2015-04-16T19:00:00"/>
    <d v="2015-03-18T16:41:10"/>
    <d v="2015-04-16T19:00:0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2048"/>
    <d v="2013-05-23T10:38:11"/>
    <d v="2013-04-23T10:38:11"/>
    <d v="2013-05-23T10:38:1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2049"/>
    <d v="2013-12-02T17:59:00"/>
    <d v="2013-10-28T07:39:23"/>
    <d v="2013-12-02T17:59:00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2050"/>
    <d v="2015-05-30T20:42:58"/>
    <d v="2015-04-20T20:42:58"/>
    <d v="2015-05-30T20:42:5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2051"/>
    <d v="2013-12-25T19:32:17"/>
    <d v="2013-11-25T19:32:17"/>
    <d v="2013-12-25T19:32:1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2052"/>
    <d v="2016-02-19T21:00:53"/>
    <d v="2016-01-05T21:00:53"/>
    <d v="2016-02-19T21:00: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2053"/>
    <d v="2015-11-25T10:49:11"/>
    <d v="2015-10-26T09:49:11"/>
    <d v="2015-11-25T10:49:1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2054"/>
    <d v="2014-05-02T07:30:10"/>
    <d v="2014-04-02T07:30:10"/>
    <d v="2014-05-02T07:30: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2055"/>
    <d v="2014-12-02T23:00:00"/>
    <d v="2014-11-03T11:10:43"/>
    <d v="2014-12-02T23:00:00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2056"/>
    <d v="2013-04-17T13:15:42"/>
    <d v="2013-03-18T13:15:42"/>
    <d v="2013-04-17T13:15: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2057"/>
    <d v="2016-02-26T06:52:12"/>
    <d v="2016-01-27T06:52:12"/>
    <d v="2016-02-26T06:52:1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2058"/>
    <d v="2015-03-02T15:00:00"/>
    <d v="2015-01-22T03:53:50"/>
    <d v="2015-03-02T15:00:0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2059"/>
    <d v="2016-01-31T16:59:00"/>
    <d v="2015-12-23T09:27:34"/>
    <d v="2016-01-31T16:59:00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2060"/>
    <d v="2014-07-23T10:25:50"/>
    <d v="2014-05-24T10:25:50"/>
    <d v="2014-07-23T10:25: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2061"/>
    <d v="2016-12-31T13:20:54"/>
    <d v="2016-12-01T13:20:54"/>
    <d v="2016-12-31T13:20: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2062"/>
    <d v="2016-03-24T03:11:38"/>
    <d v="2016-02-23T04:11:38"/>
    <d v="2016-03-24T03:11:3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2063"/>
    <d v="2016-05-15T12:35:01"/>
    <d v="2016-04-12T12:35:01"/>
    <d v="2016-05-15T12:35: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2064"/>
    <d v="2013-05-31T07:00:00"/>
    <d v="2013-04-25T03:45:23"/>
    <d v="2013-05-31T07:00:00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2065"/>
    <d v="2013-12-25T03:00:29"/>
    <d v="2013-11-25T03:00:29"/>
    <d v="2013-12-25T03:00: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2066"/>
    <d v="2014-08-23T13:31:23"/>
    <d v="2014-07-24T13:31:23"/>
    <d v="2014-08-23T13:31:2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2067"/>
    <d v="2015-05-24T15:29:36"/>
    <d v="2015-04-21T15:29:36"/>
    <d v="2015-05-24T15:29:3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2068"/>
    <d v="2016-10-20T15:11:55"/>
    <d v="2016-09-20T15:11:55"/>
    <d v="2016-10-20T15:11:5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2069"/>
    <d v="2016-01-02T18:19:51"/>
    <d v="2015-12-02T18:19:51"/>
    <d v="2016-01-02T18:19:5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2070"/>
    <d v="2016-06-28T10:45:23"/>
    <d v="2016-05-29T10:45:23"/>
    <d v="2016-06-28T10:45: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2071"/>
    <d v="2016-10-02T01:41:24"/>
    <d v="2016-08-18T01:41:24"/>
    <d v="2016-10-02T01:41:2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2072"/>
    <d v="2016-05-07T08:57:12"/>
    <d v="2016-04-07T08:57:12"/>
    <d v="2016-05-07T08:57:1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2073"/>
    <d v="2015-05-08T11:01:58"/>
    <d v="2015-03-24T11:01:58"/>
    <d v="2015-05-08T11:01:5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2074"/>
    <d v="2016-05-06T14:49:42"/>
    <d v="2016-04-06T14:49:42"/>
    <d v="2016-05-06T14:49:4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2075"/>
    <d v="2013-07-25T11:21:28"/>
    <d v="2013-06-25T11:21:28"/>
    <d v="2013-07-25T11:21:2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2076"/>
    <d v="2014-07-23T16:08:09"/>
    <d v="2014-06-13T16:08:09"/>
    <d v="2014-07-23T16:08:0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2077"/>
    <d v="2015-06-05T16:00:00"/>
    <d v="2015-04-08T20:01:16"/>
    <d v="2015-06-05T16:00:00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2078"/>
    <d v="2016-12-18T13:30:57"/>
    <d v="2016-11-18T13:30:57"/>
    <d v="2016-12-18T13:30: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2079"/>
    <d v="2015-06-25T14:00:00"/>
    <d v="2015-05-26T12:03:13"/>
    <d v="2015-06-25T14:00:00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2080"/>
    <d v="2015-11-11T18:58:20"/>
    <d v="2015-10-12T17:58:20"/>
    <d v="2015-11-11T18:58:2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2081"/>
    <d v="2012-05-15T23:59:00"/>
    <d v="2012-04-04T22:45:55"/>
    <d v="2012-05-15T23:59:00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2082"/>
    <d v="2011-11-23T22:53:16"/>
    <d v="2011-09-24T21:53:16"/>
    <d v="2011-11-23T22:53:1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2083"/>
    <d v="2012-06-04T12:19:55"/>
    <d v="2012-05-05T12:19:55"/>
    <d v="2012-06-04T12:19:5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2084"/>
    <d v="2014-05-04T01:59:00"/>
    <d v="2014-04-02T14:59:42"/>
    <d v="2014-05-04T01:59:00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2085"/>
    <d v="2012-07-15T15:03:07"/>
    <d v="2012-06-15T15:03:07"/>
    <d v="2012-07-15T15:03:0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2086"/>
    <d v="2011-12-13T23:59:00"/>
    <d v="2011-11-13T11:05:32"/>
    <d v="2011-12-13T23:59:00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2087"/>
    <d v="2011-09-07T23:54:18"/>
    <d v="2011-08-08T23:54:18"/>
    <d v="2011-09-07T23:54:1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2088"/>
    <d v="2010-09-10T22:59:00"/>
    <d v="2010-08-05T12:09:12"/>
    <d v="2010-09-10T22:59:00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2089"/>
    <d v="2013-08-01T20:49:54"/>
    <d v="2013-06-27T20:49:54"/>
    <d v="2013-08-01T20:49:5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2090"/>
    <d v="2013-02-24T04:09:15"/>
    <d v="2013-01-25T04:09:15"/>
    <d v="2013-02-24T04:09:1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2091"/>
    <d v="2011-03-01T15:00:00"/>
    <d v="2011-01-12T02:44:38"/>
    <d v="2011-03-01T15:00:00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2092"/>
    <d v="2011-10-07T11:58:52"/>
    <d v="2011-08-08T11:58:52"/>
    <d v="2011-10-07T11:58:5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2093"/>
    <d v="2012-12-22T16:30:32"/>
    <d v="2012-10-23T15:30:32"/>
    <d v="2012-12-22T16:30: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2094"/>
    <d v="2012-03-04T22:00:00"/>
    <d v="2012-01-30T19:28:50"/>
    <d v="2012-03-04T22:00:0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2095"/>
    <d v="2011-10-02T12:36:13"/>
    <d v="2011-08-03T12:36:13"/>
    <d v="2011-10-02T12:36:1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2096"/>
    <d v="2012-10-25T22:59:00"/>
    <d v="2012-10-10T13:12:15"/>
    <d v="2012-10-25T22:59:00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2097"/>
    <d v="2011-12-01T10:02:15"/>
    <d v="2011-10-02T09:02:15"/>
    <d v="2011-12-01T10:02:1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2098"/>
    <d v="2012-03-07T21:43:55"/>
    <d v="2012-02-06T21:43:55"/>
    <d v="2012-03-07T21:43:5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x v="2099"/>
    <d v="2015-07-01T22:40:00"/>
    <d v="2015-06-18T12:54:44"/>
    <d v="2015-07-01T22:40:00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2100"/>
    <d v="2012-06-29T22:59:00"/>
    <d v="2012-06-14T15:02:21"/>
    <d v="2012-06-29T22:59:00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2101"/>
    <d v="2012-02-12T22:35:14"/>
    <d v="2011-12-14T22:35:14"/>
    <d v="2012-02-12T22:35: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2102"/>
    <d v="2011-05-05T15:50:48"/>
    <d v="2011-04-05T15:50:48"/>
    <d v="2011-05-05T15:50: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2103"/>
    <d v="2012-11-09T14:07:07"/>
    <d v="2012-10-10T13:07:07"/>
    <d v="2012-11-09T14:07:0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2104"/>
    <d v="2013-05-30T19:00:00"/>
    <d v="2013-04-29T20:47:14"/>
    <d v="2013-05-30T19:00:00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2105"/>
    <d v="2014-11-20T23:00:00"/>
    <d v="2014-11-08T13:55:53"/>
    <d v="2014-11-20T23:00:00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2106"/>
    <d v="2013-01-26T00:09:34"/>
    <d v="2012-12-27T00:09:34"/>
    <d v="2013-01-26T00:09:3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2107"/>
    <d v="2014-11-12T13:03:13"/>
    <d v="2014-10-22T12:03:13"/>
    <d v="2014-11-12T13:03:1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2108"/>
    <d v="2012-09-09T22:55:00"/>
    <d v="2012-08-13T23:13:00"/>
    <d v="2012-09-09T22:55:0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2109"/>
    <d v="2015-07-05T12:00:17"/>
    <d v="2015-06-05T12:00:17"/>
    <d v="2015-07-05T12:00: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2110"/>
    <d v="2014-05-27T23:59:00"/>
    <d v="2014-04-30T11:06:09"/>
    <d v="2014-05-27T23:59:00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2111"/>
    <d v="2011-08-14T20:00:00"/>
    <d v="2011-06-08T23:43:45"/>
    <d v="2011-08-14T20:00:00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2112"/>
    <d v="2013-04-15T17:16:33"/>
    <d v="2013-04-01T17:16:33"/>
    <d v="2013-04-15T17:16:3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2113"/>
    <d v="2014-09-23T15:46:16"/>
    <d v="2014-08-19T15:46:16"/>
    <d v="2014-09-23T15:46:1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2114"/>
    <d v="2010-12-08T23:59:00"/>
    <d v="2010-10-07T14:34:30"/>
    <d v="2010-12-08T23:59:0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2115"/>
    <d v="2011-02-19T20:56:41"/>
    <d v="2011-01-20T20:56:41"/>
    <d v="2011-02-19T20:56:4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2116"/>
    <d v="2012-10-02T13:40:03"/>
    <d v="2012-08-15T13:40:03"/>
    <d v="2012-10-02T13:40: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2117"/>
    <d v="2015-10-26T23:59:00"/>
    <d v="2015-10-12T20:25:49"/>
    <d v="2015-10-26T23:59:00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2118"/>
    <d v="2011-07-24T15:08:56"/>
    <d v="2011-06-24T15:08:56"/>
    <d v="2011-07-24T15:08:5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2119"/>
    <d v="2012-08-15T22:07:25"/>
    <d v="2012-07-16T22:07:25"/>
    <d v="2012-08-15T22:07:2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2120"/>
    <d v="2014-01-01T18:08:56"/>
    <d v="2013-11-13T18:08:56"/>
    <d v="2014-01-01T18:08:5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2121"/>
    <d v="2017-01-11T12:49:08"/>
    <d v="2016-12-12T12:49:08"/>
    <d v="2017-01-11T12:49:0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2122"/>
    <d v="2017-01-07T02:12:49"/>
    <d v="2016-12-08T02:12:49"/>
    <d v="2017-01-07T02:12:4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2123"/>
    <d v="2010-03-15T01:59:00"/>
    <d v="2010-01-20T05:11:47"/>
    <d v="2010-03-15T01:59:00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2124"/>
    <d v="2010-11-30T00:00:00"/>
    <d v="2010-10-12T19:40:35"/>
    <d v="2010-11-30T00:00:00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2125"/>
    <d v="2015-08-04T19:33:53"/>
    <d v="2015-07-05T19:33:53"/>
    <d v="2015-08-04T19:33:5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2126"/>
    <d v="2014-12-08T18:21:27"/>
    <d v="2014-11-08T18:21:27"/>
    <d v="2014-12-08T18:21:2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2127"/>
    <d v="2015-03-12T06:07:43"/>
    <d v="2015-02-10T07:07:43"/>
    <d v="2015-03-12T06:07:4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2128"/>
    <d v="2014-09-21T13:32:49"/>
    <d v="2014-07-23T13:32:49"/>
    <d v="2014-09-21T13:32:4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2129"/>
    <d v="2016-03-09T19:35:00"/>
    <d v="2016-02-08T19:35:00"/>
    <d v="2016-03-09T19:35: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2130"/>
    <d v="2014-08-15T21:04:23"/>
    <d v="2014-07-11T21:04:23"/>
    <d v="2014-08-15T21:04:2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2131"/>
    <d v="2015-07-11T23:58:11"/>
    <d v="2015-06-11T23:58:11"/>
    <d v="2015-07-11T23:58:1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2132"/>
    <d v="2014-02-03T06:41:32"/>
    <d v="2014-01-04T06:41:32"/>
    <d v="2014-02-03T06:41:3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2133"/>
    <d v="2011-04-24T01:59:00"/>
    <d v="2011-03-16T21:19:59"/>
    <d v="2011-04-24T01:59:00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2134"/>
    <d v="2013-04-27T16:16:31"/>
    <d v="2013-03-28T16:16:31"/>
    <d v="2013-04-27T16:16:3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2135"/>
    <d v="2012-10-04T18:07:13"/>
    <d v="2012-09-04T18:07:13"/>
    <d v="2012-10-04T18:07:1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2136"/>
    <d v="2013-10-19T07:13:06"/>
    <d v="2013-09-19T07:13:06"/>
    <d v="2013-10-19T07:13:0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2137"/>
    <d v="2014-12-05T13:30:29"/>
    <d v="2014-11-05T13:30:29"/>
    <d v="2014-12-05T13:30: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2138"/>
    <d v="2013-11-08T20:18:59"/>
    <d v="2013-10-09T19:18:59"/>
    <d v="2013-11-08T20:18:5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2139"/>
    <d v="2016-11-03T13:00:08"/>
    <d v="2016-10-04T13:00:08"/>
    <d v="2016-11-03T13:00: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2140"/>
    <d v="2013-01-11T15:00:24"/>
    <d v="2012-12-12T15:00:24"/>
    <d v="2013-01-11T15:00: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2141"/>
    <d v="2014-11-14T01:39:19"/>
    <d v="2014-10-15T00:39:19"/>
    <d v="2014-11-14T01:39:1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2142"/>
    <d v="2015-12-30T11:50:10"/>
    <d v="2015-12-02T11:50:10"/>
    <d v="2015-12-30T11:50: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2143"/>
    <d v="2010-07-21T14:00:00"/>
    <d v="2010-06-03T16:16:52"/>
    <d v="2010-07-21T14:00:00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2144"/>
    <d v="2013-09-14T08:07:20"/>
    <d v="2013-08-13T08:07:20"/>
    <d v="2013-09-14T08:07:2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2145"/>
    <d v="2013-11-27T01:41:54"/>
    <d v="2013-10-28T00:41:54"/>
    <d v="2013-11-27T01:41:5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2146"/>
    <d v="2016-02-11T11:18:30"/>
    <d v="2016-01-28T11:18:30"/>
    <d v="2016-02-11T11:18:3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x v="2147"/>
    <d v="2014-11-16T03:05:48"/>
    <d v="2014-10-15T02:05:48"/>
    <d v="2014-11-16T03:05: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2148"/>
    <d v="2015-04-02T11:36:22"/>
    <d v="2015-03-03T12:36:22"/>
    <d v="2015-04-02T11:36:2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2149"/>
    <d v="2010-07-30T19:00:00"/>
    <d v="2010-06-25T19:35:56"/>
    <d v="2010-07-30T19:00:00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x v="2150"/>
    <d v="2016-07-13T01:49:59"/>
    <d v="2016-06-13T01:49:59"/>
    <d v="2016-07-13T01:49:5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2151"/>
    <d v="2016-06-29T15:20:14"/>
    <d v="2016-05-30T15:20:14"/>
    <d v="2016-06-29T15:20: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2152"/>
    <d v="2014-03-15T13:58:29"/>
    <d v="2014-02-13T14:58:29"/>
    <d v="2014-03-15T13:58:2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2153"/>
    <d v="2015-01-10T02:59:00"/>
    <d v="2014-12-01T16:51:58"/>
    <d v="2015-01-10T02:59:00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2154"/>
    <d v="2014-01-28T10:10:27"/>
    <d v="2014-01-08T10:10:27"/>
    <d v="2014-01-28T10:10: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2155"/>
    <d v="2016-03-31T11:56:25"/>
    <d v="2016-03-01T12:56:25"/>
    <d v="2016-03-31T11:56:2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2156"/>
    <d v="2013-09-16T15:30:06"/>
    <d v="2013-08-02T15:30:06"/>
    <d v="2013-09-16T15:30: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x v="2157"/>
    <d v="2016-12-23T02:59:00"/>
    <d v="2016-11-20T18:33:03"/>
    <d v="2016-12-23T02:59:00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2158"/>
    <d v="2013-02-04T15:29:34"/>
    <d v="2012-12-21T15:29:34"/>
    <d v="2013-02-04T15:29:3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2159"/>
    <d v="2011-07-16T12:32:54"/>
    <d v="2011-06-16T12:32:54"/>
    <d v="2011-07-16T12:32:5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2160"/>
    <d v="2012-05-19T12:05:05"/>
    <d v="2012-04-19T12:05:05"/>
    <d v="2012-05-19T12:05: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2161"/>
    <d v="2015-09-23T15:27:39"/>
    <d v="2015-08-24T15:27:39"/>
    <d v="2015-09-23T15:27:3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2162"/>
    <d v="2014-07-24T13:23:11"/>
    <d v="2014-06-23T13:23:11"/>
    <d v="2014-07-24T13:23:1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2163"/>
    <d v="2015-06-07T22:50:00"/>
    <d v="2015-04-17T16:35:20"/>
    <d v="2015-06-07T22:50:0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2164"/>
    <d v="2016-06-24T22:59:00"/>
    <d v="2016-05-25T12:13:34"/>
    <d v="2016-06-24T22:59:00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2165"/>
    <d v="2016-04-08T10:00:35"/>
    <d v="2016-03-09T11:00:35"/>
    <d v="2016-04-08T10:00: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2166"/>
    <d v="2014-12-05T16:06:58"/>
    <d v="2014-10-21T15:06:58"/>
    <d v="2014-12-05T16:06:5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2167"/>
    <d v="2012-09-14T20:35:37"/>
    <d v="2012-08-31T20:35:37"/>
    <d v="2012-09-14T20:35: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2168"/>
    <d v="2017-02-10T00:00:00"/>
    <d v="2017-01-10T09:24:21"/>
    <d v="2017-02-10T00:00:00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2169"/>
    <d v="2017-03-02T11:49:11"/>
    <d v="2017-02-27T11:49:11"/>
    <d v="2017-03-02T11:49:1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2170"/>
    <d v="2015-08-22T13:00:22"/>
    <d v="2015-07-13T13:00:22"/>
    <d v="2015-08-22T13:00: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2171"/>
    <d v="2015-06-22T00:00:00"/>
    <d v="2015-05-17T17:58:15"/>
    <d v="2015-06-22T00:00:00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2172"/>
    <d v="2015-04-18T08:55:20"/>
    <d v="2015-03-19T08:55:20"/>
    <d v="2015-04-18T08:55: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2173"/>
    <d v="2013-09-09T22:59:00"/>
    <d v="2013-08-09T11:37:23"/>
    <d v="2013-09-09T22:59:00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2174"/>
    <d v="2016-05-05T08:01:47"/>
    <d v="2016-04-05T08:01:47"/>
    <d v="2016-05-05T08:01:4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2175"/>
    <d v="2016-07-20T19:13:06"/>
    <d v="2016-07-13T19:13:06"/>
    <d v="2016-07-20T19:13:0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2176"/>
    <d v="2015-05-02T10:11:49"/>
    <d v="2015-04-02T10:11:49"/>
    <d v="2015-05-02T10:11:4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2177"/>
    <d v="2016-06-06T01:01:07"/>
    <d v="2016-05-12T01:01:07"/>
    <d v="2016-06-06T01:01:0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2178"/>
    <d v="2017-01-18T10:16:37"/>
    <d v="2016-12-19T10:16:37"/>
    <d v="2017-01-18T10:16:3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2179"/>
    <d v="2015-04-10T23:06:32"/>
    <d v="2015-03-11T23:06:32"/>
    <d v="2015-04-10T23:06:3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2180"/>
    <d v="2015-11-13T12:04:28"/>
    <d v="2015-10-02T11:04:28"/>
    <d v="2015-11-13T12:04:2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2181"/>
    <d v="2017-02-20T19:07:33"/>
    <d v="2017-02-06T19:07:33"/>
    <d v="2017-02-20T19:07:3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2182"/>
    <d v="2014-10-02T16:37:05"/>
    <d v="2014-08-28T16:37:05"/>
    <d v="2014-10-02T16:37:0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2183"/>
    <d v="2017-02-09T00:00:00"/>
    <d v="2017-01-10T03:46:17"/>
    <d v="2017-02-09T00:00:00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2184"/>
    <d v="2016-01-25T11:00:00"/>
    <d v="2016-01-11T11:34:01"/>
    <d v="2016-01-25T11:00:00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2185"/>
    <d v="2013-03-26T03:23:59"/>
    <d v="2013-02-14T03:23:59"/>
    <d v="2013-03-26T03:23:5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2186"/>
    <d v="2016-09-06T21:00:00"/>
    <d v="2016-08-01T09:45:43"/>
    <d v="2016-09-06T21:00:00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2187"/>
    <d v="2015-04-02T22:59:00"/>
    <d v="2015-03-05T00:01:06"/>
    <d v="2015-04-02T22:59:00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2188"/>
    <d v="2016-10-25T12:00:00"/>
    <d v="2016-09-20T09:04:01"/>
    <d v="2016-10-25T12:00:00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2189"/>
    <d v="2016-04-21T17:00:00"/>
    <d v="2016-04-07T13:55:00"/>
    <d v="2016-04-21T17:00: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2190"/>
    <d v="2016-03-23T01:59:00"/>
    <d v="2016-02-17T10:00:04"/>
    <d v="2016-03-23T01:59:00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2191"/>
    <d v="2017-02-14T15:00:27"/>
    <d v="2017-02-02T15:00:27"/>
    <d v="2017-02-14T15:00: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2192"/>
    <d v="2016-12-15T18:00:00"/>
    <d v="2016-11-17T15:25:44"/>
    <d v="2016-12-15T18:00:00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2193"/>
    <d v="2016-11-20T23:59:00"/>
    <d v="2016-10-21T04:44:32"/>
    <d v="2016-11-20T23:59:00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2194"/>
    <d v="2016-03-26T12:11:30"/>
    <d v="2016-02-25T13:11:30"/>
    <d v="2016-03-26T12:11:3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2195"/>
    <d v="2015-08-11T13:31:40"/>
    <d v="2015-07-12T13:31:40"/>
    <d v="2015-08-11T13:31:4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2196"/>
    <d v="2016-12-02T02:00:00"/>
    <d v="2016-11-01T06:41:42"/>
    <d v="2016-12-02T02:00:00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2197"/>
    <d v="2015-02-28T09:00:59"/>
    <d v="2015-01-29T09:00:59"/>
    <d v="2015-02-28T09:00: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2198"/>
    <d v="2015-11-14T08:20:00"/>
    <d v="2015-10-15T07:20:00"/>
    <d v="2015-11-14T08:20: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2199"/>
    <d v="2015-10-15T04:59:58"/>
    <d v="2015-09-15T04:59:58"/>
    <d v="2015-10-15T04:59:5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2200"/>
    <d v="2015-07-05T22:00:00"/>
    <d v="2015-06-08T10:01:08"/>
    <d v="2015-07-05T22:00:00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2201"/>
    <d v="2013-01-16T15:19:25"/>
    <d v="2013-01-02T15:19:25"/>
    <d v="2013-01-16T15:19:2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2202"/>
    <d v="2012-11-01T15:22:48"/>
    <d v="2012-10-02T15:22:48"/>
    <d v="2012-11-01T15:22:4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2203"/>
    <d v="2015-09-24T15:38:02"/>
    <d v="2015-08-25T15:38:02"/>
    <d v="2015-09-24T15:38:0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2204"/>
    <d v="2013-03-09T02:28:39"/>
    <d v="2013-02-07T02:28:39"/>
    <d v="2013-03-09T02:28:3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2205"/>
    <d v="2012-06-01T14:43:09"/>
    <d v="2012-05-02T14:43:09"/>
    <d v="2012-06-01T14:43:0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2206"/>
    <d v="2012-04-16T01:10:24"/>
    <d v="2012-03-29T01:10:24"/>
    <d v="2012-04-16T01:10: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2207"/>
    <d v="2013-11-16T00:39:33"/>
    <d v="2013-10-16T23:39:33"/>
    <d v="2013-11-16T00:39:3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2208"/>
    <d v="2012-04-06T23:00:00"/>
    <d v="2012-02-07T16:10:26"/>
    <d v="2012-04-06T23:00:00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2209"/>
    <d v="2014-04-14T18:00:00"/>
    <d v="2014-04-03T06:30:44"/>
    <d v="2014-04-14T18:00:00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2210"/>
    <d v="2012-04-14T12:36:00"/>
    <d v="2012-02-16T20:35:10"/>
    <d v="2012-04-14T12:36:0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2211"/>
    <d v="2014-04-10T01:59:00"/>
    <d v="2014-03-18T13:50:25"/>
    <d v="2014-04-10T01:59:00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2212"/>
    <d v="2013-11-03T20:00:00"/>
    <d v="2013-10-01T12:56:17"/>
    <d v="2013-11-03T20:00:00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2213"/>
    <d v="2015-05-15T14:49:39"/>
    <d v="2015-04-15T14:49:39"/>
    <d v="2015-05-15T14:49:3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2214"/>
    <d v="2014-02-06T14:00:48"/>
    <d v="2014-01-07T14:00:48"/>
    <d v="2014-02-06T14:00: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2215"/>
    <d v="2012-03-13T01:59:00"/>
    <d v="2012-02-19T12:12:52"/>
    <d v="2012-03-13T01:59:00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2216"/>
    <d v="2015-07-23T13:02:25"/>
    <d v="2015-07-09T13:02:25"/>
    <d v="2015-07-23T13:02:2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2217"/>
    <d v="2015-11-02T03:00:00"/>
    <d v="2015-10-22T13:38:33"/>
    <d v="2015-11-02T03:00:00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2218"/>
    <d v="2012-08-28T19:00:00"/>
    <d v="2012-08-06T14:29:43"/>
    <d v="2012-08-28T19:00:00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2219"/>
    <d v="2015-08-19T12:15:12"/>
    <d v="2015-07-20T12:15:12"/>
    <d v="2015-08-19T12:15: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2220"/>
    <d v="2013-07-26T20:27:16"/>
    <d v="2013-06-26T20:27:16"/>
    <d v="2013-07-26T20:27:1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2221"/>
    <d v="2016-04-22T19:00:00"/>
    <d v="2016-03-23T11:00:09"/>
    <d v="2016-04-22T19:00:00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2222"/>
    <d v="2012-01-28T13:54:07"/>
    <d v="2011-12-29T13:54:07"/>
    <d v="2012-01-28T13:54:0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2223"/>
    <d v="2015-06-27T10:22:48"/>
    <d v="2015-05-28T10:22:48"/>
    <d v="2015-06-27T10:22:4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2224"/>
    <d v="2016-10-29T14:00:00"/>
    <d v="2016-10-01T11:01:15"/>
    <d v="2016-10-29T14:00:00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2225"/>
    <d v="2014-09-21T14:00:15"/>
    <d v="2014-08-22T14:00:15"/>
    <d v="2014-09-21T14:00: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2226"/>
    <d v="2016-02-11T23:59:00"/>
    <d v="2016-01-12T14:10:22"/>
    <d v="2016-02-11T23:59:00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2227"/>
    <d v="2013-11-13T15:22:35"/>
    <d v="2013-10-14T14:22:35"/>
    <d v="2013-11-13T15:22:3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2228"/>
    <d v="2015-08-16T01:40:36"/>
    <d v="2015-07-17T01:40:36"/>
    <d v="2015-08-16T01:40: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2229"/>
    <d v="2013-09-02T23:00:00"/>
    <d v="2013-07-29T10:56:31"/>
    <d v="2013-09-02T23:00:00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2230"/>
    <d v="2014-04-25T16:08:47"/>
    <d v="2014-03-26T16:08:47"/>
    <d v="2014-04-25T16:08:4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2231"/>
    <d v="2013-06-25T00:00:00"/>
    <d v="2013-05-29T16:51:41"/>
    <d v="2013-06-25T00:00:00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2232"/>
    <d v="2014-07-18T22:00:00"/>
    <d v="2014-06-16T14:03:28"/>
    <d v="2014-07-18T22:00:00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2233"/>
    <d v="2015-12-13T19:00:00"/>
    <d v="2015-11-23T04:05:39"/>
    <d v="2015-12-13T19:00:00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2234"/>
    <d v="2017-01-05T14:47:27"/>
    <d v="2016-12-06T14:47:27"/>
    <d v="2017-01-05T14:47:2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2235"/>
    <d v="2015-03-28T18:31:51"/>
    <d v="2015-02-26T19:31:51"/>
    <d v="2015-03-28T18:31:5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2236"/>
    <d v="2016-02-01T09:48:43"/>
    <d v="2016-01-02T09:48:43"/>
    <d v="2016-02-01T09:48:4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2237"/>
    <d v="2014-11-12T02:59:00"/>
    <d v="2014-10-02T19:04:43"/>
    <d v="2014-11-12T02:59:00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2238"/>
    <d v="2017-03-10T09:55:16"/>
    <d v="2017-02-08T09:55:16"/>
    <d v="2017-03-10T09:55: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2239"/>
    <d v="2013-11-30T23:02:00"/>
    <d v="2013-10-25T18:00:14"/>
    <d v="2013-11-30T23:02:00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2240"/>
    <d v="2016-04-22T14:49:04"/>
    <d v="2016-03-23T14:49:04"/>
    <d v="2016-04-22T14:49:0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2241"/>
    <d v="2017-03-02T14:51:40"/>
    <d v="2017-01-31T14:51:40"/>
    <d v="2017-03-02T14:51:4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2242"/>
    <d v="2013-11-26T22:02:00"/>
    <d v="2013-10-22T08:48:53"/>
    <d v="2013-11-26T22:02:00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2243"/>
    <d v="2017-03-12T22:00:00"/>
    <d v="2017-03-06T13:01:30"/>
    <d v="2017-03-12T22:00:0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2244"/>
    <d v="2016-10-16T15:30:00"/>
    <d v="2016-10-04T14:39:06"/>
    <d v="2016-10-16T15:30:00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2245"/>
    <d v="2014-02-21T13:00:00"/>
    <d v="2014-01-21T12:00:17"/>
    <d v="2014-02-21T13:00:00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2246"/>
    <d v="2015-09-04T14:00:10"/>
    <d v="2015-08-05T14:00:10"/>
    <d v="2015-09-04T14:00: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2247"/>
    <d v="2015-07-29T10:59:25"/>
    <d v="2015-07-15T10:59:25"/>
    <d v="2015-07-29T10:59:2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2248"/>
    <d v="2016-12-14T16:01:18"/>
    <d v="2016-11-14T16:01:18"/>
    <d v="2016-12-14T16:01:1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2249"/>
    <d v="2013-04-02T10:52:45"/>
    <d v="2013-03-03T11:52:45"/>
    <d v="2013-04-02T10:52:4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2250"/>
    <d v="2016-12-02T20:07:53"/>
    <d v="2016-11-02T19:07:53"/>
    <d v="2016-12-02T20:07:5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2251"/>
    <d v="2014-08-16T03:17:57"/>
    <d v="2014-07-26T03:17:57"/>
    <d v="2014-08-16T03:17:5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2252"/>
    <d v="2016-08-06T02:52:18"/>
    <d v="2016-07-22T02:52:18"/>
    <d v="2016-08-06T02:52:1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2253"/>
    <d v="2015-11-18T11:09:07"/>
    <d v="2015-10-19T10:09:07"/>
    <d v="2015-11-18T11:09:0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2254"/>
    <d v="2017-01-24T10:32:48"/>
    <d v="2017-01-17T10:32:48"/>
    <d v="2017-01-24T10:32:4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2255"/>
    <d v="2016-05-07T17:50:51"/>
    <d v="2016-04-07T17:50:51"/>
    <d v="2016-05-07T17:50: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2256"/>
    <d v="2016-11-22T05:50:46"/>
    <d v="2016-11-08T05:50:46"/>
    <d v="2016-11-22T05:50: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2257"/>
    <d v="2016-06-19T18:00:00"/>
    <d v="2016-05-15T17:28:49"/>
    <d v="2016-06-19T18:00:00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2258"/>
    <d v="2015-06-11T13:01:27"/>
    <d v="2015-05-12T13:01:27"/>
    <d v="2015-06-11T13:01:2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2259"/>
    <d v="2016-12-08T14:18:56"/>
    <d v="2016-11-28T14:18:56"/>
    <d v="2016-12-08T14:18:5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2260"/>
    <d v="2014-03-26T18:24:10"/>
    <d v="2014-02-24T19:24:10"/>
    <d v="2014-03-26T18:24:1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2261"/>
    <d v="2017-02-14T12:23:40"/>
    <d v="2017-01-24T12:23:40"/>
    <d v="2017-02-14T12:23:4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2262"/>
    <d v="2014-11-17T19:00:00"/>
    <d v="2014-10-14T09:02:38"/>
    <d v="2014-11-17T19:00:00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2263"/>
    <d v="2015-01-31T14:58:33"/>
    <d v="2015-01-10T14:58:33"/>
    <d v="2015-01-31T14:58:3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2264"/>
    <d v="2016-05-22T22:00:00"/>
    <d v="2016-05-06T08:58:34"/>
    <d v="2016-05-22T22:00:00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2265"/>
    <d v="2016-11-22T15:28:27"/>
    <d v="2016-11-15T15:28:27"/>
    <d v="2016-11-22T15:28:2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2266"/>
    <d v="2016-04-26T21:00:00"/>
    <d v="2016-04-09T15:59:52"/>
    <d v="2016-04-26T21:00:00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2267"/>
    <d v="2014-12-20T20:00:00"/>
    <d v="2014-11-25T14:54:57"/>
    <d v="2014-12-20T20:00:00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2268"/>
    <d v="2017-03-11T20:58:35"/>
    <d v="2017-02-09T20:58:35"/>
    <d v="2017-03-11T20:58:3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2269"/>
    <d v="2017-03-07T00:00:00"/>
    <d v="2017-02-10T11:54:23"/>
    <d v="2017-03-07T00:00:00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2270"/>
    <d v="2017-01-10T16:59:00"/>
    <d v="2016-12-21T15:51:53"/>
    <d v="2017-01-10T16:59:00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2271"/>
    <d v="2016-12-09T19:00:04"/>
    <d v="2016-11-09T19:00:04"/>
    <d v="2016-12-09T19:00: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2272"/>
    <d v="2015-12-07T11:47:16"/>
    <d v="2015-11-07T11:47:16"/>
    <d v="2015-12-07T11:47:1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2273"/>
    <d v="2017-03-12T07:10:42"/>
    <d v="2017-02-15T08:10:42"/>
    <d v="2017-03-12T07:10: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2274"/>
    <d v="2014-02-23T07:00:57"/>
    <d v="2014-01-24T07:00:57"/>
    <d v="2014-02-23T07:00: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2275"/>
    <d v="2014-12-22T09:47:59"/>
    <d v="2014-11-22T09:47:59"/>
    <d v="2014-12-22T09:47:5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2276"/>
    <d v="2014-01-05T10:38:09"/>
    <d v="2013-12-06T10:38:09"/>
    <d v="2014-01-05T10:38:0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2277"/>
    <d v="2012-02-27T11:17:03"/>
    <d v="2012-01-28T11:17:03"/>
    <d v="2012-02-27T11:17:0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2278"/>
    <d v="2016-01-03T17:59:00"/>
    <d v="2015-11-30T12:01:07"/>
    <d v="2016-01-03T17:59:00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2279"/>
    <d v="2015-02-03T23:00:00"/>
    <d v="2015-01-16T14:21:39"/>
    <d v="2015-02-03T23:00:00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2280"/>
    <d v="2015-09-17T09:59:51"/>
    <d v="2015-08-18T09:59:51"/>
    <d v="2015-09-17T09:59:5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2281"/>
    <d v="2011-07-25T01:50:00"/>
    <d v="2011-05-24T01:51:37"/>
    <d v="2011-07-25T01:50:00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2282"/>
    <d v="2016-01-13T23:11:26"/>
    <d v="2015-11-14T23:11:26"/>
    <d v="2016-01-13T23:11:2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2283"/>
    <d v="2012-05-08T21:00:04"/>
    <d v="2012-03-09T22:00:04"/>
    <d v="2012-05-08T21:00: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2284"/>
    <d v="2011-03-11T23:00:00"/>
    <d v="2011-02-11T14:07:25"/>
    <d v="2011-03-11T23:00:00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2285"/>
    <d v="2012-06-28T23:27:23"/>
    <d v="2012-05-29T23:27:23"/>
    <d v="2012-06-28T23:27:2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2286"/>
    <d v="2013-09-05T22:59:00"/>
    <d v="2013-08-08T18:07:34"/>
    <d v="2013-09-05T22:59:00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2287"/>
    <d v="2014-06-23T11:01:00"/>
    <d v="2014-06-02T11:01:00"/>
    <d v="2014-06-23T11:01:0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2288"/>
    <d v="2012-06-26T13:00:00"/>
    <d v="2012-06-07T14:51:29"/>
    <d v="2012-06-26T13:00:00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2289"/>
    <d v="2013-12-06T18:22:00"/>
    <d v="2013-10-24T18:57:40"/>
    <d v="2013-12-06T18:22:0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2290"/>
    <d v="2009-12-01T12:00:00"/>
    <d v="2009-09-14T01:05:30"/>
    <d v="2009-12-01T12:00:0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2291"/>
    <d v="2012-04-22T23:00:00"/>
    <d v="2012-03-19T18:26:58"/>
    <d v="2012-04-22T23:00:00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2292"/>
    <d v="2012-04-18T11:44:36"/>
    <d v="2012-03-19T11:44:36"/>
    <d v="2012-04-18T11:44:3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2293"/>
    <d v="2012-09-24T22:59:00"/>
    <d v="2012-08-30T11:59:59"/>
    <d v="2012-09-24T22:59:00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2294"/>
    <d v="2013-01-20T12:21:20"/>
    <d v="2012-12-21T12:21:20"/>
    <d v="2013-01-20T12:21:2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2295"/>
    <d v="2013-01-26T17:54:16"/>
    <d v="2012-12-27T17:54:16"/>
    <d v="2013-01-26T17:54:1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2296"/>
    <d v="2012-02-23T12:33:46"/>
    <d v="2012-01-19T12:33:46"/>
    <d v="2012-02-23T12:33:4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2297"/>
    <d v="2012-03-13T22:59:00"/>
    <d v="2012-02-08T20:00:49"/>
    <d v="2012-03-13T22:59:00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2298"/>
    <d v="2014-03-26T14:10:33"/>
    <d v="2014-02-24T15:10:33"/>
    <d v="2014-03-26T14:10: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2299"/>
    <d v="2011-02-05T19:46:49"/>
    <d v="2011-01-21T19:46:49"/>
    <d v="2011-02-05T19:46:4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2300"/>
    <d v="2012-06-28T12:26:56"/>
    <d v="2012-06-14T12:26:56"/>
    <d v="2012-06-28T12:26:5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2301"/>
    <d v="2013-06-20T22:31:36"/>
    <d v="2013-05-21T22:31:36"/>
    <d v="2013-06-20T22:31:3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2302"/>
    <d v="2013-12-31T02:00:00"/>
    <d v="2013-11-27T15:50:34"/>
    <d v="2013-12-31T02:00:00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2303"/>
    <d v="2011-12-12T22:39:56"/>
    <d v="2011-11-02T21:39:56"/>
    <d v="2011-12-12T22:39:5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2304"/>
    <d v="2010-12-31T23:59:00"/>
    <d v="2010-11-20T14:34:51"/>
    <d v="2010-12-31T23:59:00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2305"/>
    <d v="2014-08-08T13:00:00"/>
    <d v="2014-07-14T11:41:12"/>
    <d v="2014-08-08T13:00:00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2306"/>
    <d v="2012-03-09T23:02:09"/>
    <d v="2012-02-08T23:02:09"/>
    <d v="2012-03-09T23:02:0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2307"/>
    <d v="2012-05-05T14:15:28"/>
    <d v="2012-04-05T14:15:33"/>
    <d v="2012-05-05T14:15:28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2308"/>
    <d v="2014-08-28T20:00:00"/>
    <d v="2014-07-31T18:06:36"/>
    <d v="2014-08-28T20:00:00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2309"/>
    <d v="2013-03-09T18:42:17"/>
    <d v="2013-02-02T18:42:17"/>
    <d v="2013-03-09T18:42:1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2310"/>
    <d v="2013-03-21T13:03:35"/>
    <d v="2013-02-19T14:03:35"/>
    <d v="2013-03-21T13:03:3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2311"/>
    <d v="2014-05-06T19:06:29"/>
    <d v="2014-04-06T19:06:29"/>
    <d v="2014-05-06T19:06:2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2312"/>
    <d v="2014-04-18T18:00:00"/>
    <d v="2014-03-18T10:11:18"/>
    <d v="2014-04-18T18:00:00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2313"/>
    <d v="2012-05-03T18:00:26"/>
    <d v="2012-04-03T18:00:26"/>
    <d v="2012-05-03T18:00: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2314"/>
    <d v="2012-06-07T08:14:17"/>
    <d v="2012-05-08T08:14:17"/>
    <d v="2012-06-07T08:14:1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2315"/>
    <d v="2012-05-05T12:25:43"/>
    <d v="2012-04-05T12:25:43"/>
    <d v="2012-05-05T12:25: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2316"/>
    <d v="2009-12-09T13:24:00"/>
    <d v="2009-09-23T12:24:10"/>
    <d v="2009-12-09T13:24:0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2317"/>
    <d v="2010-02-15T00:00:00"/>
    <d v="2010-01-14T08:00:49"/>
    <d v="2010-02-15T00:00:00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2318"/>
    <d v="2009-09-25T22:59:00"/>
    <d v="2009-08-25T10:26:54"/>
    <d v="2009-09-25T22:59:00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2319"/>
    <d v="2013-12-14T20:58:05"/>
    <d v="2013-11-14T20:58:05"/>
    <d v="2013-12-14T20:58:0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2320"/>
    <d v="2014-04-02T13:36:40"/>
    <d v="2014-02-26T14:36:40"/>
    <d v="2014-04-02T13:36:4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2321"/>
    <d v="2017-04-04T00:15:01"/>
    <d v="2017-03-05T01:15:01"/>
    <d v="2017-04-04T00:15: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2322"/>
    <d v="2017-04-09T15:29:29"/>
    <d v="2017-03-10T16:29:29"/>
    <d v="2017-04-09T15:29:2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2323"/>
    <d v="2017-03-20T13:07:27"/>
    <d v="2017-03-13T13:07:27"/>
    <d v="2017-03-20T13:07:2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2324"/>
    <d v="2017-03-26T15:14:45"/>
    <d v="2017-02-24T16:14:45"/>
    <d v="2017-03-26T15:14:4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2325"/>
    <d v="2017-03-29T18:32:11"/>
    <d v="2017-02-27T19:32:11"/>
    <d v="2017-03-29T18:32:1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2326"/>
    <d v="2017-04-30T12:00:00"/>
    <d v="2017-03-09T19:49:08"/>
    <d v="2017-04-30T12:00:00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2327"/>
    <d v="2014-08-26T17:00:40"/>
    <d v="2014-07-22T17:00:40"/>
    <d v="2014-08-26T17:00: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2328"/>
    <d v="2015-06-14T13:45:37"/>
    <d v="2015-05-15T13:45:37"/>
    <d v="2015-06-14T13:45: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2329"/>
    <d v="2014-07-17T09:59:06"/>
    <d v="2014-06-17T09:59:06"/>
    <d v="2014-07-17T09:59:0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2330"/>
    <d v="2015-12-24T19:00:00"/>
    <d v="2015-11-24T16:35:43"/>
    <d v="2015-12-24T19:00:00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2331"/>
    <d v="2014-08-17T19:08:10"/>
    <d v="2014-07-18T19:08:10"/>
    <d v="2014-08-17T19:08:1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2332"/>
    <d v="2015-02-06T10:04:31"/>
    <d v="2015-01-07T10:04:31"/>
    <d v="2015-02-06T10:04:3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2333"/>
    <d v="2014-05-29T12:50:00"/>
    <d v="2014-05-08T10:36:30"/>
    <d v="2014-05-29T12:50:0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2334"/>
    <d v="2014-11-05T12:34:00"/>
    <d v="2014-10-06T11:04:58"/>
    <d v="2014-11-05T12:34:00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2335"/>
    <d v="2014-06-11T08:44:03"/>
    <d v="2014-05-12T08:44:03"/>
    <d v="2014-06-11T08:44:0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2336"/>
    <d v="2014-03-08T17:11:35"/>
    <d v="2014-01-27T17:11:35"/>
    <d v="2014-03-08T17:11:3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2337"/>
    <d v="2014-06-26T10:22:23"/>
    <d v="2014-05-27T10:22:23"/>
    <d v="2014-06-26T10:22:2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2338"/>
    <d v="2014-06-29T16:31:24"/>
    <d v="2014-05-30T16:31:24"/>
    <d v="2014-06-29T16:31:2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2339"/>
    <d v="2016-12-19T02:59:00"/>
    <d v="2016-11-18T14:11:49"/>
    <d v="2016-12-19T02:59:00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2340"/>
    <d v="2016-10-30T10:25:38"/>
    <d v="2016-09-30T10:25:38"/>
    <d v="2016-10-30T10:25: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2341"/>
    <d v="2015-07-12T14:31:44"/>
    <d v="2015-06-12T14:31:44"/>
    <d v="2015-07-12T14:31:4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2342"/>
    <d v="2014-10-06T00:00:00"/>
    <d v="2014-09-15T11:51:10"/>
    <d v="2014-10-06T00:00:0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2343"/>
    <d v="2016-01-08T14:47:00"/>
    <d v="2015-11-19T14:48:25"/>
    <d v="2016-01-08T14:47:00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2344"/>
    <d v="2016-06-24T12:27:49"/>
    <d v="2016-05-25T12:27:49"/>
    <d v="2016-06-24T12:27:4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2345"/>
    <d v="2015-03-31T18:39:00"/>
    <d v="2015-02-24T19:02:36"/>
    <d v="2015-03-31T18:39:00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2346"/>
    <d v="2016-10-17T14:10:31"/>
    <d v="2016-09-02T14:10:31"/>
    <d v="2016-10-17T14:10: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2347"/>
    <d v="2016-08-25T09:34:36"/>
    <d v="2016-07-26T09:34:36"/>
    <d v="2016-08-25T09:34:3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2348"/>
    <d v="2016-02-20T17:22:18"/>
    <d v="2015-12-22T17:22:18"/>
    <d v="2016-02-20T17:22:1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2349"/>
    <d v="2015-08-11T13:37:08"/>
    <d v="2015-07-13T13:37:08"/>
    <d v="2015-08-11T13:37:0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2350"/>
    <d v="2017-01-03T15:12:50"/>
    <d v="2016-12-04T15:12:50"/>
    <d v="2017-01-03T15:12: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2351"/>
    <d v="2015-04-29T21:25:39"/>
    <d v="2015-03-30T21:25:39"/>
    <d v="2015-04-29T21:25: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2352"/>
    <d v="2015-06-06T10:12:32"/>
    <d v="2015-04-07T10:12:32"/>
    <d v="2015-06-06T10:12:3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2353"/>
    <d v="2015-04-21T11:13:42"/>
    <d v="2015-04-09T11:13:42"/>
    <d v="2015-04-21T11:13:4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2354"/>
    <d v="2015-01-10T12:21:00"/>
    <d v="2014-11-11T12:21:00"/>
    <d v="2015-01-10T12:21:0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2355"/>
    <d v="2015-05-02T17:02:16"/>
    <d v="2015-04-02T17:02:16"/>
    <d v="2015-05-02T17:02:1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2356"/>
    <d v="2015-06-05T13:48:24"/>
    <d v="2015-05-06T13:48:24"/>
    <d v="2015-06-05T13:48:2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2357"/>
    <d v="2015-10-17T09:52:58"/>
    <d v="2015-09-17T09:52:58"/>
    <d v="2015-10-17T09:52:5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2358"/>
    <d v="2015-01-30T19:39:00"/>
    <d v="2014-12-05T17:20:36"/>
    <d v="2015-01-30T19:39:00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2359"/>
    <d v="2015-08-03T10:35:24"/>
    <d v="2015-06-04T10:35:24"/>
    <d v="2015-08-03T10:35: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2360"/>
    <d v="2016-02-07T11:58:00"/>
    <d v="2016-01-08T11:58:00"/>
    <d v="2016-02-07T11:58:0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2361"/>
    <d v="2016-04-30T17:00:00"/>
    <d v="2016-04-06T15:36:48"/>
    <d v="2016-04-30T17:00:00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2362"/>
    <d v="2014-12-11T11:31:10"/>
    <d v="2014-11-11T11:31:10"/>
    <d v="2014-12-11T11:31:1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2363"/>
    <d v="2015-12-28T19:16:40"/>
    <d v="2015-11-13T19:16:40"/>
    <d v="2015-12-28T19:16:4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2364"/>
    <d v="2015-10-26T17:25:56"/>
    <d v="2015-09-01T17:25:56"/>
    <d v="2015-10-26T17:25: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2365"/>
    <d v="2016-01-17T18:00:00"/>
    <d v="2015-12-08T12:40:25"/>
    <d v="2016-01-17T18:00:00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2366"/>
    <d v="2015-10-21T07:45:33"/>
    <d v="2015-09-21T07:45:33"/>
    <d v="2015-10-21T07:45: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2367"/>
    <d v="2016-04-25T17:16:56"/>
    <d v="2016-02-25T18:16:56"/>
    <d v="2016-04-25T17:16:5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2368"/>
    <d v="2015-04-14T11:19:25"/>
    <d v="2015-02-28T12:19:25"/>
    <d v="2015-04-14T11:19:2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2369"/>
    <d v="2016-02-10T14:30:11"/>
    <d v="2016-01-11T14:30:11"/>
    <d v="2016-02-10T14:30: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2370"/>
    <d v="2014-12-17T23:32:21"/>
    <d v="2014-11-17T23:32:21"/>
    <d v="2014-12-17T23:32:2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2371"/>
    <d v="2015-06-25T13:39:56"/>
    <d v="2015-05-26T13:39:56"/>
    <d v="2015-06-25T13:39:5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2372"/>
    <d v="2015-04-23T20:39:31"/>
    <d v="2015-03-24T20:39:31"/>
    <d v="2015-04-23T20:39:3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2373"/>
    <d v="2015-08-29T10:53:44"/>
    <d v="2015-07-30T10:53:44"/>
    <d v="2015-08-29T10:53:4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2374"/>
    <d v="2015-02-12T15:14:20"/>
    <d v="2015-01-13T15:14:20"/>
    <d v="2015-02-12T15:14:2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2375"/>
    <d v="2016-09-09T15:03:57"/>
    <d v="2016-08-10T15:03:57"/>
    <d v="2016-09-09T15:03:5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2376"/>
    <d v="2015-12-10T17:12:46"/>
    <d v="2015-11-10T17:12:46"/>
    <d v="2015-12-10T17:12:4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2377"/>
    <d v="2016-11-25T16:53:03"/>
    <d v="2016-10-26T15:53:03"/>
    <d v="2016-11-25T16:53:0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2378"/>
    <d v="2015-08-25T19:18:50"/>
    <d v="2015-07-27T19:18:50"/>
    <d v="2015-08-25T19:18:5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2379"/>
    <d v="2015-10-04T19:23:36"/>
    <d v="2015-08-20T19:23:36"/>
    <d v="2015-10-04T19:23:3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2380"/>
    <d v="2015-10-01T14:02:22"/>
    <d v="2015-09-01T14:02:22"/>
    <d v="2015-10-01T14:02:2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2381"/>
    <d v="2015-04-10T17:27:28"/>
    <d v="2015-03-11T17:27:28"/>
    <d v="2015-04-10T17:27:2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2382"/>
    <d v="2015-08-03T23:30:03"/>
    <d v="2015-07-09T23:30:03"/>
    <d v="2015-08-03T23:30: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2383"/>
    <d v="2015-02-21T20:21:47"/>
    <d v="2015-01-22T20:21:47"/>
    <d v="2015-02-21T20:21:4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2384"/>
    <d v="2014-11-13T21:37:23"/>
    <d v="2014-10-14T20:37:23"/>
    <d v="2014-11-13T21:37:2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2385"/>
    <d v="2015-08-05T11:50:32"/>
    <d v="2015-07-06T11:50:32"/>
    <d v="2015-08-05T11:50: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2386"/>
    <d v="2015-01-10T15:07:04"/>
    <d v="2014-11-11T15:07:04"/>
    <d v="2015-01-10T15:07:0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2387"/>
    <d v="2016-07-22T10:02:20"/>
    <d v="2016-06-07T10:02:20"/>
    <d v="2016-07-22T10:02:2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2388"/>
    <d v="2015-01-15T14:29:00"/>
    <d v="2014-12-16T15:29:19"/>
    <d v="2015-01-15T14:29:00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2389"/>
    <d v="2015-07-25T16:59:00"/>
    <d v="2015-06-24T10:40:52"/>
    <d v="2015-07-25T16:59:00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2390"/>
    <d v="2015-01-04T01:17:44"/>
    <d v="2014-11-25T01:17:44"/>
    <d v="2015-01-04T01:17:4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2391"/>
    <d v="2015-03-31T13:04:04"/>
    <d v="2015-03-01T14:04:04"/>
    <d v="2015-03-31T13:04:0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2392"/>
    <d v="2015-10-28T21:53:43"/>
    <d v="2015-09-28T21:53:43"/>
    <d v="2015-10-28T21:53:4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2393"/>
    <d v="2015-08-08T10:33:37"/>
    <d v="2015-07-09T10:33:37"/>
    <d v="2015-08-08T10:33:3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2394"/>
    <d v="2015-02-26T03:41:33"/>
    <d v="2015-01-27T03:41:33"/>
    <d v="2015-02-26T03:41:3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2395"/>
    <d v="2017-01-10T03:57:00"/>
    <d v="2016-12-12T21:54:47"/>
    <d v="2017-01-10T03:57:00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2396"/>
    <d v="2015-10-15T15:22:38"/>
    <d v="2015-09-15T15:22:38"/>
    <d v="2015-10-15T15:22:3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2397"/>
    <d v="2015-01-02T16:14:16"/>
    <d v="2014-12-03T16:14:16"/>
    <d v="2015-01-02T16:14:1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2398"/>
    <d v="2015-07-02T16:59:44"/>
    <d v="2015-06-02T16:59:44"/>
    <d v="2015-07-02T16:59:4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2399"/>
    <d v="2014-12-18T15:28:26"/>
    <d v="2014-11-13T15:28:26"/>
    <d v="2014-12-18T15:28:2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2400"/>
    <d v="2016-04-14T01:26:04"/>
    <d v="2016-03-15T01:26:04"/>
    <d v="2016-04-14T01:26:0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2401"/>
    <d v="2016-03-05T14:44:56"/>
    <d v="2016-01-05T14:44:56"/>
    <d v="2016-03-05T14:44:5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x v="2402"/>
    <d v="2015-05-13T11:18:51"/>
    <d v="2015-04-13T11:18:51"/>
    <d v="2015-05-13T11:18:5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2403"/>
    <d v="2016-03-30T15:10:58"/>
    <d v="2016-01-30T16:10:58"/>
    <d v="2016-03-30T15:10: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2404"/>
    <d v="2016-01-02T19:56:47"/>
    <d v="2015-12-03T19:56:47"/>
    <d v="2016-01-02T19:56:4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2405"/>
    <d v="2016-09-03T09:02:55"/>
    <d v="2016-08-13T09:02:55"/>
    <d v="2016-09-03T09:02:5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2406"/>
    <d v="2015-01-18T21:39:50"/>
    <d v="2014-12-09T21:39:50"/>
    <d v="2015-01-18T21:39:5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2407"/>
    <d v="2015-04-11T01:00:00"/>
    <d v="2015-03-19T08:48:48"/>
    <d v="2015-04-11T01:00:00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2408"/>
    <d v="2014-11-05T23:22:37"/>
    <d v="2014-10-06T22:22:37"/>
    <d v="2014-11-05T23:22:3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2409"/>
    <d v="2015-08-18T16:01:15"/>
    <d v="2015-07-19T16:01:15"/>
    <d v="2015-08-18T16:01:1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2410"/>
    <d v="2015-09-07T04:47:55"/>
    <d v="2015-08-08T04:47:55"/>
    <d v="2015-09-07T04:47:5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2411"/>
    <d v="2015-08-25T12:34:42"/>
    <d v="2015-07-26T12:34:42"/>
    <d v="2015-08-25T12:34:4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2412"/>
    <d v="2016-11-26T13:41:13"/>
    <d v="2016-10-12T12:41:13"/>
    <d v="2016-11-26T13:41:1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2413"/>
    <d v="2014-05-31T18:30:00"/>
    <d v="2014-04-30T21:38:02"/>
    <d v="2014-05-31T18:30:00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2414"/>
    <d v="2015-08-21T22:59:00"/>
    <d v="2015-07-13T11:41:00"/>
    <d v="2015-08-21T22:59:0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2415"/>
    <d v="2016-07-15T15:42:26"/>
    <d v="2016-06-15T15:42:26"/>
    <d v="2016-07-15T15:42:2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2416"/>
    <d v="2015-03-14T10:00:00"/>
    <d v="2015-01-15T12:42:23"/>
    <d v="2015-03-14T10:00:00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2417"/>
    <d v="2014-08-10T16:13:07"/>
    <d v="2014-07-11T16:13:07"/>
    <d v="2014-08-10T16:13:0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x v="2418"/>
    <d v="2015-03-24T14:34:04"/>
    <d v="2015-01-23T15:34:04"/>
    <d v="2015-03-24T14:34:0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2419"/>
    <d v="2015-02-18T12:43:09"/>
    <d v="2014-12-20T12:43:09"/>
    <d v="2015-02-18T12:43:0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2420"/>
    <d v="2014-11-09T20:41:35"/>
    <d v="2014-09-10T19:41:35"/>
    <d v="2014-11-09T20:41:3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x v="2421"/>
    <d v="2015-02-21T11:29:56"/>
    <d v="2015-01-22T11:29:56"/>
    <d v="2015-02-21T11:29:5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2422"/>
    <d v="2015-03-11T11:23:56"/>
    <d v="2015-02-09T12:23:56"/>
    <d v="2015-03-11T11:23:5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2423"/>
    <d v="2014-12-31T11:54:50"/>
    <d v="2014-12-01T11:54:50"/>
    <d v="2014-12-31T11:54:5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2424"/>
    <d v="2014-10-27T16:25:08"/>
    <d v="2014-09-27T16:25:08"/>
    <d v="2014-10-27T16:25: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2425"/>
    <d v="2016-05-27T17:04:00"/>
    <d v="2016-05-12T16:55:49"/>
    <d v="2016-05-27T17:04:00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2426"/>
    <d v="2015-08-07T23:04:52"/>
    <d v="2015-06-08T23:04:52"/>
    <d v="2015-08-07T23:04:5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2427"/>
    <d v="2016-03-23T01:38:53"/>
    <d v="2016-02-12T02:38:53"/>
    <d v="2016-03-23T01:38:5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2428"/>
    <d v="2015-03-12T12:49:11"/>
    <d v="2015-02-10T13:49:11"/>
    <d v="2015-03-12T12:49:1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2429"/>
    <d v="2017-02-05T11:44:00"/>
    <d v="2016-12-30T16:06:06"/>
    <d v="2017-02-05T11:44:00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2430"/>
    <d v="2016-02-11T22:08:24"/>
    <d v="2016-01-12T22:08:24"/>
    <d v="2016-02-11T22:08:2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2431"/>
    <d v="2016-06-27T21:23:33"/>
    <d v="2016-04-28T21:23:33"/>
    <d v="2016-06-27T21:23:3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2432"/>
    <d v="2015-03-08T00:14:57"/>
    <d v="2015-02-06T00:14:57"/>
    <d v="2015-03-08T00:14:5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2433"/>
    <d v="2016-02-27T16:35:43"/>
    <d v="2016-01-28T16:35:43"/>
    <d v="2016-02-27T16:35: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2434"/>
    <d v="2015-08-03T23:27:54"/>
    <d v="2015-06-24T23:27:54"/>
    <d v="2015-08-03T23:27:5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2435"/>
    <d v="2015-10-05T01:39:46"/>
    <d v="2015-09-05T01:39:46"/>
    <d v="2015-10-05T01:39:4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2436"/>
    <d v="2016-01-29T09:46:10"/>
    <d v="2015-11-30T09:46:10"/>
    <d v="2016-01-29T09:46:1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2437"/>
    <d v="2015-03-17T13:00:00"/>
    <d v="2015-01-27T18:09:48"/>
    <d v="2015-03-17T13:00:00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2438"/>
    <d v="2015-12-07T17:57:42"/>
    <d v="2015-10-08T16:57:42"/>
    <d v="2015-12-07T17:57:4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2439"/>
    <d v="2015-10-18T14:38:49"/>
    <d v="2015-09-18T14:38:49"/>
    <d v="2015-10-18T14:38:4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2440"/>
    <d v="2016-02-13T16:35:13"/>
    <d v="2016-01-14T16:35:13"/>
    <d v="2016-02-13T16:35: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2441"/>
    <d v="2015-07-22T23:59:00"/>
    <d v="2015-07-01T22:00:54"/>
    <d v="2015-07-22T23:59:00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2442"/>
    <d v="2015-03-19T10:00:28"/>
    <d v="2015-02-17T11:00:28"/>
    <d v="2015-03-19T10:00: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2443"/>
    <d v="2014-08-15T10:00:22"/>
    <d v="2014-07-16T10:00:22"/>
    <d v="2014-08-15T10:00: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2444"/>
    <d v="2016-05-25T13:06:31"/>
    <d v="2016-04-25T13:06:31"/>
    <d v="2016-05-25T13:06:3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2445"/>
    <d v="2015-09-25T23:33:41"/>
    <d v="2015-08-26T23:33:41"/>
    <d v="2015-09-25T23:33:4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2446"/>
    <d v="2016-11-26T10:27:51"/>
    <d v="2016-10-27T09:27:51"/>
    <d v="2016-11-26T10:27:5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2447"/>
    <d v="2016-11-11T23:00:00"/>
    <d v="2016-10-11T06:16:33"/>
    <d v="2016-11-11T23:00:00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2448"/>
    <d v="2016-08-31T00:36:00"/>
    <d v="2016-08-25T02:35:13"/>
    <d v="2016-08-31T00:36:00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2449"/>
    <d v="2014-11-29T23:25:15"/>
    <d v="2014-10-30T22:25:15"/>
    <d v="2014-11-29T23:25: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2450"/>
    <d v="2014-10-27T22:11:00"/>
    <d v="2014-09-19T20:44:16"/>
    <d v="2014-10-27T22:11:00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2451"/>
    <d v="2017-03-05T16:48:10"/>
    <d v="2017-02-13T16:48:10"/>
    <d v="2017-03-05T16:48:1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2452"/>
    <d v="2015-12-29T18:00:00"/>
    <d v="2015-11-30T15:15:00"/>
    <d v="2015-12-29T18:00: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2453"/>
    <d v="2017-02-02T11:36:49"/>
    <d v="2017-01-03T11:36:49"/>
    <d v="2017-02-02T11:36:4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2454"/>
    <d v="2017-03-10T23:50:08"/>
    <d v="2017-02-03T23:50:08"/>
    <d v="2017-03-10T23:50: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2455"/>
    <d v="2016-04-20T13:45:50"/>
    <d v="2016-03-23T13:45:50"/>
    <d v="2016-04-20T13:45: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2456"/>
    <d v="2017-02-25T18:03:59"/>
    <d v="2017-01-26T18:03:59"/>
    <d v="2017-02-25T18:03:5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2457"/>
    <d v="2016-03-24T08:27:36"/>
    <d v="2016-02-23T09:27:36"/>
    <d v="2016-03-24T08:27:3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2458"/>
    <d v="2016-06-09T14:00:00"/>
    <d v="2016-05-05T15:55:18"/>
    <d v="2016-06-09T14:00:00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2459"/>
    <d v="2016-03-23T09:18:05"/>
    <d v="2016-02-07T10:18:05"/>
    <d v="2016-03-23T09:18:0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2460"/>
    <d v="2017-01-02T23:17:00"/>
    <d v="2016-11-29T23:29:27"/>
    <d v="2017-01-02T23:17:00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2461"/>
    <d v="2011-09-30T22:00:00"/>
    <d v="2011-08-28T19:18:17"/>
    <d v="2011-09-30T22:00:00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2462"/>
    <d v="2012-07-18T23:28:16"/>
    <d v="2012-06-28T23:28:16"/>
    <d v="2012-07-18T23:28:1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2463"/>
    <d v="2013-04-16T14:00:00"/>
    <d v="2013-03-07T21:40:25"/>
    <d v="2013-04-16T14:00:00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2464"/>
    <d v="2015-09-30T14:29:00"/>
    <d v="2015-09-01T16:36:37"/>
    <d v="2015-09-30T14:29:00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2465"/>
    <d v="2012-09-23T12:15:48"/>
    <d v="2012-08-24T12:15:48"/>
    <d v="2012-09-23T12:15: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2466"/>
    <d v="2013-05-08T21:27:33"/>
    <d v="2013-04-08T21:27:33"/>
    <d v="2013-05-08T21:27:3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2467"/>
    <d v="2012-05-10T12:00:00"/>
    <d v="2012-04-26T15:58:51"/>
    <d v="2012-05-10T12:00:00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2468"/>
    <d v="2012-10-28T00:00:00"/>
    <d v="2012-09-21T22:42:01"/>
    <d v="2012-10-28T00:00:00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2469"/>
    <d v="2011-02-08T05:18:49"/>
    <d v="2011-01-14T05:18:49"/>
    <d v="2011-02-08T05:18:4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2470"/>
    <d v="2012-05-23T20:47:35"/>
    <d v="2012-04-23T20:47:35"/>
    <d v="2012-05-23T20:47:3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2471"/>
    <d v="2012-01-25T18:49:52"/>
    <d v="2011-12-16T18:49:52"/>
    <d v="2012-01-25T18:49:5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2472"/>
    <d v="2010-09-03T20:03:00"/>
    <d v="2010-06-24T21:46:20"/>
    <d v="2010-09-03T20:03:0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2473"/>
    <d v="2012-11-10T13:57:49"/>
    <d v="2012-10-11T12:57:49"/>
    <d v="2012-11-10T13:57:4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2474"/>
    <d v="2010-10-10T19:16:16"/>
    <d v="2010-08-26T19:16:16"/>
    <d v="2010-10-10T19:16:1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2475"/>
    <d v="2010-07-10T17:00:00"/>
    <d v="2010-05-12T01:54:15"/>
    <d v="2010-07-10T17:00:00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2476"/>
    <d v="2014-11-03T03:52:50"/>
    <d v="2014-10-01T02:52:50"/>
    <d v="2014-11-03T03:52:5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2477"/>
    <d v="2012-08-12T11:35:45"/>
    <d v="2012-06-28T11:35:45"/>
    <d v="2012-08-12T11:35: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2478"/>
    <d v="2013-01-13T17:48:33"/>
    <d v="2012-12-14T17:48:33"/>
    <d v="2013-01-13T17:48:3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2479"/>
    <d v="2012-07-27T21:00:00"/>
    <d v="2012-07-17T12:26:34"/>
    <d v="2012-07-27T21:00:00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2480"/>
    <d v="2015-10-10T17:28:04"/>
    <d v="2015-08-11T17:28:04"/>
    <d v="2015-10-10T17:28:0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2481"/>
    <d v="2012-04-30T10:30:08"/>
    <d v="2012-03-31T10:30:08"/>
    <d v="2012-04-30T10:30: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2482"/>
    <d v="2011-08-01T13:46:23"/>
    <d v="2011-06-17T13:46:23"/>
    <d v="2011-08-01T13:46:2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2483"/>
    <d v="2012-05-01T12:00:03"/>
    <d v="2012-03-02T13:00:03"/>
    <d v="2012-05-01T12:00: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2484"/>
    <d v="2011-09-15T17:00:03"/>
    <d v="2011-08-16T17:00:03"/>
    <d v="2011-09-15T17:00: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2485"/>
    <d v="2011-10-12T18:57:59"/>
    <d v="2011-09-07T18:57:59"/>
    <d v="2011-10-12T18:57:5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2486"/>
    <d v="2012-04-22T11:59:36"/>
    <d v="2012-03-23T11:59:36"/>
    <d v="2012-04-22T11:59:3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2487"/>
    <d v="2012-05-26T20:59:57"/>
    <d v="2012-04-26T20:59:57"/>
    <d v="2012-05-26T20:59:5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2488"/>
    <d v="2011-11-16T11:11:48"/>
    <d v="2011-10-17T10:11:48"/>
    <d v="2011-11-16T11:11:4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2489"/>
    <d v="2013-05-09T11:33:59"/>
    <d v="2013-04-09T11:33:59"/>
    <d v="2013-05-09T11:33:5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2490"/>
    <d v="2012-06-23T00:27:56"/>
    <d v="2012-04-24T00:27:56"/>
    <d v="2012-06-23T00:27:5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2491"/>
    <d v="2011-01-15T20:51:00"/>
    <d v="2010-12-30T15:08:34"/>
    <d v="2011-01-15T20:51:00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2492"/>
    <d v="2012-06-16T04:59:00"/>
    <d v="2012-04-25T18:39:48"/>
    <d v="2012-06-16T04:59:00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2493"/>
    <d v="2013-04-28T23:02:20"/>
    <d v="2013-03-14T23:02:20"/>
    <d v="2013-04-28T23:02:2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2494"/>
    <d v="2012-05-23T10:29:04"/>
    <d v="2012-04-23T10:29:04"/>
    <d v="2012-05-23T10:29:0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2495"/>
    <d v="2012-06-06T17:42:55"/>
    <d v="2012-05-07T17:42:55"/>
    <d v="2012-06-06T17:42:5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2496"/>
    <d v="2013-03-29T17:54:52"/>
    <d v="2013-02-22T18:54:52"/>
    <d v="2013-03-29T17:54:5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2497"/>
    <d v="2011-08-05T16:05:38"/>
    <d v="2011-07-06T16:05:38"/>
    <d v="2011-08-05T16:05: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2498"/>
    <d v="2015-01-27T18:13:07"/>
    <d v="2015-01-13T18:13:07"/>
    <d v="2015-01-27T18:13:0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2499"/>
    <d v="2012-12-31T13:00:00"/>
    <d v="2012-11-13T10:33:57"/>
    <d v="2012-12-31T13:00:00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2500"/>
    <d v="2012-06-23T13:32:55"/>
    <d v="2012-05-24T13:32:55"/>
    <d v="2012-06-23T13:32:5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2501"/>
    <d v="2015-09-27T13:38:24"/>
    <d v="2015-08-28T13:38:24"/>
    <d v="2015-09-27T13:38:2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2502"/>
    <d v="2014-09-21T14:48:38"/>
    <d v="2014-08-07T14:48:38"/>
    <d v="2014-09-21T14:48:3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2503"/>
    <d v="2016-06-07T16:06:00"/>
    <d v="2016-05-08T16:35:08"/>
    <d v="2016-06-07T16:06:00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2504"/>
    <d v="2014-11-14T20:22:14"/>
    <d v="2014-10-15T19:22:14"/>
    <d v="2014-11-14T20:22:1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2505"/>
    <d v="2015-03-13T19:20:16"/>
    <d v="2015-02-11T20:20:16"/>
    <d v="2015-03-13T19:20: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2506"/>
    <d v="2015-10-03T16:00:00"/>
    <d v="2015-09-11T02:07:49"/>
    <d v="2015-10-03T16:00:00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x v="2507"/>
    <d v="2015-05-10T20:45:04"/>
    <d v="2015-04-10T20:45:04"/>
    <d v="2015-05-10T20:45: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2508"/>
    <d v="2014-08-14T17:50:34"/>
    <d v="2014-07-15T17:50:34"/>
    <d v="2014-08-14T17:50: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2509"/>
    <d v="2015-04-20T13:25:49"/>
    <d v="2015-02-23T14:25:49"/>
    <d v="2015-04-20T13:25: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2510"/>
    <d v="2015-05-14T18:56:12"/>
    <d v="2015-03-15T18:56:12"/>
    <d v="2015-05-14T18:56:1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2511"/>
    <d v="2016-02-01T05:43:33"/>
    <d v="2016-01-02T05:43:33"/>
    <d v="2016-02-01T05:43:3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2512"/>
    <d v="2014-12-13T16:02:41"/>
    <d v="2014-11-28T16:02:41"/>
    <d v="2014-12-13T16:02:4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2513"/>
    <d v="2017-02-25T19:09:49"/>
    <d v="2016-12-27T19:09:49"/>
    <d v="2017-02-25T19:09:4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2514"/>
    <d v="2014-08-20T04:21:17"/>
    <d v="2014-08-03T04:21:17"/>
    <d v="2014-08-20T04:21:1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2515"/>
    <d v="2015-02-22T15:09:13"/>
    <d v="2015-01-23T15:09:13"/>
    <d v="2015-02-22T15:09:1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2516"/>
    <d v="2014-11-29T11:40:52"/>
    <d v="2014-10-30T10:40:52"/>
    <d v="2014-11-29T11:40: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2517"/>
    <d v="2015-03-19T13:15:30"/>
    <d v="2015-02-17T14:15:30"/>
    <d v="2015-03-19T13:15: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2518"/>
    <d v="2014-11-13T12:20:28"/>
    <d v="2014-10-14T11:20:28"/>
    <d v="2014-11-13T12:20: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2519"/>
    <d v="2014-07-18T22:43:24"/>
    <d v="2014-06-18T22:43:24"/>
    <d v="2014-07-18T22:43:2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2520"/>
    <d v="2016-10-15T14:21:00"/>
    <d v="2016-08-30T09:24:45"/>
    <d v="2016-10-15T14:21:0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2521"/>
    <d v="2015-10-13T18:13:41"/>
    <d v="2015-09-22T18:13:41"/>
    <d v="2015-10-13T18:13:4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2522"/>
    <d v="2016-04-22T09:52:00"/>
    <d v="2016-03-31T08:46:00"/>
    <d v="2016-04-22T09:52:0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2523"/>
    <d v="2014-11-17T19:24:52"/>
    <d v="2014-10-18T18:24:52"/>
    <d v="2014-11-17T19:24:5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2524"/>
    <d v="2014-12-20T23:30:00"/>
    <d v="2014-11-18T14:22:37"/>
    <d v="2014-12-20T23:30:00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2525"/>
    <d v="2012-06-28T15:16:11"/>
    <d v="2012-05-29T15:16:11"/>
    <d v="2012-06-28T15:16:1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2526"/>
    <d v="2014-12-07T23:59:00"/>
    <d v="2014-11-09T21:11:14"/>
    <d v="2014-12-07T23:59:00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2527"/>
    <d v="2013-10-17T22:59:00"/>
    <d v="2013-09-29T13:01:31"/>
    <d v="2013-10-17T22:59:00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2528"/>
    <d v="2015-08-20T06:00:00"/>
    <d v="2015-08-01T15:01:43"/>
    <d v="2015-08-20T06:00:00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x v="2529"/>
    <d v="2012-03-24T19:56:15"/>
    <d v="2012-02-08T20:56:15"/>
    <d v="2012-03-24T19:56:1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2530"/>
    <d v="2015-04-19T23:50:00"/>
    <d v="2015-03-18T15:45:05"/>
    <d v="2015-04-19T23:50:00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2531"/>
    <d v="2015-08-14T22:59:00"/>
    <d v="2015-07-23T11:19:14"/>
    <d v="2015-08-14T22:59:00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2532"/>
    <d v="2012-08-16T15:22:46"/>
    <d v="2012-07-17T15:22:46"/>
    <d v="2012-08-16T15:22:4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2533"/>
    <d v="2013-03-01T13:01:08"/>
    <d v="2013-01-30T13:01:51"/>
    <d v="2013-03-01T13:01:08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2534"/>
    <d v="2010-01-01T01:00:00"/>
    <d v="2009-11-10T11:48:32"/>
    <d v="2010-01-01T01:00:00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x v="2535"/>
    <d v="2014-12-01T14:59:05"/>
    <d v="2014-10-31T13:59:05"/>
    <d v="2014-12-01T14:59:0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2536"/>
    <d v="2013-07-29T21:32:46"/>
    <d v="2013-07-08T21:32:46"/>
    <d v="2013-07-29T21:32:4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2537"/>
    <d v="2011-08-01T10:34:15"/>
    <d v="2011-06-02T10:34:15"/>
    <d v="2011-08-01T10:34:1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2538"/>
    <d v="2013-02-23T23:59:00"/>
    <d v="2013-01-24T07:14:21"/>
    <d v="2013-02-23T23:59:00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2539"/>
    <d v="2015-02-02T16:39:12"/>
    <d v="2014-12-04T16:39:12"/>
    <d v="2015-02-02T16:39:1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2540"/>
    <d v="2011-10-29T11:12:01"/>
    <d v="2011-08-30T11:12:01"/>
    <d v="2011-10-29T11:12:0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2541"/>
    <d v="2013-09-26T05:46:58"/>
    <d v="2013-07-28T05:46:58"/>
    <d v="2013-09-26T05:46:5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2542"/>
    <d v="2013-09-30T22:59:00"/>
    <d v="2013-08-23T05:14:17"/>
    <d v="2013-09-30T22:59:00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2543"/>
    <d v="2011-01-01T22:00:00"/>
    <d v="2010-12-01T21:34:58"/>
    <d v="2011-01-01T22:00:00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2544"/>
    <d v="2012-07-08T07:29:29"/>
    <d v="2012-06-08T07:29:29"/>
    <d v="2012-07-08T07:29:2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2545"/>
    <d v="2015-02-26T19:30:00"/>
    <d v="2015-01-22T22:18:58"/>
    <d v="2015-02-26T19:30:00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2546"/>
    <d v="2013-10-05T00:00:00"/>
    <d v="2013-09-07T15:36:19"/>
    <d v="2013-10-05T00:00:00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2547"/>
    <d v="2012-04-04T12:33:23"/>
    <d v="2012-03-05T13:33:23"/>
    <d v="2012-04-04T12:33:2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2548"/>
    <d v="2016-09-29T23:27:00"/>
    <d v="2016-09-05T10:00:37"/>
    <d v="2016-09-29T23:27:00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2549"/>
    <d v="2013-05-31T12:00:00"/>
    <d v="2013-04-26T13:11:10"/>
    <d v="2013-05-31T12:00:0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2550"/>
    <d v="2015-10-07T22:59:00"/>
    <d v="2015-08-12T10:13:26"/>
    <d v="2015-10-07T22:59:00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2551"/>
    <d v="2012-03-21T15:48:00"/>
    <d v="2012-02-22T01:03:05"/>
    <d v="2012-03-21T15:48:00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2552"/>
    <d v="2017-03-05T14:26:21"/>
    <d v="2017-02-03T14:26:21"/>
    <d v="2017-03-05T14:26:2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2553"/>
    <d v="2012-09-20T23:46:47"/>
    <d v="2012-07-22T23:46:47"/>
    <d v="2012-09-20T23:46:4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2554"/>
    <d v="2015-05-31T22:59:00"/>
    <d v="2015-04-30T20:52:43"/>
    <d v="2015-05-31T22:59:00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2555"/>
    <d v="2012-05-28T10:43:13"/>
    <d v="2012-04-27T10:43:13"/>
    <d v="2012-05-28T10:43:1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2556"/>
    <d v="2012-12-24T18:47:37"/>
    <d v="2012-11-09T18:47:37"/>
    <d v="2012-12-24T18:47:3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2557"/>
    <d v="2014-05-15T12:53:06"/>
    <d v="2014-04-15T12:53:06"/>
    <d v="2014-05-15T12:53:0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2558"/>
    <d v="2015-05-01T08:59:00"/>
    <d v="2015-03-30T15:38:26"/>
    <d v="2015-05-01T08:59:00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2559"/>
    <d v="2011-11-15T14:37:00"/>
    <d v="2011-10-13T15:58:04"/>
    <d v="2011-11-15T14:37:00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2560"/>
    <d v="2015-03-06T17:49:34"/>
    <d v="2015-02-04T17:49:34"/>
    <d v="2015-03-06T17:49:3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2561"/>
    <d v="2015-10-13T07:41:29"/>
    <d v="2015-09-13T07:41:29"/>
    <d v="2015-10-13T07:41:2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2562"/>
    <d v="2016-10-11T07:35:39"/>
    <d v="2016-08-12T07:35:39"/>
    <d v="2016-10-11T07:35: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2563"/>
    <d v="2015-07-29T22:20:51"/>
    <d v="2015-05-30T22:20:51"/>
    <d v="2015-07-29T22:20: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2564"/>
    <d v="2014-07-31T19:58:19"/>
    <d v="2014-07-01T19:58:19"/>
    <d v="2014-07-31T19:58:1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2565"/>
    <d v="2016-05-09T15:50:00"/>
    <d v="2016-03-11T10:36:29"/>
    <d v="2016-05-09T15:50:00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2566"/>
    <d v="2014-08-21T18:32:28"/>
    <d v="2014-07-22T18:32:28"/>
    <d v="2014-08-21T18:32:2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2567"/>
    <d v="2015-04-23T16:05:38"/>
    <d v="2015-03-24T16:05:38"/>
    <d v="2015-04-23T16:05: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2568"/>
    <d v="2016-09-01T10:59:54"/>
    <d v="2016-08-02T10:59:54"/>
    <d v="2016-09-01T10:59:5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2569"/>
    <d v="2015-09-16T21:31:52"/>
    <d v="2015-08-17T21:31:52"/>
    <d v="2015-09-16T21:31:5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2570"/>
    <d v="2017-02-08T16:40:35"/>
    <d v="2017-01-09T16:40:35"/>
    <d v="2017-02-08T16:40: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2571"/>
    <d v="2016-05-19T03:12:01"/>
    <d v="2016-03-20T03:12:01"/>
    <d v="2016-05-19T03:12:0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2572"/>
    <d v="2015-04-12T21:51:57"/>
    <d v="2015-03-13T21:51:57"/>
    <d v="2015-04-12T21:51:5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2573"/>
    <d v="2014-08-23T09:12:29"/>
    <d v="2014-07-09T09:12:29"/>
    <d v="2014-08-23T09:12:2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2574"/>
    <d v="2016-05-18T14:49:05"/>
    <d v="2016-04-27T14:49:05"/>
    <d v="2016-05-18T14:49:0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2575"/>
    <d v="2015-01-11T21:36:34"/>
    <d v="2014-12-12T21:36:34"/>
    <d v="2015-01-11T21:36:3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2576"/>
    <d v="2015-04-10T18:14:07"/>
    <d v="2015-02-24T19:14:07"/>
    <d v="2015-04-10T18:14:0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2577"/>
    <d v="2014-08-04T14:41:37"/>
    <d v="2014-07-10T14:41:37"/>
    <d v="2014-08-04T14:41:3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2578"/>
    <d v="2015-10-09T12:00:00"/>
    <d v="2015-08-21T19:32:59"/>
    <d v="2015-10-09T12:00:00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2579"/>
    <d v="2014-09-15T14:55:03"/>
    <d v="2014-07-17T14:55:03"/>
    <d v="2014-09-15T14:55: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2580"/>
    <d v="2015-05-15T22:00:00"/>
    <d v="2015-04-16T02:50:03"/>
    <d v="2015-05-15T22:00:00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2581"/>
    <d v="2015-11-16T11:04:58"/>
    <d v="2015-10-17T10:04:58"/>
    <d v="2015-11-16T11:04:5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x v="2582"/>
    <d v="2016-10-29T18:43:54"/>
    <d v="2016-09-29T18:43:54"/>
    <d v="2016-10-29T18:43:5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2583"/>
    <d v="2015-03-16T12:28:00"/>
    <d v="2015-01-15T13:28:00"/>
    <d v="2015-03-16T12:28:0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2584"/>
    <d v="2015-06-14T23:09:29"/>
    <d v="2015-05-15T23:09:29"/>
    <d v="2015-06-14T23:09:2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2585"/>
    <d v="2014-07-05T18:07:12"/>
    <d v="2014-06-05T18:07:12"/>
    <d v="2014-07-05T18:07:1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2586"/>
    <d v="2015-12-25T02:55:36"/>
    <d v="2015-11-25T02:55:36"/>
    <d v="2015-12-25T02:55: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2587"/>
    <d v="2015-12-30T11:12:33"/>
    <d v="2015-11-30T11:12:33"/>
    <d v="2015-12-30T11:12:3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2588"/>
    <d v="2015-03-31T08:14:00"/>
    <d v="2015-02-07T11:13:46"/>
    <d v="2015-03-31T08:14:00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2589"/>
    <d v="2016-03-23T06:52:07"/>
    <d v="2016-02-22T07:52:07"/>
    <d v="2016-03-23T06:52:0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2590"/>
    <d v="2016-01-26T09:08:17"/>
    <d v="2016-01-19T09:08:17"/>
    <d v="2016-01-26T09:08:1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2591"/>
    <d v="2016-03-13T15:45:24"/>
    <d v="2016-01-13T16:45:24"/>
    <d v="2016-03-13T15:45: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2592"/>
    <d v="2014-10-05T14:13:41"/>
    <d v="2014-09-05T14:13:41"/>
    <d v="2014-10-05T14:13:4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2593"/>
    <d v="2015-04-25T15:17:06"/>
    <d v="2015-03-26T15:17:06"/>
    <d v="2015-04-25T15:17:0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2594"/>
    <d v="2014-08-07T18:13:48"/>
    <d v="2014-07-08T18:13:48"/>
    <d v="2014-08-07T18:13:4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2595"/>
    <d v="2017-02-24T00:51:40"/>
    <d v="2017-01-25T00:51:40"/>
    <d v="2017-02-24T00:51:4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2596"/>
    <d v="2014-08-07T10:56:49"/>
    <d v="2014-07-08T10:56:49"/>
    <d v="2014-08-07T10:56:4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2597"/>
    <d v="2016-06-19T03:11:57"/>
    <d v="2016-05-20T03:11:57"/>
    <d v="2016-06-19T03:11:5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2598"/>
    <d v="2015-09-23T15:10:01"/>
    <d v="2015-08-24T15:10:01"/>
    <d v="2015-09-23T15:10: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2599"/>
    <d v="2014-08-03T13:05:47"/>
    <d v="2014-06-19T13:05:47"/>
    <d v="2014-08-03T13:05: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2600"/>
    <d v="2016-03-25T15:36:40"/>
    <d v="2016-01-25T16:36:40"/>
    <d v="2016-03-25T15:36:4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2601"/>
    <d v="2012-09-12T22:59:00"/>
    <d v="2012-08-29T16:39:09"/>
    <d v="2012-09-12T22:59:00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2602"/>
    <d v="2014-11-12T16:20:00"/>
    <d v="2014-10-03T12:56:08"/>
    <d v="2014-11-12T16:20:00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2603"/>
    <d v="2013-12-23T16:54:14"/>
    <d v="2013-12-09T16:54:14"/>
    <d v="2013-12-23T16:54:1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2604"/>
    <d v="2012-04-28T20:13:43"/>
    <d v="2012-03-29T20:13:43"/>
    <d v="2012-04-28T20:13:4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2605"/>
    <d v="2016-06-17T07:59:50"/>
    <d v="2016-05-18T07:59:50"/>
    <d v="2016-06-17T07:59:5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2606"/>
    <d v="2014-04-29T12:06:22"/>
    <d v="2014-03-28T12:06:22"/>
    <d v="2014-04-29T12:06:2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2607"/>
    <d v="2015-08-11T21:00:00"/>
    <d v="2015-06-29T15:59:32"/>
    <d v="2015-08-11T21:00:00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2608"/>
    <d v="2017-03-14T19:00:00"/>
    <d v="2017-02-01T14:14:28"/>
    <d v="2017-03-14T19:00:00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2609"/>
    <d v="2012-07-15T00:42:31"/>
    <d v="2012-06-15T00:42:31"/>
    <d v="2012-07-15T00:42:3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2610"/>
    <d v="2016-08-22T01:59:00"/>
    <d v="2016-07-13T16:08:45"/>
    <d v="2016-08-22T01:59:00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2611"/>
    <d v="2017-01-02T17:59:00"/>
    <d v="2016-11-30T03:03:34"/>
    <d v="2017-01-02T17:59:00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2612"/>
    <d v="2015-01-08T22:26:10"/>
    <d v="2014-12-08T22:26:10"/>
    <d v="2015-01-08T22:26:1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2613"/>
    <d v="2012-09-21T14:38:14"/>
    <d v="2012-08-22T14:38:14"/>
    <d v="2012-09-21T14:38:1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2614"/>
    <d v="2014-04-30T00:00:00"/>
    <d v="2014-04-01T12:00:12"/>
    <d v="2014-04-30T00:00:00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2615"/>
    <d v="2016-04-30T07:00:00"/>
    <d v="2016-03-24T06:56:04"/>
    <d v="2016-04-30T07:00:00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2616"/>
    <d v="2015-08-25T18:52:09"/>
    <d v="2015-07-26T18:52:09"/>
    <d v="2015-08-25T18:52:0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2617"/>
    <d v="2014-10-20T15:59:11"/>
    <d v="2014-09-20T15:59:11"/>
    <d v="2014-10-20T15:59:1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2618"/>
    <d v="2015-12-01T15:01:01"/>
    <d v="2015-10-02T14:01:01"/>
    <d v="2015-12-01T15:01:0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2619"/>
    <d v="2015-10-23T06:00:00"/>
    <d v="2015-09-26T16:13:24"/>
    <d v="2015-10-23T06:00:00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2620"/>
    <d v="2015-10-10T20:00:00"/>
    <d v="2015-09-03T23:00:42"/>
    <d v="2015-10-10T20:00:00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2621"/>
    <d v="2015-05-21T12:56:28"/>
    <d v="2015-04-21T12:56:28"/>
    <d v="2015-05-21T12:56:2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2622"/>
    <d v="2016-12-30T12:50:16"/>
    <d v="2016-11-15T12:50:16"/>
    <d v="2016-12-30T12:50: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2623"/>
    <d v="2016-12-02T01:09:26"/>
    <d v="2016-11-18T01:09:26"/>
    <d v="2016-12-02T01:09:2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2624"/>
    <d v="2012-09-13T05:07:02"/>
    <d v="2012-08-23T05:07:02"/>
    <d v="2012-09-13T05:07:0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2625"/>
    <d v="2016-11-09T15:26:48"/>
    <d v="2016-10-15T14:26:48"/>
    <d v="2016-11-09T15:26:4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2626"/>
    <d v="2015-06-03T10:04:29"/>
    <d v="2015-05-04T10:04:29"/>
    <d v="2015-06-03T10:04:2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2627"/>
    <d v="2015-11-26T15:54:21"/>
    <d v="2015-10-27T14:54:21"/>
    <d v="2015-11-26T15:54:2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2628"/>
    <d v="2014-11-30T18:11:07"/>
    <d v="2014-11-10T18:11:07"/>
    <d v="2014-11-30T18:11:0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2629"/>
    <d v="2015-05-14T07:55:22"/>
    <d v="2015-04-14T07:55:22"/>
    <d v="2015-05-14T07:55: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2630"/>
    <d v="2016-06-30T05:00:00"/>
    <d v="2016-06-02T21:31:52"/>
    <d v="2016-06-30T05:00:00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2631"/>
    <d v="2015-08-29T23:03:47"/>
    <d v="2015-08-01T23:03:47"/>
    <d v="2015-08-29T23:03:4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2632"/>
    <d v="2016-05-28T20:28:59"/>
    <d v="2016-05-03T20:28:59"/>
    <d v="2016-05-28T20:28:5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2633"/>
    <d v="2014-02-27T18:00:00"/>
    <d v="2014-01-28T14:45:32"/>
    <d v="2014-02-27T18:00:00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2634"/>
    <d v="2016-09-29T10:45:21"/>
    <d v="2016-08-30T10:45:21"/>
    <d v="2016-09-29T10:45: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2635"/>
    <d v="2015-03-09T16:49:21"/>
    <d v="2015-02-02T17:49:21"/>
    <d v="2015-03-09T16:49:2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2636"/>
    <d v="2016-10-15T20:00:00"/>
    <d v="2016-09-23T09:45:14"/>
    <d v="2016-10-15T20:00:00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2637"/>
    <d v="2016-10-12T08:11:15"/>
    <d v="2016-09-26T08:11:15"/>
    <d v="2016-10-12T08:11:1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2638"/>
    <d v="2015-01-15T16:54:55"/>
    <d v="2014-12-16T16:54:55"/>
    <d v="2015-01-15T16:54:5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2639"/>
    <d v="2015-02-19T15:45:48"/>
    <d v="2015-01-20T15:45:48"/>
    <d v="2015-02-19T15:45: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2640"/>
    <d v="2015-06-07T22:51:14"/>
    <d v="2015-04-08T22:51:14"/>
    <d v="2015-06-07T22:51:1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2641"/>
    <d v="2014-09-15T15:09:00"/>
    <d v="2014-08-29T14:51:03"/>
    <d v="2014-09-15T15:09:00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2642"/>
    <d v="2016-07-15T01:57:00"/>
    <d v="2016-06-15T00:55:08"/>
    <d v="2016-07-15T01:57:00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2643"/>
    <d v="2016-12-21T02:59:00"/>
    <d v="2016-11-15T08:58:35"/>
    <d v="2016-12-21T02:59:00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2644"/>
    <d v="2017-03-10T14:00:35"/>
    <d v="2017-02-08T14:00:35"/>
    <d v="2017-03-10T14:00: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2645"/>
    <d v="2014-11-08T16:13:23"/>
    <d v="2014-10-09T15:13:23"/>
    <d v="2014-11-08T16:13:2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2646"/>
    <d v="2015-09-09T02:31:09"/>
    <d v="2015-08-10T02:31:09"/>
    <d v="2015-09-09T02:31:0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2647"/>
    <d v="2015-08-14T01:16:59"/>
    <d v="2015-07-15T01:16:59"/>
    <d v="2015-08-14T01:16:5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2648"/>
    <d v="2016-03-09T12:09:20"/>
    <d v="2016-02-08T12:09:20"/>
    <d v="2016-03-09T12:09:2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2649"/>
    <d v="2016-02-01T18:55:41"/>
    <d v="2015-12-03T18:55:41"/>
    <d v="2016-02-01T18:55: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2650"/>
    <d v="2016-12-21T09:59:03"/>
    <d v="2016-11-21T09:59:03"/>
    <d v="2016-12-21T09:59:0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2651"/>
    <d v="2015-12-17T14:20:09"/>
    <d v="2015-11-19T14:20:09"/>
    <d v="2015-12-17T14:20: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2652"/>
    <d v="2014-12-09T22:48:45"/>
    <d v="2014-11-09T22:48:45"/>
    <d v="2014-12-09T22:48:4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2653"/>
    <d v="2014-06-12T23:00:00"/>
    <d v="2014-05-12T10:38:47"/>
    <d v="2014-06-12T23:00:00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2654"/>
    <d v="2015-04-21T08:25:26"/>
    <d v="2015-02-20T09:25:26"/>
    <d v="2015-04-21T08:25: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x v="2655"/>
    <d v="2016-02-09T15:00:00"/>
    <d v="2016-01-12T15:47:27"/>
    <d v="2016-02-09T15:00:00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2656"/>
    <d v="2017-03-12T14:00:00"/>
    <d v="2017-02-01T11:31:28"/>
    <d v="2017-03-12T14:00:00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2657"/>
    <d v="2016-08-02T20:30:00"/>
    <d v="2016-06-30T17:17:33"/>
    <d v="2016-08-02T20:30:00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2658"/>
    <d v="2016-07-30T16:13:14"/>
    <d v="2016-06-30T16:13:14"/>
    <d v="2016-07-30T16:13:1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s v="US"/>
    <s v="USD"/>
    <n v="1429321210"/>
    <n v="1426729210"/>
    <x v="2659"/>
    <d v="2015-04-17T20:40:10"/>
    <d v="2015-03-18T20:40:10"/>
    <d v="2015-04-17T20:40: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2660"/>
    <d v="2015-11-24T13:06:58"/>
    <d v="2015-09-25T12:06:58"/>
    <d v="2015-11-24T13:06:5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2661"/>
    <d v="2013-10-25T18:00:10"/>
    <d v="2013-09-25T18:00:10"/>
    <d v="2013-10-25T18:00: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2662"/>
    <d v="2015-08-21T12:55:13"/>
    <d v="2015-07-22T12:55:13"/>
    <d v="2015-08-21T12:55: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2663"/>
    <d v="2015-09-04T10:00:00"/>
    <d v="2015-08-06T09:56:47"/>
    <d v="2015-09-04T10:00:00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2664"/>
    <d v="2015-12-09T01:59:00"/>
    <d v="2015-11-04T19:36:37"/>
    <d v="2015-12-09T01:59:00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2665"/>
    <d v="2015-05-04T16:29:34"/>
    <d v="2015-03-20T16:29:34"/>
    <d v="2015-05-04T16:29:3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2666"/>
    <d v="2015-09-25T16:00:00"/>
    <d v="2015-08-19T13:20:39"/>
    <d v="2015-09-25T16:00:00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2667"/>
    <d v="2016-02-10T17:13:36"/>
    <d v="2016-01-11T17:13:36"/>
    <d v="2016-02-10T17:13:3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2668"/>
    <d v="2015-11-09T09:32:00"/>
    <d v="2015-09-28T09:07:45"/>
    <d v="2015-11-09T09:32:00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2669"/>
    <d v="2016-01-09T19:51:36"/>
    <d v="2015-11-10T19:51:36"/>
    <d v="2016-01-09T19:51:3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2670"/>
    <d v="2014-07-28T19:29:40"/>
    <d v="2014-06-30T19:29:40"/>
    <d v="2014-07-28T19:29:4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2671"/>
    <d v="2014-12-19T14:38:00"/>
    <d v="2014-11-19T12:58:36"/>
    <d v="2014-12-19T14:38:00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2672"/>
    <d v="2015-12-28T01:00:00"/>
    <d v="2015-12-06T16:13:10"/>
    <d v="2015-12-28T01:00:0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2673"/>
    <d v="2014-10-29T17:45:00"/>
    <d v="2014-09-30T07:59:59"/>
    <d v="2014-10-29T17:45:00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2674"/>
    <d v="2016-07-04T23:59:00"/>
    <d v="2016-06-08T10:11:10"/>
    <d v="2016-07-04T23:59:0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2675"/>
    <d v="2014-11-10T16:34:49"/>
    <d v="2014-10-11T15:34:49"/>
    <d v="2014-11-10T16:34:4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2676"/>
    <d v="2016-05-22T09:59:34"/>
    <d v="2016-04-22T09:59:34"/>
    <d v="2016-05-22T09:59:3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2677"/>
    <d v="2014-07-02T19:42:23"/>
    <d v="2014-06-02T19:42:23"/>
    <d v="2014-07-02T19:42:2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2678"/>
    <d v="2015-09-24T14:09:25"/>
    <d v="2015-08-25T14:09:25"/>
    <d v="2015-09-24T14:09:2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2679"/>
    <d v="2015-02-27T19:01:34"/>
    <d v="2015-01-28T19:01:34"/>
    <d v="2015-02-27T19:01:3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x v="2680"/>
    <d v="2016-04-05T23:04:51"/>
    <d v="2016-03-07T00:04:51"/>
    <d v="2016-04-05T23:04:5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2681"/>
    <d v="2014-07-10T16:29:10"/>
    <d v="2014-06-15T16:29:10"/>
    <d v="2014-07-10T16:29:1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2682"/>
    <d v="2014-11-22T00:59:00"/>
    <d v="2014-10-20T15:55:40"/>
    <d v="2014-11-22T00:59:0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2683"/>
    <d v="2015-03-01T13:07:20"/>
    <d v="2015-01-30T13:07:20"/>
    <d v="2015-03-01T13:07:2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2684"/>
    <d v="2014-08-09T16:57:05"/>
    <d v="2014-06-30T16:57:05"/>
    <d v="2014-08-09T16:57:0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2685"/>
    <d v="2015-04-27T10:42:10"/>
    <d v="2015-02-26T11:42:10"/>
    <d v="2015-04-27T10:42:1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2686"/>
    <d v="2014-09-30T18:23:43"/>
    <d v="2014-09-10T18:23:43"/>
    <d v="2014-09-30T18:23:4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2687"/>
    <d v="2015-06-29T10:21:58"/>
    <d v="2015-05-30T10:21:58"/>
    <d v="2015-06-29T10:21:5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x v="2688"/>
    <d v="2015-02-23T22:00:00"/>
    <d v="2015-01-23T21:51:10"/>
    <d v="2015-02-23T22:00:0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2689"/>
    <d v="2016-07-30T18:04:50"/>
    <d v="2016-06-30T18:04:50"/>
    <d v="2016-07-30T18:04:5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2690"/>
    <d v="2015-06-02T21:31:16"/>
    <d v="2015-04-18T21:31:16"/>
    <d v="2015-06-02T21:31:1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2691"/>
    <d v="2015-05-10T12:22:37"/>
    <d v="2015-03-26T12:22:37"/>
    <d v="2015-05-10T12:22:3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2692"/>
    <d v="2015-03-25T02:01:00"/>
    <d v="2015-02-23T03:01:00"/>
    <d v="2015-03-25T02:01:0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2693"/>
    <d v="2014-08-12T22:19:26"/>
    <d v="2014-07-13T22:19:26"/>
    <d v="2014-08-12T22:19:2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2694"/>
    <d v="2014-09-25T22:22:19"/>
    <d v="2014-08-26T22:22:19"/>
    <d v="2014-09-25T22:22:1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2695"/>
    <d v="2015-04-13T22:21:58"/>
    <d v="2015-02-12T23:21:58"/>
    <d v="2015-04-13T22:21:5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2696"/>
    <d v="2014-12-25T15:16:00"/>
    <d v="2014-11-21T15:16:00"/>
    <d v="2014-12-25T15:16:0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2697"/>
    <d v="2015-08-02T17:00:00"/>
    <d v="2015-07-02T17:33:43"/>
    <d v="2015-08-02T17:00:00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2698"/>
    <d v="2014-06-27T16:33:28"/>
    <d v="2014-05-28T16:33:28"/>
    <d v="2014-06-27T16:33:2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2699"/>
    <d v="2014-08-08T16:31:03"/>
    <d v="2014-07-09T16:31:03"/>
    <d v="2014-08-08T16:31:0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2700"/>
    <d v="2014-09-18T15:59:32"/>
    <d v="2014-08-19T15:59:32"/>
    <d v="2014-09-18T15:59:3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2701"/>
    <d v="2017-04-07T12:35:34"/>
    <d v="2017-03-07T13:35:34"/>
    <d v="2017-04-07T12:35: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2702"/>
    <d v="2017-04-05T13:14:37"/>
    <d v="2017-03-06T14:14:37"/>
    <d v="2017-04-05T13:14:3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2703"/>
    <d v="2017-03-22T10:33:50"/>
    <d v="2017-01-21T11:33:50"/>
    <d v="2017-03-22T10:33:5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2704"/>
    <d v="2017-04-05T14:41:54"/>
    <d v="2017-02-21T15:41:54"/>
    <d v="2017-04-05T14:41:5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2705"/>
    <d v="2017-03-24T15:59:18"/>
    <d v="2017-02-07T16:59:18"/>
    <d v="2017-03-24T15:59:1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2706"/>
    <d v="2014-10-16T01:59:00"/>
    <d v="2014-09-17T02:04:43"/>
    <d v="2014-10-16T01:59:00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2707"/>
    <d v="2013-05-27T01:59:00"/>
    <d v="2013-04-27T13:47:23"/>
    <d v="2013-05-27T01:59:00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2708"/>
    <d v="2016-07-21T11:45:26"/>
    <d v="2016-05-22T11:45:26"/>
    <d v="2016-07-21T11:45: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2709"/>
    <d v="2016-10-03T22:59:00"/>
    <d v="2016-08-29T22:35:41"/>
    <d v="2016-10-03T22:59:00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2710"/>
    <d v="2014-08-08T21:00:00"/>
    <d v="2014-07-08T00:30:28"/>
    <d v="2014-08-08T21:00:00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2711"/>
    <d v="2014-06-20T17:01:00"/>
    <d v="2014-05-21T12:53:10"/>
    <d v="2014-06-20T17:01:0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2712"/>
    <d v="2013-07-13T13:00:00"/>
    <d v="2013-06-06T20:29:20"/>
    <d v="2013-07-13T13:00:0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2713"/>
    <d v="2015-12-24T10:41:24"/>
    <d v="2015-11-14T10:41:24"/>
    <d v="2015-12-24T10:41:2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2714"/>
    <d v="2016-10-14T18:00:00"/>
    <d v="2016-09-16T10:43:16"/>
    <d v="2016-10-14T18:00:00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2715"/>
    <d v="2016-02-21T04:33:48"/>
    <d v="2016-01-18T04:33:48"/>
    <d v="2016-02-21T04:33:4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2716"/>
    <d v="2015-10-08T02:59:53"/>
    <d v="2015-09-08T02:59:53"/>
    <d v="2015-10-08T02:59:5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2717"/>
    <d v="2014-12-06T17:57:29"/>
    <d v="2014-10-22T16:57:29"/>
    <d v="2014-12-06T17:57:2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2718"/>
    <d v="2016-05-03T18:00:00"/>
    <d v="2016-04-05T09:19:05"/>
    <d v="2016-05-03T18:00:00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2719"/>
    <d v="2016-04-17T18:44:54"/>
    <d v="2016-02-17T19:44:54"/>
    <d v="2016-04-17T18:44:5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2720"/>
    <d v="2016-11-11T07:10:53"/>
    <d v="2016-10-12T06:10:53"/>
    <d v="2016-11-11T07:10: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2721"/>
    <d v="2013-09-06T14:00:00"/>
    <d v="2013-08-07T08:03:18"/>
    <d v="2013-09-06T14:00:00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2722"/>
    <d v="2017-01-29T15:34:13"/>
    <d v="2016-11-30T15:34:13"/>
    <d v="2017-01-29T15:34:1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2723"/>
    <d v="2014-12-31T16:08:08"/>
    <d v="2014-11-01T15:08:08"/>
    <d v="2014-12-31T16:08:0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2724"/>
    <d v="2015-08-15T02:50:59"/>
    <d v="2015-07-14T02:50:59"/>
    <d v="2015-08-15T02:50: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2725"/>
    <d v="2017-03-01T12:52:15"/>
    <d v="2017-01-10T12:52:15"/>
    <d v="2017-03-01T12:52:1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2726"/>
    <d v="2016-04-22T08:55:11"/>
    <d v="2016-03-23T08:55:11"/>
    <d v="2016-04-22T08:55: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2727"/>
    <d v="2015-08-07T11:14:23"/>
    <d v="2015-07-13T11:14:23"/>
    <d v="2015-08-07T11:14:2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2728"/>
    <d v="2015-12-30T09:23:54"/>
    <d v="2015-11-25T09:23:54"/>
    <d v="2015-12-30T09:23:5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2729"/>
    <d v="2015-05-01T00:46:37"/>
    <d v="2015-04-01T00:46:37"/>
    <d v="2015-05-01T00:46:3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2730"/>
    <d v="2013-04-22T07:59:35"/>
    <d v="2013-03-18T07:59:35"/>
    <d v="2013-04-22T07:59:3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2731"/>
    <d v="2014-10-17T23:00:00"/>
    <d v="2014-08-21T07:37:02"/>
    <d v="2014-10-17T23:00:00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2732"/>
    <d v="2013-05-27T19:00:00"/>
    <d v="2013-04-25T14:23:48"/>
    <d v="2013-05-27T19:00:00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2733"/>
    <d v="2015-04-10T00:32:54"/>
    <d v="2015-02-09T01:32:54"/>
    <d v="2015-04-10T00:32:5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2734"/>
    <d v="2016-10-13T16:59:00"/>
    <d v="2016-09-13T11:03:12"/>
    <d v="2016-10-13T16:59:00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2735"/>
    <d v="2013-03-13T15:00:00"/>
    <d v="2013-02-10T21:54:10"/>
    <d v="2013-03-13T15:00:0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2736"/>
    <d v="2014-04-23T10:59:33"/>
    <d v="2014-03-24T10:59:33"/>
    <d v="2014-04-23T10:59:3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2737"/>
    <d v="2014-01-15T14:00:00"/>
    <d v="2013-12-03T17:01:27"/>
    <d v="2014-01-15T14:00:00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2738"/>
    <d v="2016-11-05T22:26:44"/>
    <d v="2016-09-06T22:26:44"/>
    <d v="2016-11-05T22:26:4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2739"/>
    <d v="2014-05-05T16:18:37"/>
    <d v="2014-03-21T16:18:37"/>
    <d v="2014-05-05T16:18:3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2740"/>
    <d v="2015-03-11T18:45:52"/>
    <d v="2015-02-09T19:45:52"/>
    <d v="2015-03-11T18:45: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2741"/>
    <d v="2014-10-19T21:07:00"/>
    <d v="2014-09-29T10:46:42"/>
    <d v="2014-10-19T21:07:00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2742"/>
    <d v="2012-05-15T12:16:27"/>
    <d v="2012-05-01T12:16:27"/>
    <d v="2012-05-15T12:16:2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2743"/>
    <d v="2016-10-19T02:53:27"/>
    <d v="2016-09-19T02:53:27"/>
    <d v="2016-10-19T02:53:2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2744"/>
    <d v="2012-02-28T20:29:58"/>
    <d v="2012-01-29T20:29:58"/>
    <d v="2012-02-28T20:29:5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2745"/>
    <d v="2012-07-14T18:42:48"/>
    <d v="2012-05-15T18:42:48"/>
    <d v="2012-07-14T18:42:4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2746"/>
    <d v="2014-08-29T13:45:11"/>
    <d v="2014-07-30T13:45:11"/>
    <d v="2014-08-29T13:45: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2747"/>
    <d v="2012-06-15T22:10:00"/>
    <d v="2012-05-15T10:33:17"/>
    <d v="2012-06-15T22:10:00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2748"/>
    <d v="2016-09-02T12:03:22"/>
    <d v="2016-08-03T12:03:22"/>
    <d v="2016-09-02T12:03:2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2749"/>
    <d v="2015-04-04T13:10:37"/>
    <d v="2015-03-05T14:10:37"/>
    <d v="2015-04-04T13:10: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2750"/>
    <d v="2012-06-30T15:00:00"/>
    <d v="2012-06-18T16:35:45"/>
    <d v="2012-06-30T15:00:0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2751"/>
    <d v="2014-06-17T16:17:22"/>
    <d v="2014-04-18T16:17:22"/>
    <d v="2014-06-17T16:17:2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2752"/>
    <d v="2011-12-18T13:21:44"/>
    <d v="2011-11-08T13:21:44"/>
    <d v="2011-12-18T13:21:4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2753"/>
    <d v="2012-08-26T16:37:03"/>
    <d v="2012-07-27T16:37:03"/>
    <d v="2012-08-26T16:37:0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2754"/>
    <d v="2014-09-11T10:15:51"/>
    <d v="2014-08-12T10:15:51"/>
    <d v="2014-09-11T10:15: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2755"/>
    <d v="2015-04-08T13:58:47"/>
    <d v="2015-03-09T13:58:47"/>
    <d v="2015-04-08T13:58:4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2756"/>
    <d v="2014-01-11T16:36:41"/>
    <d v="2013-12-12T16:36:41"/>
    <d v="2014-01-11T16:36:4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x v="2757"/>
    <d v="2016-08-06T10:45:32"/>
    <d v="2016-07-22T10:45:32"/>
    <d v="2016-08-06T10:45: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2758"/>
    <d v="2016-10-10T05:36:23"/>
    <d v="2016-09-26T05:36:23"/>
    <d v="2016-10-10T05:36:2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2759"/>
    <d v="2016-07-16T03:47:46"/>
    <d v="2016-06-03T03:47:46"/>
    <d v="2016-07-16T03:47:4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2760"/>
    <d v="2013-06-20T06:04:18"/>
    <d v="2013-05-21T06:04:18"/>
    <d v="2013-06-20T06:04:1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2761"/>
    <d v="2013-01-02T20:31:33"/>
    <d v="2012-12-03T20:31:33"/>
    <d v="2013-01-02T20:31:3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2762"/>
    <d v="2012-03-18T18:53:15"/>
    <d v="2012-01-18T19:53:15"/>
    <d v="2012-03-18T18:53:1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2763"/>
    <d v="2013-05-24T08:54:44"/>
    <d v="2013-04-09T08:54:44"/>
    <d v="2013-05-24T08:54:4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2764"/>
    <d v="2012-05-30T14:00:00"/>
    <d v="2012-05-01T02:00:31"/>
    <d v="2012-05-30T14:00:00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2765"/>
    <d v="2012-10-28T08:53:48"/>
    <d v="2012-10-12T08:53:48"/>
    <d v="2012-10-28T08:53:4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2766"/>
    <d v="2011-08-11T11:01:58"/>
    <d v="2011-07-12T11:01:58"/>
    <d v="2011-08-11T11:01:5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2767"/>
    <d v="2015-08-16T18:00:50"/>
    <d v="2015-06-17T18:00:50"/>
    <d v="2015-08-16T18:00: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2768"/>
    <d v="2012-03-29T08:45:23"/>
    <d v="2012-02-28T09:45:23"/>
    <d v="2012-03-29T08:45: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2769"/>
    <d v="2014-06-05T14:49:50"/>
    <d v="2014-04-16T14:49:50"/>
    <d v="2014-06-05T14:49:5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2770"/>
    <d v="2014-03-18T10:55:30"/>
    <d v="2014-02-16T11:55:30"/>
    <d v="2014-03-18T10:55: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2771"/>
    <d v="2013-02-01T12:00:00"/>
    <d v="2012-12-14T07:45:40"/>
    <d v="2013-02-01T12:00:0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2772"/>
    <d v="2013-10-05T15:51:34"/>
    <d v="2013-09-20T15:51:34"/>
    <d v="2013-10-05T15:51:3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2773"/>
    <d v="2016-04-24T15:45:21"/>
    <d v="2016-04-14T15:45:21"/>
    <d v="2016-04-24T15:45: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2774"/>
    <d v="2013-03-07T22:02:08"/>
    <d v="2013-02-05T22:02:08"/>
    <d v="2013-03-07T22:02:0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2775"/>
    <d v="2011-12-15T19:19:14"/>
    <d v="2011-11-15T19:19:14"/>
    <d v="2011-12-15T19:19:1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2776"/>
    <d v="2015-06-12T02:07:56"/>
    <d v="2015-05-12T02:07:56"/>
    <d v="2015-06-12T02:07:5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2777"/>
    <d v="2015-07-17T11:03:24"/>
    <d v="2015-06-17T11:03:24"/>
    <d v="2015-07-17T11:03:2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2778"/>
    <d v="2014-08-25T18:28:26"/>
    <d v="2014-07-26T18:28:26"/>
    <d v="2014-08-25T18:28:2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2779"/>
    <d v="2015-11-22T10:03:41"/>
    <d v="2015-10-23T09:03:41"/>
    <d v="2015-11-22T10:03:4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2780"/>
    <d v="2017-03-10T05:44:48"/>
    <d v="2017-02-08T05:44:48"/>
    <d v="2017-03-10T05:44:4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2781"/>
    <d v="2015-02-12T02:00:00"/>
    <d v="2015-01-14T17:35:54"/>
    <d v="2015-02-12T02:00:00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2782"/>
    <d v="2015-02-16T23:59:00"/>
    <d v="2015-01-22T17:11:58"/>
    <d v="2015-02-16T23:59:00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2783"/>
    <d v="2015-04-23T07:50:46"/>
    <d v="2015-04-09T07:50:46"/>
    <d v="2015-04-23T07:50: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2784"/>
    <d v="2014-10-29T13:54:03"/>
    <d v="2014-10-08T13:54:03"/>
    <d v="2014-10-29T13:54:0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2785"/>
    <d v="2016-08-05T16:00:00"/>
    <d v="2016-07-06T23:32:47"/>
    <d v="2016-08-05T16:00:00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2786"/>
    <d v="2014-07-09T08:39:40"/>
    <d v="2014-06-25T08:39:40"/>
    <d v="2014-07-09T08:39:4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2787"/>
    <d v="2014-07-17T23:45:52"/>
    <d v="2014-06-17T23:45:52"/>
    <d v="2014-07-17T23:45: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2788"/>
    <d v="2016-07-29T11:50:43"/>
    <d v="2016-06-29T11:50:43"/>
    <d v="2016-07-29T11:50: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2789"/>
    <d v="2015-03-11T23:00:00"/>
    <d v="2015-02-20T19:18:54"/>
    <d v="2015-03-11T23:00:00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2790"/>
    <d v="2015-02-11T17:31:43"/>
    <d v="2015-01-12T17:31:43"/>
    <d v="2015-02-11T17:31:4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2791"/>
    <d v="2016-09-08T23:00:00"/>
    <d v="2016-08-09T16:35:59"/>
    <d v="2016-09-08T23:00:00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2792"/>
    <d v="2015-08-12T00:32:39"/>
    <d v="2015-06-28T00:32:39"/>
    <d v="2015-08-12T00:32:3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2793"/>
    <d v="2015-07-21T05:03:25"/>
    <d v="2015-06-21T05:03:25"/>
    <d v="2015-07-21T05:03:2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2794"/>
    <d v="2016-03-03T14:00:00"/>
    <d v="2016-02-16T11:35:59"/>
    <d v="2016-03-03T14:00:00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2795"/>
    <d v="2014-06-06T18:00:00"/>
    <d v="2014-05-21T07:37:21"/>
    <d v="2014-06-06T18:00:00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2796"/>
    <d v="2014-07-05T07:40:28"/>
    <d v="2014-06-05T07:40:28"/>
    <d v="2014-07-05T07:40: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2797"/>
    <d v="2014-07-08T17:34:00"/>
    <d v="2014-06-08T17:34:00"/>
    <d v="2014-07-08T17:34:0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2798"/>
    <d v="2015-07-31T11:00:00"/>
    <d v="2015-07-16T11:12:01"/>
    <d v="2015-07-31T11:00:00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2799"/>
    <d v="2016-06-17T11:00:00"/>
    <d v="2016-05-17T01:21:10"/>
    <d v="2016-06-17T11:00:0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2800"/>
    <d v="2015-01-04T08:16:06"/>
    <d v="2014-11-05T08:16:06"/>
    <d v="2015-01-04T08:16:0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2801"/>
    <d v="2014-10-10T06:00:00"/>
    <d v="2014-09-18T00:50:09"/>
    <d v="2014-10-10T06:00:00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2802"/>
    <d v="2015-08-06T10:31:47"/>
    <d v="2015-07-07T10:31:47"/>
    <d v="2015-08-06T10:31:4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2803"/>
    <d v="2015-07-15T19:00:00"/>
    <d v="2015-06-02T20:34:36"/>
    <d v="2015-07-15T19:00:00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2804"/>
    <d v="2014-09-29T05:53:10"/>
    <d v="2014-08-30T05:53:10"/>
    <d v="2014-09-29T05:53:1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2805"/>
    <d v="2015-08-22T07:07:53"/>
    <d v="2015-07-28T07:07:53"/>
    <d v="2015-08-22T07:07:5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2806"/>
    <d v="2015-08-05T06:00:00"/>
    <d v="2015-06-30T01:24:50"/>
    <d v="2015-08-05T06:00:0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x v="2807"/>
    <d v="2015-06-29T15:57:18"/>
    <d v="2015-05-30T15:57:18"/>
    <d v="2015-06-29T15:57:1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2808"/>
    <d v="2015-08-22T15:18:55"/>
    <d v="2015-07-23T15:18:55"/>
    <d v="2015-08-22T15:18:5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2809"/>
    <d v="2016-03-30T09:39:00"/>
    <d v="2016-03-22T06:55:25"/>
    <d v="2016-03-30T09:39:00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2810"/>
    <d v="2014-05-31T22:59:00"/>
    <d v="2014-04-29T22:21:04"/>
    <d v="2014-05-31T22:59:00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2811"/>
    <d v="2015-02-23T06:55:03"/>
    <d v="2015-01-24T06:55:03"/>
    <d v="2015-02-23T06:55: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2812"/>
    <d v="2015-04-05T23:00:00"/>
    <d v="2015-02-19T12:51:38"/>
    <d v="2015-04-05T23:00:00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2813"/>
    <d v="2016-12-14T12:49:21"/>
    <d v="2016-11-19T12:49:21"/>
    <d v="2016-12-14T12:49:2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2814"/>
    <d v="2015-05-09T04:35:15"/>
    <d v="2015-04-09T04:35:15"/>
    <d v="2015-05-09T04:35: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2815"/>
    <d v="2016-08-07T13:38:29"/>
    <d v="2016-07-08T13:38:29"/>
    <d v="2016-08-07T13:38:2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2816"/>
    <d v="2015-08-02T11:00:00"/>
    <d v="2015-07-03T06:13:12"/>
    <d v="2015-08-02T11:00:00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2817"/>
    <d v="2015-02-28T10:14:22"/>
    <d v="2015-01-19T10:14:22"/>
    <d v="2015-02-28T10:14:2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2818"/>
    <d v="2015-09-23T09:21:26"/>
    <d v="2015-09-03T09:21:26"/>
    <d v="2015-09-23T09:21:2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2819"/>
    <d v="2015-06-14T07:36:49"/>
    <d v="2015-05-15T07:36:49"/>
    <d v="2015-06-14T07:36:4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2820"/>
    <d v="2016-02-25T19:00:00"/>
    <d v="2016-02-01T09:39:49"/>
    <d v="2016-02-25T19:00:00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2821"/>
    <d v="2014-09-23T17:08:55"/>
    <d v="2014-08-24T17:08:55"/>
    <d v="2014-09-23T17:08:5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2822"/>
    <d v="2015-03-27T10:24:52"/>
    <d v="2015-02-25T11:24:52"/>
    <d v="2015-03-27T10:24:5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2823"/>
    <d v="2015-03-31T17:59:00"/>
    <d v="2015-03-03T19:16:46"/>
    <d v="2015-03-31T17:59:00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2824"/>
    <d v="2015-06-12T20:43:00"/>
    <d v="2015-05-12T01:29:56"/>
    <d v="2015-06-12T20:43:00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2825"/>
    <d v="2015-12-04T14:01:26"/>
    <d v="2015-11-04T14:01:26"/>
    <d v="2015-12-04T14:01:2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2826"/>
    <d v="2015-07-10T02:00:00"/>
    <d v="2015-06-15T19:50:12"/>
    <d v="2015-07-10T02:00:00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2827"/>
    <d v="2016-06-03T11:30:00"/>
    <d v="2016-05-04T11:24:26"/>
    <d v="2016-06-03T11:30:00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2828"/>
    <d v="2015-10-02T18:00:00"/>
    <d v="2015-09-07T01:21:09"/>
    <d v="2015-10-02T18:00:00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2829"/>
    <d v="2016-06-02T05:25:18"/>
    <d v="2016-05-05T05:25:18"/>
    <d v="2016-06-02T05:25: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2830"/>
    <d v="2014-05-11T22:59:00"/>
    <d v="2014-04-29T15:09:08"/>
    <d v="2014-05-11T22:59:00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2831"/>
    <d v="2015-07-16T14:47:50"/>
    <d v="2015-06-16T14:47:50"/>
    <d v="2015-07-16T14:47:5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2832"/>
    <d v="2014-11-23T17:00:00"/>
    <d v="2014-10-26T12:01:34"/>
    <d v="2014-11-23T17:00:00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x v="2833"/>
    <d v="2015-10-10T21:00:00"/>
    <d v="2015-09-20T22:03:53"/>
    <d v="2015-10-10T21:00:00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2834"/>
    <d v="2015-01-30T18:02:10"/>
    <d v="2015-01-15T18:02:10"/>
    <d v="2015-01-30T18:02:1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2835"/>
    <d v="2015-12-04T19:00:00"/>
    <d v="2015-11-05T11:53:37"/>
    <d v="2015-12-04T19:00:00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2836"/>
    <d v="2017-02-17T23:59:00"/>
    <d v="2017-01-11T01:16:58"/>
    <d v="2017-02-17T23:59:00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2837"/>
    <d v="2015-12-09T17:48:04"/>
    <d v="2015-10-30T16:48:04"/>
    <d v="2015-12-09T17:48:0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2838"/>
    <d v="2014-08-13T17:00:00"/>
    <d v="2014-07-22T09:34:56"/>
    <d v="2014-08-13T17:00:00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2839"/>
    <d v="2014-08-24T23:59:00"/>
    <d v="2014-08-02T00:45:54"/>
    <d v="2014-08-24T23:59:00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2840"/>
    <d v="2015-03-18T12:00:00"/>
    <d v="2015-02-24T19:51:19"/>
    <d v="2015-03-18T12:00:00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2841"/>
    <d v="2015-12-13T13:44:57"/>
    <d v="2015-10-14T12:44:57"/>
    <d v="2015-12-13T13:44:5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2842"/>
    <d v="2014-06-21T06:00:00"/>
    <d v="2014-05-25T17:51:35"/>
    <d v="2014-06-21T06:00:00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2843"/>
    <d v="2016-06-12T23:00:00"/>
    <d v="2016-05-02T12:42:30"/>
    <d v="2016-06-12T23:00:0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2844"/>
    <d v="2017-01-04T08:06:20"/>
    <d v="2016-12-05T08:06:20"/>
    <d v="2017-01-04T08:06:2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2845"/>
    <d v="2015-06-07T19:23:53"/>
    <d v="2015-04-08T19:23:53"/>
    <d v="2015-06-07T19:23:5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2846"/>
    <d v="2015-05-29T11:36:34"/>
    <d v="2015-04-14T11:36:34"/>
    <d v="2015-05-29T11:36:3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2847"/>
    <d v="2016-05-23T14:21:05"/>
    <d v="2016-03-24T14:21:05"/>
    <d v="2016-05-23T14:21:0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2848"/>
    <d v="2015-05-29T10:34:19"/>
    <d v="2015-04-29T10:34:19"/>
    <d v="2015-05-29T10:34:1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2849"/>
    <d v="2016-04-23T05:16:40"/>
    <d v="2016-03-24T05:16:40"/>
    <d v="2016-04-23T05:16:4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2850"/>
    <d v="2014-09-05T19:10:11"/>
    <d v="2014-08-06T19:10:11"/>
    <d v="2014-09-05T19:10: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2851"/>
    <d v="2016-01-29T18:17:00"/>
    <d v="2016-01-20T19:03:49"/>
    <d v="2016-01-29T18:17:00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2852"/>
    <d v="2014-06-20T20:05:03"/>
    <d v="2014-05-21T20:05:03"/>
    <d v="2014-06-20T20:05: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2853"/>
    <d v="2014-09-13T23:34:57"/>
    <d v="2014-07-15T23:34:57"/>
    <d v="2014-09-13T23:34:5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2854"/>
    <d v="2015-05-07T12:11:59"/>
    <d v="2015-04-17T12:11:59"/>
    <d v="2015-05-07T12:11:5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2855"/>
    <d v="2016-01-29T18:34:00"/>
    <d v="2015-12-31T19:11:11"/>
    <d v="2016-01-29T18:34:00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2856"/>
    <d v="2015-08-08T16:34:00"/>
    <d v="2015-06-09T19:54:07"/>
    <d v="2015-08-08T16:34:00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2857"/>
    <d v="2017-02-20T13:00:00"/>
    <d v="2016-12-22T17:04:55"/>
    <d v="2017-02-20T13:00:00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2858"/>
    <d v="2014-12-05T06:28:00"/>
    <d v="2014-11-11T08:04:55"/>
    <d v="2014-12-05T06:28:00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2859"/>
    <d v="2015-10-16T03:41:44"/>
    <d v="2015-08-17T03:41:44"/>
    <d v="2015-10-16T03:41:4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2860"/>
    <d v="2016-06-19T14:12:56"/>
    <d v="2016-04-20T14:12:56"/>
    <d v="2016-06-19T14:12:5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2861"/>
    <d v="2015-09-24T09:10:48"/>
    <d v="2015-09-10T09:10:48"/>
    <d v="2015-09-24T09:10: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2862"/>
    <d v="2014-06-24T13:57:09"/>
    <d v="2014-05-25T13:57:09"/>
    <d v="2014-06-24T13:57:0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2863"/>
    <d v="2014-09-09T11:12:03"/>
    <d v="2014-07-11T11:12:03"/>
    <d v="2014-09-09T11:12:0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x v="2864"/>
    <d v="2015-07-17T08:18:00"/>
    <d v="2015-06-17T09:43:27"/>
    <d v="2015-07-17T08:18:00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2865"/>
    <d v="2015-01-05T21:44:19"/>
    <d v="2014-11-06T21:44:19"/>
    <d v="2015-01-05T21:44:1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2866"/>
    <d v="2016-10-14T17:00:00"/>
    <d v="2016-09-14T17:55:21"/>
    <d v="2016-10-14T17:00:00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2867"/>
    <d v="2016-07-03T23:00:00"/>
    <d v="2016-06-09T23:41:12"/>
    <d v="2016-07-03T23:00:00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2868"/>
    <d v="2016-10-05T14:50:54"/>
    <d v="2016-09-05T14:50:54"/>
    <d v="2016-10-05T14:50: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2869"/>
    <d v="2016-07-19T09:14:41"/>
    <d v="2016-06-19T09:14:41"/>
    <d v="2016-07-19T09:14:4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2870"/>
    <d v="2014-05-16T23:32:45"/>
    <d v="2014-04-16T23:32:45"/>
    <d v="2014-05-16T23:32:4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2871"/>
    <d v="2014-12-21T12:43:33"/>
    <d v="2014-12-01T12:43:33"/>
    <d v="2014-12-21T12:43:3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2872"/>
    <d v="2015-06-19T21:47:18"/>
    <d v="2015-04-20T21:47:18"/>
    <d v="2015-06-19T21:47:1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2873"/>
    <d v="2015-01-28T14:37:11"/>
    <d v="2014-12-29T14:37:11"/>
    <d v="2015-01-28T14:37:1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2874"/>
    <d v="2017-01-17T15:16:26"/>
    <d v="2016-12-18T15:16:26"/>
    <d v="2017-01-17T15:16:2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2875"/>
    <d v="2016-05-04T22:04:53"/>
    <d v="2016-04-04T22:04:53"/>
    <d v="2016-05-04T22:04:5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2876"/>
    <d v="2015-07-16T12:51:19"/>
    <d v="2015-06-16T12:51:19"/>
    <d v="2015-07-16T12:51:1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2877"/>
    <d v="2016-11-30T12:00:00"/>
    <d v="2016-10-29T17:55:24"/>
    <d v="2016-11-30T12:00:00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2878"/>
    <d v="2015-07-03T09:46:35"/>
    <d v="2015-05-04T09:46:35"/>
    <d v="2015-07-03T09:46:3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2879"/>
    <d v="2016-01-20T12:24:21"/>
    <d v="2015-12-21T12:24:21"/>
    <d v="2016-01-20T12:24:2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2880"/>
    <d v="2015-08-20T12:05:00"/>
    <d v="2015-07-07T16:44:12"/>
    <d v="2015-08-20T12:05:00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2881"/>
    <d v="2014-12-03T10:20:36"/>
    <d v="2014-10-04T09:20:36"/>
    <d v="2014-12-03T10:20: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2882"/>
    <d v="2016-05-01T09:18:38"/>
    <d v="2016-04-01T09:18:38"/>
    <d v="2016-05-01T09:18:3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2883"/>
    <d v="2016-02-05T23:59:00"/>
    <d v="2016-01-01T16:40:37"/>
    <d v="2016-02-05T23:59:00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2884"/>
    <d v="2014-12-05T12:27:15"/>
    <d v="2014-11-05T12:27:15"/>
    <d v="2014-12-05T12:27:1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2885"/>
    <d v="2015-03-13T19:50:01"/>
    <d v="2015-02-11T20:50:01"/>
    <d v="2015-03-13T19:50: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2886"/>
    <d v="2015-09-18T22:59:00"/>
    <d v="2015-09-14T10:11:24"/>
    <d v="2015-09-18T22:59:00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2887"/>
    <d v="2015-01-11T05:15:24"/>
    <d v="2014-12-12T05:15:24"/>
    <d v="2015-01-11T05:15: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2888"/>
    <d v="2014-10-17T23:59:00"/>
    <d v="2014-10-10T07:50:40"/>
    <d v="2014-10-17T23:59:0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2889"/>
    <d v="2014-08-29T15:43:05"/>
    <d v="2014-07-30T15:43:05"/>
    <d v="2014-08-29T15:43:0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2890"/>
    <d v="2014-08-08T22:00:00"/>
    <d v="2014-07-11T12:49:52"/>
    <d v="2014-08-08T22:00:00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2891"/>
    <d v="2016-04-15T15:12:08"/>
    <d v="2016-02-15T16:12:08"/>
    <d v="2016-04-15T15:12:0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2892"/>
    <d v="2014-08-25T16:00:00"/>
    <d v="2014-08-18T12:08:24"/>
    <d v="2014-08-25T16:00:00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x v="2893"/>
    <d v="2015-01-08T21:00:00"/>
    <d v="2014-11-10T13:33:15"/>
    <d v="2015-01-08T21:00:00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2894"/>
    <d v="2015-04-03T17:40:15"/>
    <d v="2015-02-02T18:40:15"/>
    <d v="2015-04-03T17:40: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2895"/>
    <d v="2014-06-22T16:00:00"/>
    <d v="2014-06-21T08:19:52"/>
    <d v="2014-06-22T16:00:00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2896"/>
    <d v="2016-12-12T01:00:00"/>
    <d v="2016-11-27T16:48:41"/>
    <d v="2016-12-12T01:00:00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2897"/>
    <d v="2015-10-11T10:29:05"/>
    <d v="2015-09-11T10:30:58"/>
    <d v="2015-10-11T10:29:05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2898"/>
    <d v="2015-10-31T10:57:33"/>
    <d v="2015-10-01T10:57:33"/>
    <d v="2015-10-31T10:57:3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2899"/>
    <d v="2016-07-23T20:52:38"/>
    <d v="2016-05-24T20:52:38"/>
    <d v="2016-07-23T20:52:3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2900"/>
    <d v="2014-08-09T00:37:12"/>
    <d v="2014-07-10T00:37:12"/>
    <d v="2014-08-09T00:37:1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2901"/>
    <d v="2015-02-07T16:42:19"/>
    <d v="2014-12-09T16:42:19"/>
    <d v="2015-02-07T16:42:1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2902"/>
    <d v="2015-08-24T05:33:16"/>
    <d v="2015-07-25T05:33:16"/>
    <d v="2015-08-24T05:33:1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2903"/>
    <d v="2015-09-08T23:00:18"/>
    <d v="2015-07-10T23:00:18"/>
    <d v="2015-09-08T23:00: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2904"/>
    <d v="2014-11-09T07:00:00"/>
    <d v="2014-10-28T18:13:51"/>
    <d v="2014-11-09T07:00:00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2905"/>
    <d v="2016-09-06T20:21:53"/>
    <d v="2016-08-23T20:21:53"/>
    <d v="2016-09-06T20:21:5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2906"/>
    <d v="2015-07-31T20:00:00"/>
    <d v="2015-07-14T10:34:26"/>
    <d v="2015-07-31T20:00:00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2907"/>
    <d v="2016-05-14T16:03:57"/>
    <d v="2016-03-15T16:03:57"/>
    <d v="2016-05-14T16:03:5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2908"/>
    <d v="2016-06-08T12:33:39"/>
    <d v="2016-05-09T12:33:39"/>
    <d v="2016-06-08T12:33:3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2909"/>
    <d v="2014-11-25T14:46:00"/>
    <d v="2014-10-17T01:23:21"/>
    <d v="2014-11-25T14:46:00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2910"/>
    <d v="2015-06-12T15:11:27"/>
    <d v="2015-04-13T15:11:27"/>
    <d v="2015-06-12T15:11:2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2911"/>
    <d v="2015-06-27T13:27:06"/>
    <d v="2015-05-18T13:27:06"/>
    <d v="2015-06-27T13:27:0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2912"/>
    <d v="2016-01-14T22:09:34"/>
    <d v="2015-12-15T22:09:34"/>
    <d v="2016-01-14T22:09:3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2913"/>
    <d v="2014-09-06T17:08:59"/>
    <d v="2014-07-08T17:08:59"/>
    <d v="2014-09-06T17:08:5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2914"/>
    <d v="2015-03-14T15:46:34"/>
    <d v="2015-01-13T16:46:34"/>
    <d v="2015-03-14T15:46:3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2915"/>
    <d v="2016-03-16T03:33:10"/>
    <d v="2016-02-15T04:33:10"/>
    <d v="2016-03-16T03:33:1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2916"/>
    <d v="2014-05-19T06:26:29"/>
    <d v="2014-04-26T06:26:29"/>
    <d v="2014-05-19T06:26:2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2917"/>
    <d v="2015-09-16T00:37:27"/>
    <d v="2015-08-29T00:37:27"/>
    <d v="2015-09-16T00:37:2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2918"/>
    <d v="2015-10-29T10:06:47"/>
    <d v="2015-10-01T10:06:47"/>
    <d v="2015-10-29T10:06:4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2919"/>
    <d v="2014-08-05T09:52:09"/>
    <d v="2014-07-06T09:52:09"/>
    <d v="2014-08-05T09:52:0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2920"/>
    <d v="2015-03-25T13:01:10"/>
    <d v="2015-02-23T14:01:10"/>
    <d v="2015-03-25T13:01:1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2921"/>
    <d v="2014-09-25T16:16:44"/>
    <d v="2014-08-26T16:16:44"/>
    <d v="2014-09-25T16:16:4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2922"/>
    <d v="2015-05-18T15:58:47"/>
    <d v="2015-04-03T15:58:47"/>
    <d v="2015-05-18T15:58:4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2923"/>
    <d v="2015-01-23T22:00:00"/>
    <d v="2015-01-08T22:39:39"/>
    <d v="2015-01-23T22:00:00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2924"/>
    <d v="2015-05-08T22:59:00"/>
    <d v="2015-04-09T08:21:50"/>
    <d v="2015-05-08T22:59:0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2925"/>
    <d v="2014-09-11T09:01:08"/>
    <d v="2014-08-12T09:01:08"/>
    <d v="2014-09-11T09:01:0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2926"/>
    <d v="2015-02-23T13:22:59"/>
    <d v="2015-02-09T13:22:59"/>
    <d v="2015-02-23T13:22:5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2927"/>
    <d v="2014-07-15T00:00:00"/>
    <d v="2014-06-16T11:03:49"/>
    <d v="2014-07-15T00:00:00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2928"/>
    <d v="2016-03-04T18:57:26"/>
    <d v="2016-02-03T18:57:26"/>
    <d v="2016-03-04T18:57:2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2929"/>
    <d v="2014-05-25T08:32:38"/>
    <d v="2014-04-25T08:32:38"/>
    <d v="2014-05-25T08:32:3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2930"/>
    <d v="2015-05-07T09:01:04"/>
    <d v="2015-04-07T09:01:04"/>
    <d v="2015-05-07T09:01:0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2931"/>
    <d v="2014-09-15T01:08:00"/>
    <d v="2014-08-21T01:59:23"/>
    <d v="2014-09-15T01:08:00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2932"/>
    <d v="2015-02-21T06:00:00"/>
    <d v="2015-01-20T22:57:17"/>
    <d v="2015-02-21T06:00:00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2933"/>
    <d v="2016-06-04T17:57:33"/>
    <d v="2016-05-05T17:57:33"/>
    <d v="2016-06-04T17:57:3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2934"/>
    <d v="2014-06-15T10:16:04"/>
    <d v="2014-05-16T10:16:04"/>
    <d v="2014-06-15T10:16:0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2935"/>
    <d v="2016-08-29T12:00:00"/>
    <d v="2016-07-02T09:00:08"/>
    <d v="2016-08-29T12:00:00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2936"/>
    <d v="2014-10-12T23:59:00"/>
    <d v="2014-09-30T10:37:03"/>
    <d v="2014-10-12T23:59:00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2937"/>
    <d v="2014-07-13T05:58:33"/>
    <d v="2014-06-13T05:58:33"/>
    <d v="2014-07-13T05:58:3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2938"/>
    <d v="2015-01-30T11:53:34"/>
    <d v="2014-12-31T11:53:34"/>
    <d v="2015-01-30T11:53:3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2939"/>
    <d v="2014-08-27T20:00:00"/>
    <d v="2014-07-25T14:25:12"/>
    <d v="2014-08-27T20:00:00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2940"/>
    <d v="2015-01-18T13:33:38"/>
    <d v="2014-12-09T13:33:38"/>
    <d v="2015-01-18T13:33:3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2941"/>
    <d v="2015-03-01T18:02:35"/>
    <d v="2015-01-30T18:02:35"/>
    <d v="2015-03-01T18:02:3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2942"/>
    <d v="2015-12-16T15:18:00"/>
    <d v="2015-11-26T14:17:39"/>
    <d v="2015-12-16T15:18:00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2943"/>
    <d v="2015-04-12T22:06:20"/>
    <d v="2015-03-13T22:06:20"/>
    <d v="2015-04-12T22:06:2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2944"/>
    <d v="2015-06-07T16:56:38"/>
    <d v="2015-05-08T16:56:38"/>
    <d v="2015-06-07T16:56:3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2945"/>
    <d v="2015-05-23T22:21:00"/>
    <d v="2015-04-23T22:21:00"/>
    <d v="2015-05-23T22:21:0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2946"/>
    <d v="2016-08-15T07:44:52"/>
    <d v="2016-07-16T07:44:52"/>
    <d v="2016-08-15T07:44:5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2947"/>
    <d v="2016-11-24T12:11:00"/>
    <d v="2016-10-06T08:29:27"/>
    <d v="2016-11-24T12:11:00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2948"/>
    <d v="2015-06-02T10:34:53"/>
    <d v="2015-04-03T10:34:53"/>
    <d v="2015-06-02T10:34:5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2949"/>
    <d v="2015-11-19T15:45:17"/>
    <d v="2015-10-20T14:45:17"/>
    <d v="2015-11-19T15:45: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2950"/>
    <d v="2016-01-23T03:45:52"/>
    <d v="2015-12-24T03:45:52"/>
    <d v="2016-01-23T03:45: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2951"/>
    <d v="2014-10-05T14:16:13"/>
    <d v="2014-08-21T14:16:13"/>
    <d v="2014-10-05T14:16:1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2952"/>
    <d v="2016-10-16T23:00:00"/>
    <d v="2016-09-15T11:33:59"/>
    <d v="2016-10-16T23:00:00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2953"/>
    <d v="2015-10-08T14:00:21"/>
    <d v="2015-09-08T14:00:21"/>
    <d v="2015-10-08T14:00: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2954"/>
    <d v="2017-03-16T08:00:03"/>
    <d v="2017-02-24T09:00:03"/>
    <d v="2017-03-16T08:00: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2955"/>
    <d v="2015-06-16T12:47:29"/>
    <d v="2015-05-17T12:47:29"/>
    <d v="2015-06-16T12:47:2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2956"/>
    <d v="2016-05-04T18:00:50"/>
    <d v="2016-04-04T18:00:50"/>
    <d v="2016-05-04T18:00: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2957"/>
    <d v="2015-03-27T18:16:12"/>
    <d v="2015-01-26T19:16:12"/>
    <d v="2015-03-27T18:16:1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2958"/>
    <d v="2016-05-08T12:41:57"/>
    <d v="2016-03-09T13:41:57"/>
    <d v="2016-05-08T12:41:5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2959"/>
    <d v="2016-06-06T19:12:05"/>
    <d v="2016-05-07T19:12:05"/>
    <d v="2016-06-06T19:12:0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2960"/>
    <d v="2014-09-11T13:10:23"/>
    <d v="2014-08-12T13:10:23"/>
    <d v="2014-09-11T13:10: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2961"/>
    <d v="2015-03-25T23:00:00"/>
    <d v="2015-02-26T00:05:59"/>
    <d v="2015-03-25T23:00:00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2962"/>
    <d v="2015-03-01T01:59:00"/>
    <d v="2015-02-01T00:51:46"/>
    <d v="2015-03-01T01:59:00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2963"/>
    <d v="2015-07-02T06:17:04"/>
    <d v="2015-06-02T06:17:04"/>
    <d v="2015-07-02T06:17:0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2964"/>
    <d v="2014-08-06T16:32:00"/>
    <d v="2014-07-07T16:50:19"/>
    <d v="2014-08-06T16:32:00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2965"/>
    <d v="2015-07-07T12:30:33"/>
    <d v="2015-06-07T12:30:33"/>
    <d v="2015-07-07T12:30: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2966"/>
    <d v="2015-09-16T12:43:32"/>
    <d v="2015-08-17T12:43:32"/>
    <d v="2015-09-16T12:43:3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2967"/>
    <d v="2015-03-08T22:44:52"/>
    <d v="2015-02-06T23:44:52"/>
    <d v="2015-03-08T22:44:5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2968"/>
    <d v="2016-08-16T22:59:00"/>
    <d v="2016-08-03T07:34:20"/>
    <d v="2016-08-16T22:59:0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2969"/>
    <d v="2015-05-03T17:51:00"/>
    <d v="2015-04-03T13:52:33"/>
    <d v="2015-05-03T17:51:00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2970"/>
    <d v="2014-07-18T11:04:11"/>
    <d v="2014-06-18T11:04:11"/>
    <d v="2014-07-18T11:04:1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2971"/>
    <d v="2014-08-31T10:47:58"/>
    <d v="2014-08-01T10:47:58"/>
    <d v="2014-08-31T10:47:5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2972"/>
    <d v="2016-12-04T20:00:00"/>
    <d v="2016-11-19T21:38:40"/>
    <d v="2016-12-04T20:00:0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2973"/>
    <d v="2015-12-31T23:00:00"/>
    <d v="2015-12-03T14:38:28"/>
    <d v="2015-12-31T23:00:00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2974"/>
    <d v="2014-09-25T20:35:00"/>
    <d v="2014-08-28T20:27:51"/>
    <d v="2014-09-25T20:35:00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2975"/>
    <d v="2014-11-26T22:00:00"/>
    <d v="2014-10-29T11:24:46"/>
    <d v="2014-11-26T22:00:00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2976"/>
    <d v="2016-03-13T07:00:00"/>
    <d v="2016-02-25T12:32:10"/>
    <d v="2016-03-13T07:00:0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2977"/>
    <d v="2015-03-22T21:14:00"/>
    <d v="2015-01-22T16:08:54"/>
    <d v="2015-03-22T21:14:00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2978"/>
    <d v="2014-10-20T00:59:00"/>
    <d v="2014-10-10T10:22:27"/>
    <d v="2014-10-20T00:59:00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2979"/>
    <d v="2015-01-06T01:00:00"/>
    <d v="2014-12-20T14:47:03"/>
    <d v="2015-01-06T01:00:00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2980"/>
    <d v="2015-08-23T21:00:00"/>
    <d v="2015-08-03T16:58:50"/>
    <d v="2015-08-23T21:00:0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2981"/>
    <d v="2015-09-23T08:25:56"/>
    <d v="2015-08-09T08:25:56"/>
    <d v="2015-09-23T08:25: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2982"/>
    <d v="2016-02-11T11:29:03"/>
    <d v="2016-01-12T11:29:03"/>
    <d v="2016-02-11T11:29:0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2983"/>
    <d v="2014-11-11T11:10:36"/>
    <d v="2014-09-12T10:10:36"/>
    <d v="2014-11-11T11:10: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2984"/>
    <d v="2016-08-24T01:41:21"/>
    <d v="2016-07-25T01:41:21"/>
    <d v="2016-08-24T01:41:2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2985"/>
    <d v="2016-10-30T23:00:00"/>
    <d v="2016-10-11T18:22:08"/>
    <d v="2016-10-30T23:00:00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2986"/>
    <d v="2016-05-01T06:00:06"/>
    <d v="2016-03-02T07:00:06"/>
    <d v="2016-05-01T06:00: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2987"/>
    <d v="2016-10-12T19:00:00"/>
    <d v="2016-09-14T02:22:31"/>
    <d v="2016-10-12T19:00:00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2988"/>
    <d v="2016-06-20T03:41:21"/>
    <d v="2016-05-21T03:41:21"/>
    <d v="2016-06-20T03:41:2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x v="2989"/>
    <d v="2015-12-20T23:59:00"/>
    <d v="2015-11-28T19:29:22"/>
    <d v="2015-12-20T23:59:00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2990"/>
    <d v="2016-01-07T08:47:00"/>
    <d v="2015-12-03T08:47:00"/>
    <d v="2016-01-07T08:47:0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2991"/>
    <d v="2017-01-27T15:05:30"/>
    <d v="2017-01-05T15:05:30"/>
    <d v="2017-01-27T15:05: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2992"/>
    <d v="2016-10-09T13:25:10"/>
    <d v="2016-09-09T13:25:10"/>
    <d v="2016-10-09T13:25: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x v="2993"/>
    <d v="2016-02-20T15:07:47"/>
    <d v="2016-01-21T15:07:47"/>
    <d v="2016-02-20T15:07:4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2994"/>
    <d v="2014-10-03T06:29:32"/>
    <d v="2014-09-03T06:29:32"/>
    <d v="2014-10-03T06:29:3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2995"/>
    <d v="2017-01-19T10:57:51"/>
    <d v="2016-12-20T10:57:51"/>
    <d v="2017-01-19T10:57:5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2996"/>
    <d v="2015-05-26T16:54:00"/>
    <d v="2015-03-27T16:54:00"/>
    <d v="2015-05-26T16:54:0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2997"/>
    <d v="2017-02-26T23:59:00"/>
    <d v="2017-02-09T12:36:33"/>
    <d v="2017-02-26T23:59:00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2998"/>
    <d v="2014-06-15T23:25:00"/>
    <d v="2014-05-18T23:38:49"/>
    <d v="2014-06-15T23:25:00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2999"/>
    <d v="2017-02-28T21:00:00"/>
    <d v="2017-02-14T12:46:00"/>
    <d v="2017-02-28T21:00:0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3000"/>
    <d v="2017-01-31T13:00:00"/>
    <d v="2017-01-17T14:51:10"/>
    <d v="2017-01-31T13:00:0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3001"/>
    <d v="2016-07-13T16:29:42"/>
    <d v="2016-06-13T16:29:42"/>
    <d v="2016-07-13T16:29:4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3002"/>
    <d v="2012-12-26T15:04:12"/>
    <d v="2012-11-26T15:04:12"/>
    <d v="2012-12-26T15:04:1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3003"/>
    <d v="2016-03-01T00:59:00"/>
    <d v="2016-01-29T15:22:56"/>
    <d v="2016-03-01T00:59:00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3004"/>
    <d v="2014-11-15T17:08:44"/>
    <d v="2014-10-16T16:08:44"/>
    <d v="2014-11-15T17:08:4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3005"/>
    <d v="2014-10-06T11:11:45"/>
    <d v="2014-09-06T11:11:45"/>
    <d v="2014-10-06T11:11:4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3006"/>
    <d v="2014-12-14T13:09:51"/>
    <d v="2014-11-14T13:09:51"/>
    <d v="2014-12-14T13:09:5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x v="3007"/>
    <d v="2015-04-25T00:11:23"/>
    <d v="2015-04-04T00:11:23"/>
    <d v="2015-04-25T00:11:2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3008"/>
    <d v="2016-01-21T00:05:19"/>
    <d v="2015-12-22T00:05:19"/>
    <d v="2016-01-21T00:05: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3009"/>
    <d v="2014-11-26T09:40:40"/>
    <d v="2014-10-27T08:40:40"/>
    <d v="2014-11-26T09:40: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3010"/>
    <d v="2015-02-21T14:58:39"/>
    <d v="2014-12-23T14:58:39"/>
    <d v="2015-02-21T14:58:3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3011"/>
    <d v="2015-12-23T17:59:00"/>
    <d v="2015-11-26T06:15:16"/>
    <d v="2015-12-23T17:59:00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3012"/>
    <d v="2015-02-10T11:52:10"/>
    <d v="2015-01-20T11:52:10"/>
    <d v="2015-02-10T11:52:1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3013"/>
    <d v="2015-06-21T15:04:09"/>
    <d v="2015-05-22T15:04:09"/>
    <d v="2015-06-21T15:04:0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3014"/>
    <d v="2014-11-05T00:00:00"/>
    <d v="2014-10-07T21:58:00"/>
    <d v="2014-11-05T00:00:0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3015"/>
    <d v="2014-06-10T23:00:00"/>
    <d v="2014-05-26T12:27:18"/>
    <d v="2014-06-10T23:00:00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3016"/>
    <d v="2014-07-18T08:09:12"/>
    <d v="2014-05-19T08:09:12"/>
    <d v="2014-07-18T08:09:1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3017"/>
    <d v="2014-08-20T15:24:03"/>
    <d v="2014-07-21T15:24:03"/>
    <d v="2014-08-20T15:24:0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3018"/>
    <d v="2015-07-20T17:00:00"/>
    <d v="2015-06-08T02:09:36"/>
    <d v="2015-07-20T17:00:00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3019"/>
    <d v="2014-05-26T22:00:00"/>
    <d v="2014-04-29T15:00:20"/>
    <d v="2014-05-26T22:00:0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3020"/>
    <d v="2015-08-14T15:18:53"/>
    <d v="2015-06-15T15:18:53"/>
    <d v="2015-08-14T15:18:5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3021"/>
    <d v="2016-11-22T00:59:00"/>
    <d v="2016-10-17T09:51:09"/>
    <d v="2016-11-22T00:59:00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3022"/>
    <d v="2016-08-27T17:53:29"/>
    <d v="2016-07-13T17:53:29"/>
    <d v="2016-08-27T17:53:2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3023"/>
    <d v="2015-06-11T11:13:06"/>
    <d v="2015-04-27T11:13:06"/>
    <d v="2015-06-11T11:13:0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3024"/>
    <d v="2012-10-06T18:51:15"/>
    <d v="2012-09-06T18:51:15"/>
    <d v="2012-10-06T18:51:1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3025"/>
    <d v="2014-05-30T11:00:00"/>
    <d v="2014-05-02T07:13:33"/>
    <d v="2014-05-30T11:00:00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3026"/>
    <d v="2017-03-03T06:01:32"/>
    <d v="2017-02-17T06:01:32"/>
    <d v="2017-03-03T06:01:3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3027"/>
    <d v="2015-03-20T10:54:11"/>
    <d v="2015-02-18T11:54:11"/>
    <d v="2015-03-20T10:54:1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3028"/>
    <d v="2016-08-15T01:20:25"/>
    <d v="2016-07-16T01:20:25"/>
    <d v="2016-08-15T01:20: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3029"/>
    <d v="2014-11-17T23:35:00"/>
    <d v="2014-10-20T12:00:47"/>
    <d v="2014-11-17T23:35:00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3030"/>
    <d v="2015-09-16T12:56:11"/>
    <d v="2015-08-17T12:56:11"/>
    <d v="2015-09-16T12:56:1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3031"/>
    <d v="2016-10-14T16:10:47"/>
    <d v="2016-08-15T16:10:47"/>
    <d v="2016-10-14T16:10: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3032"/>
    <d v="2015-09-10T20:04:19"/>
    <d v="2015-08-11T20:04:19"/>
    <d v="2015-09-10T20:04:1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3033"/>
    <d v="2016-08-17T21:38:45"/>
    <d v="2016-07-18T21:38:45"/>
    <d v="2016-08-17T21:38:4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3034"/>
    <d v="2016-10-31T22:59:00"/>
    <d v="2016-10-01T07:50:55"/>
    <d v="2016-10-31T22:59:00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3035"/>
    <d v="2013-05-04T08:26:49"/>
    <d v="2013-04-04T08:26:49"/>
    <d v="2013-05-04T08:26:4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3036"/>
    <d v="2013-08-16T06:59:00"/>
    <d v="2013-07-11T13:50:44"/>
    <d v="2013-08-16T06:59:00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3037"/>
    <d v="2010-10-01T23:59:00"/>
    <d v="2010-07-19T16:26:13"/>
    <d v="2010-10-01T23:59:00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3038"/>
    <d v="2016-03-04T01:03:17"/>
    <d v="2016-01-04T01:03:17"/>
    <d v="2016-03-04T01:03:1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3039"/>
    <d v="2013-12-29T02:59:00"/>
    <d v="2013-12-02T14:03:58"/>
    <d v="2013-12-29T02:59:00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3040"/>
    <d v="2015-06-26T18:00:00"/>
    <d v="2015-06-22T14:00:21"/>
    <d v="2015-06-26T18:00:00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3041"/>
    <d v="2016-01-20T15:50:48"/>
    <d v="2015-12-21T15:50:48"/>
    <d v="2016-01-20T15:50: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3042"/>
    <d v="2015-10-06T11:30:47"/>
    <d v="2015-09-06T11:30:47"/>
    <d v="2015-10-06T11:30: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3043"/>
    <d v="2015-04-15T21:50:00"/>
    <d v="2015-03-19T20:41:39"/>
    <d v="2015-04-15T21:50:00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3044"/>
    <d v="2016-02-02T12:26:38"/>
    <d v="2016-01-18T12:26:38"/>
    <d v="2016-02-02T12:26:3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3045"/>
    <d v="2014-08-21T22:44:15"/>
    <d v="2014-07-22T22:44:15"/>
    <d v="2014-08-21T22:44:1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3046"/>
    <d v="2014-09-09T23:52:00"/>
    <d v="2014-08-11T14:16:26"/>
    <d v="2014-09-09T23:52:00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3047"/>
    <d v="2016-04-27T08:16:00"/>
    <d v="2016-03-14T18:44:14"/>
    <d v="2016-04-27T08:16:00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3048"/>
    <d v="2014-12-31T16:22:00"/>
    <d v="2014-12-02T16:37:42"/>
    <d v="2014-12-31T16:22:00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3049"/>
    <d v="2015-06-13T19:20:55"/>
    <d v="2015-05-14T19:20:55"/>
    <d v="2015-06-13T19:20: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3050"/>
    <d v="2016-05-04T23:02:40"/>
    <d v="2016-04-04T23:02:40"/>
    <d v="2016-05-04T23:02:4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3051"/>
    <d v="2017-02-08T04:59:05"/>
    <d v="2017-01-09T04:59:05"/>
    <d v="2017-02-08T04:59:0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3052"/>
    <d v="2015-05-28T10:59:00"/>
    <d v="2015-04-28T11:04:54"/>
    <d v="2015-05-28T10:59:00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3053"/>
    <d v="2014-10-01T22:59:00"/>
    <d v="2014-08-11T13:16:53"/>
    <d v="2014-10-01T22:59:00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3054"/>
    <d v="2015-03-01T20:04:00"/>
    <d v="2015-01-23T14:59:14"/>
    <d v="2015-03-01T20:04:00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3055"/>
    <d v="2015-01-09T17:59:50"/>
    <d v="2014-11-10T17:59:50"/>
    <d v="2015-01-09T17:59:5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3056"/>
    <d v="2014-09-29T10:16:24"/>
    <d v="2014-07-31T10:16:24"/>
    <d v="2014-09-29T10:16:2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3057"/>
    <d v="2016-04-03T09:36:51"/>
    <d v="2016-03-04T10:36:51"/>
    <d v="2016-04-03T09:36:5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3058"/>
    <d v="2016-05-20T03:59:00"/>
    <d v="2016-03-31T03:59:00"/>
    <d v="2016-05-20T03:59:0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3059"/>
    <d v="2014-08-08T17:27:26"/>
    <d v="2014-07-09T17:27:26"/>
    <d v="2014-08-08T17:27:2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3060"/>
    <d v="2015-09-28T01:35:34"/>
    <d v="2015-08-29T01:35:34"/>
    <d v="2015-09-28T01:35: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x v="3061"/>
    <d v="2014-08-13T13:49:08"/>
    <d v="2014-07-14T13:49:08"/>
    <d v="2014-08-13T13:49:0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3062"/>
    <d v="2015-09-30T13:00:00"/>
    <d v="2015-09-01T07:51:32"/>
    <d v="2015-09-30T13:00:00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3063"/>
    <d v="2016-10-22T17:08:58"/>
    <d v="2016-09-17T17:08:58"/>
    <d v="2016-10-22T17:08:5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3064"/>
    <d v="2015-11-22T01:59:00"/>
    <d v="2015-10-21T22:07:26"/>
    <d v="2015-11-22T01:59:00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3065"/>
    <d v="2014-07-29T20:19:32"/>
    <d v="2014-07-04T20:19:32"/>
    <d v="2014-07-29T20:19:3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3066"/>
    <d v="2016-07-10T00:28:57"/>
    <d v="2016-06-10T00:28:57"/>
    <d v="2016-07-10T00:28:5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3067"/>
    <d v="2015-09-09T17:31:19"/>
    <d v="2015-08-10T17:31:19"/>
    <d v="2015-09-09T17:31:1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3068"/>
    <d v="2015-10-16T11:35:52"/>
    <d v="2015-09-16T11:35:52"/>
    <d v="2015-10-16T11:35: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3069"/>
    <d v="2014-12-14T15:00:34"/>
    <d v="2014-11-14T15:00:34"/>
    <d v="2014-12-14T15:00: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3070"/>
    <d v="2016-12-07T12:36:09"/>
    <d v="2016-11-16T12:36:09"/>
    <d v="2016-12-07T12:36:0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3071"/>
    <d v="2015-04-21T00:59:00"/>
    <d v="2015-04-03T12:34:41"/>
    <d v="2015-04-21T00:59:00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3072"/>
    <d v="2016-10-29T20:46:00"/>
    <d v="2016-10-15T11:34:22"/>
    <d v="2016-10-29T20:46:00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3073"/>
    <d v="2015-06-14T14:19:00"/>
    <d v="2015-04-17T11:25:00"/>
    <d v="2015-06-14T14:19: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3074"/>
    <d v="2016-03-10T08:42:39"/>
    <d v="2016-02-09T08:42:39"/>
    <d v="2016-03-10T08:42:3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3075"/>
    <d v="2016-08-18T21:27:20"/>
    <d v="2016-06-29T21:27:20"/>
    <d v="2016-08-18T21:27:2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3076"/>
    <d v="2015-10-09T10:38:43"/>
    <d v="2015-08-10T10:38:43"/>
    <d v="2015-10-09T10:38:4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3077"/>
    <d v="2017-03-02T17:57:58"/>
    <d v="2017-01-31T17:57:58"/>
    <d v="2017-03-02T17:57:5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3078"/>
    <d v="2015-02-25T22:19:55"/>
    <d v="2015-01-26T22:19:55"/>
    <d v="2015-02-25T22:19:5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3079"/>
    <d v="2015-03-22T11:07:15"/>
    <d v="2015-02-20T12:07:15"/>
    <d v="2015-03-22T11:07:1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3080"/>
    <d v="2014-12-26T20:40:44"/>
    <d v="2014-10-27T19:40:44"/>
    <d v="2014-12-26T20:40: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3081"/>
    <d v="2015-09-19T23:21:31"/>
    <d v="2015-08-20T23:21:31"/>
    <d v="2015-09-19T23:21:3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3082"/>
    <d v="2015-11-15T18:09:06"/>
    <d v="2015-10-16T17:09:06"/>
    <d v="2015-11-15T18:09:0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3083"/>
    <d v="2014-09-01T00:00:00"/>
    <d v="2014-08-02T08:31:18"/>
    <d v="2014-09-01T00:00:00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3084"/>
    <d v="2015-05-05T13:48:00"/>
    <d v="2015-04-06T12:22:11"/>
    <d v="2015-05-05T13:48:00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3085"/>
    <d v="2015-09-29T16:12:39"/>
    <d v="2015-08-30T16:12:39"/>
    <d v="2015-09-29T16:12:3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3086"/>
    <d v="2015-08-17T11:05:59"/>
    <d v="2015-06-18T11:05:59"/>
    <d v="2015-08-17T11:05: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3087"/>
    <d v="2016-12-20T23:36:30"/>
    <d v="2016-10-21T22:36:30"/>
    <d v="2016-12-20T23:36:3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3088"/>
    <d v="2015-01-08T08:41:00"/>
    <d v="2014-12-08T08:44:07"/>
    <d v="2015-01-08T08:41:00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3089"/>
    <d v="2016-07-08T20:59:00"/>
    <d v="2016-06-07T08:01:23"/>
    <d v="2016-07-08T20:59:00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3090"/>
    <d v="2015-05-01T13:39:05"/>
    <d v="2015-03-02T14:39:05"/>
    <d v="2015-05-01T13:39:0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3091"/>
    <d v="2016-08-14T17:45:43"/>
    <d v="2016-07-15T17:45:43"/>
    <d v="2016-08-14T17:45: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3092"/>
    <d v="2015-10-15T17:00:00"/>
    <d v="2015-09-08T09:51:52"/>
    <d v="2015-10-15T17:00:00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3093"/>
    <d v="2014-05-31T22:59:00"/>
    <d v="2014-05-01T16:49:01"/>
    <d v="2014-05-31T22:59:00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3094"/>
    <d v="2015-09-20T14:05:56"/>
    <d v="2015-07-22T14:05:56"/>
    <d v="2015-09-20T14:05: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3095"/>
    <d v="2016-07-31T19:36:20"/>
    <d v="2016-06-01T19:36:20"/>
    <d v="2016-07-31T19:36:2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3096"/>
    <d v="2015-05-20T14:48:46"/>
    <d v="2015-04-20T14:48:46"/>
    <d v="2015-05-20T14:48:4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3097"/>
    <d v="2016-10-07T09:00:00"/>
    <d v="2016-09-16T07:05:01"/>
    <d v="2016-10-07T09:00:00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3098"/>
    <d v="2016-02-07T19:17:00"/>
    <d v="2015-12-21T14:00:49"/>
    <d v="2016-02-07T19:17:00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3099"/>
    <d v="2016-02-11T23:33:11"/>
    <d v="2016-01-12T23:33:11"/>
    <d v="2016-02-11T23:33:1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3100"/>
    <d v="2014-10-20T09:56:15"/>
    <d v="2014-09-20T09:56:15"/>
    <d v="2014-10-20T09:56:1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3101"/>
    <d v="2015-07-16T02:56:00"/>
    <d v="2015-06-16T04:12:17"/>
    <d v="2015-07-16T02:56:00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3102"/>
    <d v="2016-08-23T03:10:18"/>
    <d v="2016-07-04T03:10:18"/>
    <d v="2016-08-23T03:10: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3103"/>
    <d v="2015-06-11T22:45:06"/>
    <d v="2015-04-12T22:45:06"/>
    <d v="2015-06-11T22:45: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3104"/>
    <d v="2015-02-02T21:00:00"/>
    <d v="2015-01-02T16:48:31"/>
    <d v="2015-02-02T21:00:00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3105"/>
    <d v="2014-10-19T00:00:00"/>
    <d v="2014-08-25T12:15:16"/>
    <d v="2014-10-19T00:00:00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3106"/>
    <d v="2015-09-16T17:00:00"/>
    <d v="2015-08-25T05:17:56"/>
    <d v="2015-09-16T17:00:00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3107"/>
    <d v="2015-05-11T14:32:31"/>
    <d v="2015-05-04T14:32:31"/>
    <d v="2015-05-11T14:32:3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3108"/>
    <d v="2015-04-28T10:19:54"/>
    <d v="2015-02-27T11:19:54"/>
    <d v="2015-04-28T10:19:5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3109"/>
    <d v="2014-08-27T22:00:10"/>
    <d v="2014-07-23T22:00:10"/>
    <d v="2014-08-27T22:00: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3110"/>
    <d v="2017-02-18T19:45:19"/>
    <d v="2017-01-09T19:45:19"/>
    <d v="2017-02-18T19:45: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3111"/>
    <d v="2014-10-04T09:17:00"/>
    <d v="2014-09-03T09:17:00"/>
    <d v="2014-10-04T09:17:0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3112"/>
    <d v="2016-10-31T21:55:34"/>
    <d v="2016-09-01T21:55:34"/>
    <d v="2016-10-31T21:55: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3113"/>
    <d v="2015-04-17T12:33:02"/>
    <d v="2015-03-18T12:33:02"/>
    <d v="2015-04-17T12:33:0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3114"/>
    <d v="2014-09-21T10:10:50"/>
    <d v="2014-07-23T10:10:50"/>
    <d v="2014-09-21T10:10: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3115"/>
    <d v="2016-06-05T05:43:47"/>
    <d v="2016-05-06T05:43:47"/>
    <d v="2016-06-05T05:43:4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3116"/>
    <d v="2015-04-01T07:22:05"/>
    <d v="2015-03-18T07:22:05"/>
    <d v="2015-04-01T07:22:0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3117"/>
    <d v="2016-05-27T08:12:00"/>
    <d v="2016-05-19T03:59:20"/>
    <d v="2016-05-27T08:12:0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3118"/>
    <d v="2016-07-02T10:35:23"/>
    <d v="2016-06-13T10:35:23"/>
    <d v="2016-07-02T10:35: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3119"/>
    <d v="2015-03-26T19:05:32"/>
    <d v="2015-02-24T20:05:32"/>
    <d v="2015-03-26T19:05: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3120"/>
    <d v="2016-05-05T16:36:36"/>
    <d v="2016-03-06T17:36:36"/>
    <d v="2016-05-05T16:36:3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3121"/>
    <d v="2014-09-26T11:18:55"/>
    <d v="2014-07-28T11:18:55"/>
    <d v="2014-09-26T11:18:5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x v="3122"/>
    <d v="2016-11-09T18:22:12"/>
    <d v="2016-11-04T17:22:12"/>
    <d v="2016-11-09T18:22:1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3123"/>
    <d v="2016-07-09T18:49:58"/>
    <d v="2016-06-09T18:49:58"/>
    <d v="2016-07-09T18:49:5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3124"/>
    <d v="2015-02-02T13:43:21"/>
    <d v="2014-12-04T13:43:21"/>
    <d v="2015-02-02T13:43:2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s v="US"/>
    <s v="USD"/>
    <n v="1452142672"/>
    <n v="1449550672"/>
    <x v="3125"/>
    <d v="2016-01-06T23:57:52"/>
    <d v="2015-12-07T23:57:52"/>
    <d v="2016-01-06T23:57:5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3126"/>
    <d v="2016-03-27T18:26:02"/>
    <d v="2016-02-26T19:26:02"/>
    <d v="2016-03-27T18:26:0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3127"/>
    <d v="2015-03-01T15:33:49"/>
    <d v="2015-01-30T15:33:49"/>
    <d v="2015-03-01T15:33:4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3128"/>
    <d v="2017-03-16T13:49:01"/>
    <d v="2017-02-14T14:49:01"/>
    <d v="2017-03-16T13:49:0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3129"/>
    <d v="2017-04-18T14:13:39"/>
    <d v="2017-03-09T15:13:39"/>
    <d v="2017-04-18T14:13:3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3130"/>
    <d v="2017-04-13T23:59:00"/>
    <d v="2017-03-14T10:21:56"/>
    <d v="2017-04-13T23:59:00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3131"/>
    <d v="2017-04-08T07:54:05"/>
    <d v="2017-03-09T08:54:05"/>
    <d v="2017-04-08T07:54:0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3132"/>
    <d v="2017-04-21T02:24:20"/>
    <d v="2017-02-20T03:24:20"/>
    <d v="2017-04-21T02:24:2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3133"/>
    <d v="2017-03-24T07:33:54"/>
    <d v="2017-02-22T08:33:54"/>
    <d v="2017-03-24T07:33:5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3134"/>
    <d v="2017-03-27T11:16:59"/>
    <d v="2017-03-06T12:16:59"/>
    <d v="2017-03-27T11:16:5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3135"/>
    <d v="2017-04-03T22:38:41"/>
    <d v="2017-03-12T22:38:41"/>
    <d v="2017-04-03T22:38:4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3136"/>
    <d v="2017-03-31T17:59:00"/>
    <d v="2017-02-23T06:05:54"/>
    <d v="2017-03-31T17:59:00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3137"/>
    <d v="2017-05-03T14:12:00"/>
    <d v="2017-03-13T16:14:29"/>
    <d v="2017-05-03T14:12:00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3138"/>
    <d v="2017-04-03T10:30:07"/>
    <d v="2017-03-15T10:30:07"/>
    <d v="2017-04-03T10:30: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3139"/>
    <d v="2017-03-24T23:33:00"/>
    <d v="2017-02-19T01:29:20"/>
    <d v="2017-03-24T23:33:0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3140"/>
    <d v="2017-04-07T11:15:03"/>
    <d v="2017-03-08T12:15:03"/>
    <d v="2017-04-07T11:15: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3141"/>
    <d v="2017-04-16T15:00:00"/>
    <d v="2017-03-06T13:04:48"/>
    <d v="2017-04-16T15:00:00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3142"/>
    <d v="2017-03-19T06:18:59"/>
    <d v="2017-02-17T07:18:59"/>
    <d v="2017-03-19T06:18:5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3143"/>
    <d v="2017-04-09T03:35:56"/>
    <d v="2017-03-14T03:35:56"/>
    <d v="2017-04-09T03:35: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3144"/>
    <d v="2017-03-19T01:00:00"/>
    <d v="2017-03-02T07:55:07"/>
    <d v="2017-03-19T01:00:00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3145"/>
    <d v="2017-03-27T18:58:54"/>
    <d v="2017-01-26T19:58:54"/>
    <d v="2017-03-27T18:58:5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3146"/>
    <d v="2017-04-16T10:22:46"/>
    <d v="2017-03-02T11:22:46"/>
    <d v="2017-04-16T10:22:4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3147"/>
    <d v="2014-11-06T19:15:55"/>
    <d v="2014-09-27T18:15:55"/>
    <d v="2014-11-06T19:15: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3148"/>
    <d v="2014-09-30T23:00:00"/>
    <d v="2014-09-09T10:58:04"/>
    <d v="2014-09-30T23:00:00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3149"/>
    <d v="2012-12-06T21:00:00"/>
    <d v="2012-11-12T19:25:00"/>
    <d v="2012-12-06T21:00: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3150"/>
    <d v="2011-01-24T23:00:00"/>
    <d v="2010-10-27T01:20:03"/>
    <d v="2011-01-24T23:00:00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3151"/>
    <d v="2014-09-10T15:09:34"/>
    <d v="2014-08-11T15:09:34"/>
    <d v="2014-09-10T15:09:3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3152"/>
    <d v="2013-11-02T15:49:27"/>
    <d v="2013-10-03T15:49:27"/>
    <d v="2013-11-02T15:49:2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3153"/>
    <d v="2011-04-30T23:59:00"/>
    <d v="2011-03-30T22:42:17"/>
    <d v="2011-04-30T23:59:00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3154"/>
    <d v="2012-04-01T15:00:58"/>
    <d v="2012-03-02T16:00:58"/>
    <d v="2012-04-01T15:00: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3155"/>
    <d v="2012-12-20T06:58:45"/>
    <d v="2012-11-20T06:58:45"/>
    <d v="2012-12-20T06:58:4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3156"/>
    <d v="2012-06-01T17:52:24"/>
    <d v="2012-04-27T17:52:24"/>
    <d v="2012-06-01T17:52:2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x v="3157"/>
    <d v="2014-07-19T00:00:00"/>
    <d v="2014-07-09T13:55:05"/>
    <d v="2014-07-19T00:00:00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x v="3158"/>
    <d v="2013-07-22T15:09:12"/>
    <d v="2013-06-22T15:09:12"/>
    <d v="2013-07-22T15:09:1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3159"/>
    <d v="2012-01-18T18:00:00"/>
    <d v="2011-12-06T20:36:01"/>
    <d v="2012-01-18T18:00:00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3160"/>
    <d v="2014-08-12T23:59:00"/>
    <d v="2014-07-21T01:21:27"/>
    <d v="2014-08-12T23:59:00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3161"/>
    <d v="2014-10-15T07:52:02"/>
    <d v="2014-09-15T07:52:02"/>
    <d v="2014-10-15T07:52:0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3162"/>
    <d v="2014-07-06T21:00:00"/>
    <d v="2014-06-09T11:27:42"/>
    <d v="2014-07-06T21:00:00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3163"/>
    <d v="2014-06-15T13:05:25"/>
    <d v="2014-05-16T13:05:25"/>
    <d v="2014-06-15T13:05: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3164"/>
    <d v="2014-06-09T14:20:15"/>
    <d v="2014-05-07T14:20:15"/>
    <d v="2014-06-09T14:20: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3165"/>
    <d v="2011-05-02T22:59:00"/>
    <d v="2011-04-10T22:49:20"/>
    <d v="2011-05-02T22:59:0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3166"/>
    <d v="2014-11-26T02:59:00"/>
    <d v="2014-10-28T11:35:53"/>
    <d v="2014-11-26T02:59:00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3167"/>
    <d v="2014-08-01T23:13:01"/>
    <d v="2014-07-18T23:13:01"/>
    <d v="2014-08-01T23:13:0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3168"/>
    <d v="2014-06-13T17:00:00"/>
    <d v="2014-05-12T21:32:33"/>
    <d v="2014-06-13T17:00:00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3169"/>
    <d v="2013-12-12T23:59:00"/>
    <d v="2013-11-13T12:42:41"/>
    <d v="2013-12-12T23:59:00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3170"/>
    <d v="2014-07-01T23:00:00"/>
    <d v="2014-05-29T20:55:44"/>
    <d v="2014-07-01T23:00:00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3171"/>
    <d v="2016-05-06T09:35:58"/>
    <d v="2016-04-06T09:35:58"/>
    <d v="2016-05-06T09:35: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3172"/>
    <d v="2012-02-14T12:31:08"/>
    <d v="2012-01-15T12:31:08"/>
    <d v="2012-02-14T12:31:0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3173"/>
    <d v="2014-09-26T16:04:52"/>
    <d v="2014-08-27T16:04:52"/>
    <d v="2014-09-26T16:04:5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3174"/>
    <d v="2014-08-25T15:45:08"/>
    <d v="2014-08-11T15:45:08"/>
    <d v="2014-08-25T15:45: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3175"/>
    <d v="2011-02-17T16:17:07"/>
    <d v="2010-12-19T16:17:07"/>
    <d v="2011-02-17T16:17:0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3176"/>
    <d v="2013-08-18T10:00:00"/>
    <d v="2013-07-22T17:20:31"/>
    <d v="2013-08-18T10:00:00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3177"/>
    <d v="2014-06-21T11:00:09"/>
    <d v="2014-05-22T11:00:09"/>
    <d v="2014-06-21T11:00: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3178"/>
    <d v="2014-07-16T09:31:15"/>
    <d v="2014-06-16T09:31:15"/>
    <d v="2014-07-16T09:31:1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3179"/>
    <d v="2013-05-06T11:51:11"/>
    <d v="2013-04-11T11:51:11"/>
    <d v="2013-05-06T11:51:1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3180"/>
    <d v="2014-06-20T04:54:09"/>
    <d v="2014-05-21T04:54:09"/>
    <d v="2014-06-20T04:54:0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3181"/>
    <d v="2014-06-15T11:00:00"/>
    <d v="2014-05-20T02:26:27"/>
    <d v="2014-06-15T11:00:00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3182"/>
    <d v="2012-01-31T12:00:00"/>
    <d v="2011-12-06T17:47:01"/>
    <d v="2012-01-31T12:00:00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3183"/>
    <d v="2013-08-23T14:04:29"/>
    <d v="2013-08-05T14:04:29"/>
    <d v="2013-08-23T14:04:2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3184"/>
    <d v="2014-07-01T18:50:31"/>
    <d v="2014-06-01T18:50:31"/>
    <d v="2014-07-01T18:50: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3185"/>
    <d v="2014-07-16T18:27:21"/>
    <d v="2014-07-09T18:27:21"/>
    <d v="2014-07-16T18:27:2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3186"/>
    <d v="2014-09-16T16:00:00"/>
    <d v="2014-08-17T17:10:38"/>
    <d v="2014-09-16T16:00:00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3187"/>
    <d v="2014-08-04T10:59:33"/>
    <d v="2014-07-15T10:59:33"/>
    <d v="2014-08-04T10:59:3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3188"/>
    <d v="2015-06-10T04:58:22"/>
    <d v="2015-05-20T04:58:22"/>
    <d v="2015-06-10T04:58:2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3189"/>
    <d v="2015-05-24T03:18:52"/>
    <d v="2015-04-24T03:18:52"/>
    <d v="2015-05-24T03:18:5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3190"/>
    <d v="2016-12-08T23:37:55"/>
    <d v="2016-11-08T22:37:55"/>
    <d v="2016-12-08T23:37:5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3191"/>
    <d v="2016-08-16T13:07:49"/>
    <d v="2016-06-17T13:07:49"/>
    <d v="2016-08-16T13:07:4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3192"/>
    <d v="2015-02-28T17:00:00"/>
    <d v="2015-01-14T17:34:19"/>
    <d v="2015-02-28T17:00:00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3193"/>
    <d v="2015-02-20T18:14:16"/>
    <d v="2015-01-06T18:14:16"/>
    <d v="2015-02-20T18:14:1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3194"/>
    <d v="2015-07-26T20:29:58"/>
    <d v="2015-06-26T20:29:58"/>
    <d v="2015-07-26T20:29:5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3195"/>
    <d v="2015-02-12T09:15:42"/>
    <d v="2015-01-13T09:15:42"/>
    <d v="2015-02-12T09:15: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3196"/>
    <d v="2015-08-01T09:00:00"/>
    <d v="2015-06-02T09:21:15"/>
    <d v="2015-08-01T09:00:00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3197"/>
    <d v="2015-02-04T06:50:18"/>
    <d v="2015-01-05T06:50:18"/>
    <d v="2015-02-04T06:50: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3198"/>
    <d v="2015-02-16T05:11:17"/>
    <d v="2015-01-09T05:11:17"/>
    <d v="2015-02-16T05:11:1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3199"/>
    <d v="2014-09-06T16:00:00"/>
    <d v="2014-08-07T13:16:58"/>
    <d v="2014-09-06T16:00:00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3200"/>
    <d v="2016-04-30T00:34:00"/>
    <d v="2016-03-31T02:41:41"/>
    <d v="2016-04-30T00:34:00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3201"/>
    <d v="2014-08-31T13:24:37"/>
    <d v="2014-08-10T13:24:37"/>
    <d v="2014-08-31T13:24:3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3202"/>
    <d v="2015-12-14T00:59:00"/>
    <d v="2015-10-16T15:29:06"/>
    <d v="2015-12-14T00:59:00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3203"/>
    <d v="2015-09-25T18:43:42"/>
    <d v="2015-08-26T18:43:42"/>
    <d v="2015-09-25T18:43:4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3204"/>
    <d v="2015-07-17T11:14:00"/>
    <d v="2015-06-17T11:27:59"/>
    <d v="2015-07-17T11:14:00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3205"/>
    <d v="2015-05-01T03:59:32"/>
    <d v="2015-04-01T03:59:32"/>
    <d v="2015-05-01T03:59:3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3206"/>
    <d v="2015-09-19T01:37:31"/>
    <d v="2015-08-20T01:37:31"/>
    <d v="2015-09-19T01:37:3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3207"/>
    <d v="2015-04-23T00:40:07"/>
    <d v="2015-02-22T01:40:07"/>
    <d v="2015-04-23T00:40: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3208"/>
    <d v="2014-07-28T09:31:17"/>
    <d v="2014-07-07T09:31:17"/>
    <d v="2014-07-28T09:31:1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3209"/>
    <d v="2014-06-20T18:00:00"/>
    <d v="2014-05-19T10:17:38"/>
    <d v="2014-06-20T18:00:00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3210"/>
    <d v="2012-05-31T22:59:00"/>
    <d v="2012-04-14T17:28:39"/>
    <d v="2012-05-31T22:59:00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3211"/>
    <d v="2014-08-14T21:00:00"/>
    <d v="2014-07-14T09:04:40"/>
    <d v="2014-08-14T21:00:0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3212"/>
    <d v="2014-08-08T14:05:51"/>
    <d v="2014-07-09T14:05:51"/>
    <d v="2014-08-08T14:05: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3213"/>
    <d v="2015-07-26T13:19:19"/>
    <d v="2015-06-16T13:19:19"/>
    <d v="2015-07-26T13:19:1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3214"/>
    <d v="2016-01-05T18:55:00"/>
    <d v="2015-11-29T14:01:13"/>
    <d v="2016-01-05T18:55:00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3215"/>
    <d v="2015-09-09T22:59:00"/>
    <d v="2015-08-03T10:57:51"/>
    <d v="2015-09-09T22:59:00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3216"/>
    <d v="2015-07-11T09:30:00"/>
    <d v="2015-06-10T06:06:11"/>
    <d v="2015-07-11T09:30:00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3217"/>
    <d v="2016-11-04T08:06:24"/>
    <d v="2016-10-05T08:06:24"/>
    <d v="2016-11-04T08:06:2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3218"/>
    <d v="2014-12-30T19:00:00"/>
    <d v="2014-11-27T19:03:06"/>
    <d v="2014-12-30T19:00:00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3219"/>
    <d v="2015-03-22T17:35:47"/>
    <d v="2015-02-15T18:35:47"/>
    <d v="2015-03-22T17:35: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x v="3220"/>
    <d v="2017-03-12T16:00:00"/>
    <d v="2017-02-06T15:00:04"/>
    <d v="2017-03-12T16:00:00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3221"/>
    <d v="2015-07-05T11:43:23"/>
    <d v="2015-05-31T11:43:23"/>
    <d v="2015-07-05T11:43:2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3222"/>
    <d v="2015-10-24T16:29:00"/>
    <d v="2015-09-23T08:58:17"/>
    <d v="2015-10-24T16:29:00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3223"/>
    <d v="2015-08-20T15:02:56"/>
    <d v="2015-07-21T15:02:56"/>
    <d v="2015-08-20T15:02:5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3224"/>
    <d v="2017-01-10T00:00:00"/>
    <d v="2016-11-23T15:25:13"/>
    <d v="2017-01-10T00:00:00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3225"/>
    <d v="2016-06-03T16:00:00"/>
    <d v="2016-05-13T08:25:38"/>
    <d v="2016-06-03T16:00:00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3226"/>
    <d v="2015-10-30T09:00:12"/>
    <d v="2015-09-30T09:00:12"/>
    <d v="2015-10-30T09:00: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3227"/>
    <d v="2017-01-17T16:10:36"/>
    <d v="2016-12-18T16:10:36"/>
    <d v="2017-01-17T16:10: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3228"/>
    <d v="2015-12-16T23:59:00"/>
    <d v="2015-11-15T12:01:24"/>
    <d v="2015-12-16T23:59:00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3229"/>
    <d v="2014-11-20T02:59:58"/>
    <d v="2014-10-21T01:59:58"/>
    <d v="2014-11-20T02:59:5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3230"/>
    <d v="2014-09-30T22:59:00"/>
    <d v="2014-09-15T23:02:06"/>
    <d v="2014-09-30T22:59:00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3231"/>
    <d v="2016-04-16T17:39:07"/>
    <d v="2016-03-17T17:39:07"/>
    <d v="2016-04-16T17:39:0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3232"/>
    <d v="2016-05-03T22:59:00"/>
    <d v="2016-04-03T14:31:57"/>
    <d v="2016-05-03T22:59:00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3233"/>
    <d v="2017-03-02T14:19:15"/>
    <d v="2017-01-31T14:19:15"/>
    <d v="2017-03-02T14:19:1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3234"/>
    <d v="2017-02-01T18:31:00"/>
    <d v="2016-12-30T13:56:48"/>
    <d v="2017-02-01T18:31:00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3235"/>
    <d v="2016-07-01T03:20:51"/>
    <d v="2016-06-01T03:20:51"/>
    <d v="2016-07-01T03:20: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3236"/>
    <d v="2016-12-28T17:00:33"/>
    <d v="2016-11-28T17:00:33"/>
    <d v="2016-12-28T17:00: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3237"/>
    <d v="2015-09-28T22:59:00"/>
    <d v="2015-09-05T06:23:04"/>
    <d v="2015-09-28T22:59:00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3238"/>
    <d v="2015-07-01T07:14:58"/>
    <d v="2015-06-01T07:14:58"/>
    <d v="2015-07-01T07:14:5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3239"/>
    <d v="2015-10-25T18:59:00"/>
    <d v="2015-09-30T21:08:13"/>
    <d v="2015-10-25T18:59:00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3240"/>
    <d v="2017-02-16T18:00:00"/>
    <d v="2017-01-19T11:39:08"/>
    <d v="2017-02-16T18:00:00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3241"/>
    <d v="2014-10-14T01:59:00"/>
    <d v="2014-09-11T02:47:50"/>
    <d v="2014-10-14T01:59:0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3242"/>
    <d v="2014-09-19T13:08:12"/>
    <d v="2014-08-20T13:08:12"/>
    <d v="2014-09-19T13:08:1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3243"/>
    <d v="2015-10-08T19:00:00"/>
    <d v="2015-09-14T21:19:22"/>
    <d v="2015-10-08T19:00:00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3244"/>
    <d v="2016-12-01T12:39:42"/>
    <d v="2016-11-01T11:39:42"/>
    <d v="2016-12-01T12:39:4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3245"/>
    <d v="2015-06-11T21:00:00"/>
    <d v="2015-05-11T09:24:18"/>
    <d v="2015-06-11T21:00:00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3246"/>
    <d v="2015-09-11T22:59:00"/>
    <d v="2015-08-14T06:20:00"/>
    <d v="2015-09-11T22:59: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3247"/>
    <d v="2015-07-12T05:25:12"/>
    <d v="2015-06-12T05:25:12"/>
    <d v="2015-07-12T05:25: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3248"/>
    <d v="2015-04-04T15:19:17"/>
    <d v="2015-03-05T16:19:17"/>
    <d v="2015-04-04T15:19:1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3249"/>
    <d v="2015-06-20T12:55:14"/>
    <d v="2015-05-21T12:55:14"/>
    <d v="2015-06-20T12:55: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3250"/>
    <d v="2014-11-05T13:48:44"/>
    <d v="2014-10-06T12:48:44"/>
    <d v="2014-11-05T13:48:4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3251"/>
    <d v="2015-06-21T12:32:46"/>
    <d v="2015-05-22T12:32:46"/>
    <d v="2015-06-21T12:32:4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3252"/>
    <d v="2016-09-07T06:20:40"/>
    <d v="2016-08-08T06:20:40"/>
    <d v="2016-09-07T06:20: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3253"/>
    <d v="2016-09-07T22:45:00"/>
    <d v="2016-08-20T08:50:28"/>
    <d v="2016-09-07T22:45:00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3254"/>
    <d v="2015-03-25T20:03:29"/>
    <d v="2015-02-23T21:03:29"/>
    <d v="2015-03-25T20:03:2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3255"/>
    <d v="2014-10-07T13:26:15"/>
    <d v="2014-09-07T13:26:15"/>
    <d v="2014-10-07T13:26:1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3256"/>
    <d v="2015-06-10T22:59:00"/>
    <d v="2015-05-20T08:46:17"/>
    <d v="2015-06-10T22:59:00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3257"/>
    <d v="2017-02-22T08:25:52"/>
    <d v="2017-01-23T08:25:52"/>
    <d v="2017-02-22T08:25: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3258"/>
    <d v="2015-01-08T16:17:41"/>
    <d v="2014-12-09T16:17:41"/>
    <d v="2015-01-08T16:17:4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3259"/>
    <d v="2016-09-30T22:59:00"/>
    <d v="2016-09-01T13:15:45"/>
    <d v="2016-09-30T22:59:00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3260"/>
    <d v="2015-11-30T12:08:38"/>
    <d v="2015-10-26T11:08:38"/>
    <d v="2015-11-30T12:08:3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3261"/>
    <d v="2015-07-16T12:24:36"/>
    <d v="2015-06-16T12:24:36"/>
    <d v="2015-07-16T12:24:3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3262"/>
    <d v="2014-12-21T23:00:00"/>
    <d v="2014-11-21T02:34:22"/>
    <d v="2014-12-21T23:00:00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3263"/>
    <d v="2015-10-30T16:00:00"/>
    <d v="2015-10-07T07:23:08"/>
    <d v="2015-10-30T16:00:00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3264"/>
    <d v="2015-01-28T17:00:00"/>
    <d v="2015-01-12T14:12:18"/>
    <d v="2015-01-28T17:00:00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3265"/>
    <d v="2015-12-03T12:00:00"/>
    <d v="2015-11-03T12:05:15"/>
    <d v="2015-12-03T12:00:00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3266"/>
    <d v="2015-06-12T16:00:00"/>
    <d v="2015-05-12T07:52:02"/>
    <d v="2015-06-12T16:00:00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3267"/>
    <d v="2015-07-17T13:11:00"/>
    <d v="2015-06-17T13:11:00"/>
    <d v="2015-07-17T13:11:0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3268"/>
    <d v="2016-08-24T16:42:08"/>
    <d v="2016-08-08T16:42:08"/>
    <d v="2016-08-24T16:42:0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3269"/>
    <d v="2015-06-16T06:00:00"/>
    <d v="2015-05-13T04:29:57"/>
    <d v="2015-06-16T06:00:00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3270"/>
    <d v="2015-07-12T07:47:45"/>
    <d v="2015-06-12T07:47:45"/>
    <d v="2015-07-12T07:47:4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3271"/>
    <d v="2014-11-02T06:29:35"/>
    <d v="2014-10-03T05:29:35"/>
    <d v="2014-11-02T06:29:3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3272"/>
    <d v="2015-11-06T08:00:09"/>
    <d v="2015-10-07T07:00:09"/>
    <d v="2015-11-06T08:00: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3273"/>
    <d v="2016-09-14T14:00:00"/>
    <d v="2016-08-29T14:14:02"/>
    <d v="2016-09-14T14:00:00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3274"/>
    <d v="2016-03-15T16:00:00"/>
    <d v="2016-01-31T11:54:32"/>
    <d v="2016-03-15T16:00:00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3275"/>
    <d v="2015-02-08T23:30:00"/>
    <d v="2015-01-13T16:07:51"/>
    <d v="2015-02-08T23:30:00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3276"/>
    <d v="2016-03-31T22:59:00"/>
    <d v="2016-02-26T17:47:59"/>
    <d v="2016-03-31T22:59:00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3277"/>
    <d v="2014-11-18T12:23:26"/>
    <d v="2014-10-19T11:23:26"/>
    <d v="2014-11-18T12:23:2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3278"/>
    <d v="2015-05-30T15:21:43"/>
    <d v="2015-04-30T15:21:43"/>
    <d v="2015-05-30T15:21:4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3279"/>
    <d v="2016-03-31T20:27:39"/>
    <d v="2016-03-01T21:27:39"/>
    <d v="2016-03-31T20:27:3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3280"/>
    <d v="2015-06-01T00:00:00"/>
    <d v="2015-04-27T13:09:58"/>
    <d v="2015-06-01T00:00:00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3281"/>
    <d v="2015-09-01T19:28:25"/>
    <d v="2015-08-02T19:28:25"/>
    <d v="2015-09-01T19:28:2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3282"/>
    <d v="2016-04-28T23:39:48"/>
    <d v="2016-03-15T23:39:48"/>
    <d v="2016-04-28T23:39:4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3283"/>
    <d v="2016-02-10T16:00:00"/>
    <d v="2016-01-10T12:51:38"/>
    <d v="2016-02-10T16:00:00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3284"/>
    <d v="2016-01-29T00:59:00"/>
    <d v="2016-01-11T16:14:13"/>
    <d v="2016-01-29T00:59:00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s v="US"/>
    <s v="USD"/>
    <n v="1488258000"/>
    <n v="1485556626"/>
    <x v="3285"/>
    <d v="2017-02-28T00:00:00"/>
    <d v="2017-01-27T17:37:06"/>
    <d v="2017-02-28T00:00:00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3286"/>
    <d v="2016-08-15T15:09:42"/>
    <d v="2016-07-16T15:09:42"/>
    <d v="2016-08-15T15:09:4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3287"/>
    <d v="2015-11-28T13:00:28"/>
    <d v="2015-11-03T13:00:28"/>
    <d v="2015-11-28T13:00: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3288"/>
    <d v="2016-06-20T18:00:00"/>
    <d v="2016-05-15T13:35:15"/>
    <d v="2016-06-20T18:00:00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3289"/>
    <d v="2017-02-20T03:50:02"/>
    <d v="2017-01-23T03:50:02"/>
    <d v="2017-02-20T03:50: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3290"/>
    <d v="2017-03-11T07:21:31"/>
    <d v="2017-02-09T07:21:31"/>
    <d v="2017-03-11T07:21:3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3291"/>
    <d v="2015-09-16T22:59:00"/>
    <d v="2015-08-16T11:51:40"/>
    <d v="2015-09-16T22:59: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3292"/>
    <d v="2015-12-04T14:29:08"/>
    <d v="2015-10-05T13:29:08"/>
    <d v="2015-12-04T14:29:0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3293"/>
    <d v="2017-03-04T05:12:32"/>
    <d v="2017-02-02T05:12:32"/>
    <d v="2017-03-04T05:12:3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3294"/>
    <d v="2015-06-16T07:59:14"/>
    <d v="2015-05-17T07:59:14"/>
    <d v="2015-06-16T07:59:1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3295"/>
    <d v="2016-09-26T05:37:09"/>
    <d v="2016-08-27T05:37:09"/>
    <d v="2016-09-26T05:37:0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3296"/>
    <d v="2015-11-22T17:00:00"/>
    <d v="2015-11-01T13:09:32"/>
    <d v="2015-11-22T17:00:00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3297"/>
    <d v="2015-07-27T17:59:00"/>
    <d v="2015-07-08T13:30:56"/>
    <d v="2015-07-27T17:59:00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3298"/>
    <d v="2015-09-12T19:00:00"/>
    <d v="2015-08-23T17:59:28"/>
    <d v="2015-09-12T19:00:00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3299"/>
    <d v="2015-10-14T17:01:03"/>
    <d v="2015-09-14T17:01:03"/>
    <d v="2015-10-14T17:01:0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3300"/>
    <d v="2015-04-29T12:51:02"/>
    <d v="2015-04-08T12:51:02"/>
    <d v="2015-04-29T12:51:0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3301"/>
    <d v="2016-08-01T01:59:00"/>
    <d v="2016-06-17T12:39:36"/>
    <d v="2016-08-01T01:59:00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x v="3302"/>
    <d v="2016-12-07T03:26:16"/>
    <d v="2016-11-07T03:26:16"/>
    <d v="2016-12-07T03:26:1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3303"/>
    <d v="2015-03-28T09:38:04"/>
    <d v="2015-02-21T10:38:04"/>
    <d v="2015-03-28T09:38:0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3304"/>
    <d v="2016-12-22T09:59:12"/>
    <d v="2016-11-22T09:59:12"/>
    <d v="2016-12-22T09:59:1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3305"/>
    <d v="2015-07-31T15:32:28"/>
    <d v="2015-07-01T15:32:28"/>
    <d v="2015-07-31T15:32:2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3306"/>
    <d v="2016-06-09T22:00:00"/>
    <d v="2016-05-03T00:15:42"/>
    <d v="2016-06-09T22:00:00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3307"/>
    <d v="2016-05-14T20:22:19"/>
    <d v="2016-04-14T20:22:19"/>
    <d v="2016-05-14T20:22:1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3308"/>
    <d v="2016-04-13T16:02:45"/>
    <d v="2016-03-23T16:02:45"/>
    <d v="2016-04-13T16:02:4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3309"/>
    <d v="2016-10-16T10:36:18"/>
    <d v="2016-09-15T10:36:18"/>
    <d v="2016-10-16T10:36:1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3310"/>
    <d v="2015-10-06T17:17:05"/>
    <d v="2015-09-06T17:17:05"/>
    <d v="2015-10-06T17:17:0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3311"/>
    <d v="2015-10-17T02:00:10"/>
    <d v="2015-09-17T02:00:10"/>
    <d v="2015-10-17T02:00: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3312"/>
    <d v="2016-11-11T17:00:00"/>
    <d v="2016-10-21T14:25:46"/>
    <d v="2016-11-11T17:00:00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3313"/>
    <d v="2016-01-26T20:00:00"/>
    <d v="2016-01-13T00:51:57"/>
    <d v="2016-01-26T20:00:00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3314"/>
    <d v="2015-05-08T15:05:00"/>
    <d v="2015-04-11T01:25:11"/>
    <d v="2015-05-08T15:05:00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3315"/>
    <d v="2016-05-06T02:17:21"/>
    <d v="2016-04-06T02:17:21"/>
    <d v="2016-05-06T02:17:2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3316"/>
    <d v="2014-08-08T08:54:00"/>
    <d v="2014-07-06T15:54:35"/>
    <d v="2014-08-08T08:54:00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3317"/>
    <d v="2016-06-07T19:57:04"/>
    <d v="2016-05-08T19:57:04"/>
    <d v="2016-06-07T19:57:0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3318"/>
    <d v="2016-04-10T21:30:00"/>
    <d v="2016-03-02T02:14:53"/>
    <d v="2016-04-10T21:30:00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3319"/>
    <d v="2015-01-31T09:03:06"/>
    <d v="2014-12-17T09:03:06"/>
    <d v="2015-01-31T09:03:0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3320"/>
    <d v="2016-06-21T20:05:57"/>
    <d v="2016-05-22T20:05:57"/>
    <d v="2016-06-21T20:05: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3321"/>
    <d v="2014-10-15T22:59:00"/>
    <d v="2014-10-01T21:24:25"/>
    <d v="2014-10-15T22:59:00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3322"/>
    <d v="2016-06-21T22:55:00"/>
    <d v="2016-05-30T19:14:56"/>
    <d v="2016-06-21T22:55:00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3323"/>
    <d v="2016-09-25T03:46:48"/>
    <d v="2016-08-26T03:46:48"/>
    <d v="2016-09-25T03:46:4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3324"/>
    <d v="2016-06-05T08:59:50"/>
    <d v="2016-05-22T08:59:50"/>
    <d v="2016-06-05T08:59:5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3325"/>
    <d v="2015-04-05T12:51:17"/>
    <d v="2015-03-01T13:51:17"/>
    <d v="2015-04-05T12:51:1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3326"/>
    <d v="2015-03-08T11:08:25"/>
    <d v="2015-02-06T12:08:25"/>
    <d v="2015-03-08T11:08:2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3327"/>
    <d v="2016-05-08T03:59:26"/>
    <d v="2016-04-08T03:59:26"/>
    <d v="2016-05-08T03:59:2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3328"/>
    <d v="2014-07-04T20:00:00"/>
    <d v="2014-07-02T08:48:03"/>
    <d v="2014-07-04T20:00:00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3329"/>
    <d v="2014-07-27T18:00:00"/>
    <d v="2014-07-17T02:45:08"/>
    <d v="2014-07-27T18:00:00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3330"/>
    <d v="2015-04-01T15:17:48"/>
    <d v="2015-03-02T16:17:48"/>
    <d v="2015-04-01T15:17:4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3331"/>
    <d v="2015-10-06T11:44:46"/>
    <d v="2015-09-01T11:44:46"/>
    <d v="2015-10-06T11:44:4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3332"/>
    <d v="2014-07-19T15:38:50"/>
    <d v="2014-06-19T15:38:50"/>
    <d v="2014-07-19T15:38:5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3333"/>
    <d v="2015-06-15T11:14:40"/>
    <d v="2015-05-24T11:14:40"/>
    <d v="2015-06-15T11:14:4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3334"/>
    <d v="2015-07-30T07:30:22"/>
    <d v="2015-06-30T07:30:22"/>
    <d v="2015-07-30T07:30: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3335"/>
    <d v="2014-08-03T18:00:00"/>
    <d v="2014-07-07T11:10:46"/>
    <d v="2014-08-03T18:00:00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3336"/>
    <d v="2016-04-05T03:34:06"/>
    <d v="2016-03-08T04:34:06"/>
    <d v="2016-04-05T03:34:0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3337"/>
    <d v="2014-10-10T16:00:00"/>
    <d v="2014-09-19T01:46:07"/>
    <d v="2014-10-10T16:00:00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3338"/>
    <d v="2017-02-24T08:48:00"/>
    <d v="2017-02-03T08:48:00"/>
    <d v="2017-02-24T08:48:0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3339"/>
    <d v="2016-07-28T10:58:38"/>
    <d v="2016-06-28T10:58:38"/>
    <d v="2016-07-28T10:58:3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3340"/>
    <d v="2016-12-06T18:22:34"/>
    <d v="2016-11-11T18:22:34"/>
    <d v="2016-12-06T18:22:3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3341"/>
    <d v="2016-06-12T12:00:00"/>
    <d v="2016-05-20T14:10:21"/>
    <d v="2016-06-12T12:00:00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3342"/>
    <d v="2015-03-31T23:59:00"/>
    <d v="2015-02-27T02:06:50"/>
    <d v="2015-03-31T23:59:0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3343"/>
    <d v="2016-04-13T08:18:00"/>
    <d v="2016-03-23T16:59:44"/>
    <d v="2016-04-13T08:18:00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3344"/>
    <d v="2014-08-29T23:48:13"/>
    <d v="2014-07-30T23:48:13"/>
    <d v="2014-08-29T23:48:1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3345"/>
    <d v="2015-04-17T19:37:00"/>
    <d v="2015-02-17T21:32:48"/>
    <d v="2015-04-17T19:37:00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3346"/>
    <d v="2015-02-25T19:35:10"/>
    <d v="2015-02-18T19:35:10"/>
    <d v="2015-02-25T19:35: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3347"/>
    <d v="2016-05-08T16:00:00"/>
    <d v="2016-04-24T08:14:14"/>
    <d v="2016-05-08T16:00:00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3348"/>
    <d v="2016-04-29T22:59:00"/>
    <d v="2016-04-06T08:24:40"/>
    <d v="2016-04-29T22:59:0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3349"/>
    <d v="2016-06-13T12:00:00"/>
    <d v="2016-05-22T21:39:32"/>
    <d v="2016-06-13T12:00:00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3350"/>
    <d v="2015-11-29T18:00:00"/>
    <d v="2015-10-25T11:50:11"/>
    <d v="2015-11-29T18:00:00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3351"/>
    <d v="2014-07-23T06:00:00"/>
    <d v="2014-06-16T04:29:25"/>
    <d v="2014-07-23T06:00:00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3352"/>
    <d v="2016-07-01T18:00:00"/>
    <d v="2016-05-05T18:49:38"/>
    <d v="2016-07-01T18:00:00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3353"/>
    <d v="2016-05-02T18:00:00"/>
    <d v="2016-04-19T05:22:30"/>
    <d v="2016-05-02T18:00:0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3354"/>
    <d v="2015-10-28T23:01:00"/>
    <d v="2015-09-23T12:26:46"/>
    <d v="2015-10-28T23:01:00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3355"/>
    <d v="2016-05-10T06:17:00"/>
    <d v="2016-04-29T09:52:07"/>
    <d v="2016-05-10T06:17:00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3356"/>
    <d v="2016-07-15T14:34:32"/>
    <d v="2016-06-15T14:34:32"/>
    <d v="2016-07-15T14:34:3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3357"/>
    <d v="2014-08-01T05:01:50"/>
    <d v="2014-07-02T05:01:50"/>
    <d v="2014-08-01T05:01:5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3358"/>
    <d v="2014-11-19T03:27:59"/>
    <d v="2014-10-20T02:27:59"/>
    <d v="2014-11-19T03:27:5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3359"/>
    <d v="2017-02-24T20:22:14"/>
    <d v="2017-01-10T20:22:14"/>
    <d v="2017-02-24T20:22:1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3360"/>
    <d v="2016-12-14T10:59:00"/>
    <d v="2016-11-22T20:59:03"/>
    <d v="2016-12-14T10:59:00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3361"/>
    <d v="2014-09-01T10:59:00"/>
    <d v="2014-08-14T19:36:30"/>
    <d v="2014-09-01T10:59:0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3362"/>
    <d v="2015-03-06T23:55:00"/>
    <d v="2015-02-20T21:11:57"/>
    <d v="2015-03-06T23:55:00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3363"/>
    <d v="2014-08-19T11:00:00"/>
    <d v="2014-07-31T13:30:45"/>
    <d v="2014-08-19T11:00:00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3364"/>
    <d v="2016-03-15T16:00:00"/>
    <d v="2016-02-22T18:27:29"/>
    <d v="2016-03-15T16:00:00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3365"/>
    <d v="2015-12-12T21:26:32"/>
    <d v="2015-11-12T21:26:32"/>
    <d v="2015-12-12T21:26:3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3366"/>
    <d v="2015-05-12T20:37:17"/>
    <d v="2015-04-12T20:37:17"/>
    <d v="2015-05-12T20:37:1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3367"/>
    <d v="2015-08-01T17:24:54"/>
    <d v="2015-07-07T17:24:54"/>
    <d v="2015-08-01T17:24:5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3368"/>
    <d v="2015-01-01T00:00:00"/>
    <d v="2014-11-25T23:47:39"/>
    <d v="2015-01-01T00:00:00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3369"/>
    <d v="2017-01-14T19:59:40"/>
    <d v="2016-11-15T19:59:40"/>
    <d v="2017-01-14T19:59:4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3370"/>
    <d v="2016-12-17T03:00:00"/>
    <d v="2016-11-16T03:01:25"/>
    <d v="2016-12-17T03:00:00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3371"/>
    <d v="2015-12-02T15:59:25"/>
    <d v="2015-11-04T15:59:25"/>
    <d v="2015-12-02T15:59:2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3372"/>
    <d v="2014-08-24T23:59:00"/>
    <d v="2014-08-04T08:09:16"/>
    <d v="2014-08-24T23:59:00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3373"/>
    <d v="2015-07-18T11:00:00"/>
    <d v="2015-06-24T15:30:40"/>
    <d v="2015-07-18T11:00:0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3374"/>
    <d v="2015-10-28T12:33:36"/>
    <d v="2015-09-28T12:33:36"/>
    <d v="2015-10-28T12:33:3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3375"/>
    <d v="2014-05-18T09:39:33"/>
    <d v="2014-05-06T09:39:33"/>
    <d v="2014-05-18T09:39:3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3376"/>
    <d v="2015-04-25T10:49:54"/>
    <d v="2015-02-24T11:49:54"/>
    <d v="2015-04-25T10:49:5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3377"/>
    <d v="2015-03-20T11:56:00"/>
    <d v="2015-02-18T12:34:59"/>
    <d v="2015-03-20T11:56:00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3378"/>
    <d v="2014-08-31T08:08:00"/>
    <d v="2014-08-07T03:31:46"/>
    <d v="2014-08-31T08:08:00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3379"/>
    <d v="2015-08-26T18:00:00"/>
    <d v="2015-08-09T07:20:00"/>
    <d v="2015-08-26T18:00: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3380"/>
    <d v="2014-11-29T18:52:58"/>
    <d v="2014-10-25T17:52:58"/>
    <d v="2014-11-29T18:52:5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3381"/>
    <d v="2015-03-10T22:26:23"/>
    <d v="2015-02-08T23:26:23"/>
    <d v="2015-03-10T22:26:2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3382"/>
    <d v="2016-08-01T17:59:00"/>
    <d v="2016-07-08T05:20:56"/>
    <d v="2016-08-01T17:59:00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3383"/>
    <d v="2016-06-23T13:47:00"/>
    <d v="2016-06-03T13:47:00"/>
    <d v="2016-06-23T13:47:0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3384"/>
    <d v="2015-11-20T22:00:00"/>
    <d v="2015-10-14T21:06:08"/>
    <d v="2015-11-20T22:00:00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3385"/>
    <d v="2014-12-10T15:49:12"/>
    <d v="2014-11-10T15:49:12"/>
    <d v="2014-12-10T15:49:1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3386"/>
    <d v="2014-12-03T10:28:26"/>
    <d v="2014-11-03T10:28:26"/>
    <d v="2014-12-03T10:28:2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3387"/>
    <d v="2014-12-14T13:18:08"/>
    <d v="2014-11-04T13:18:08"/>
    <d v="2014-12-14T13:18:0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3388"/>
    <d v="2015-06-18T06:04:01"/>
    <d v="2015-05-19T06:04:01"/>
    <d v="2015-06-18T06:04:0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3389"/>
    <d v="2016-06-03T08:31:22"/>
    <d v="2016-05-04T08:31:22"/>
    <d v="2016-06-03T08:31:2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3390"/>
    <d v="2014-07-10T13:35:45"/>
    <d v="2014-06-25T13:35:45"/>
    <d v="2014-07-10T13:35: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3391"/>
    <d v="2014-08-08T17:28:00"/>
    <d v="2014-07-10T08:05:48"/>
    <d v="2014-08-08T17:28:00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3392"/>
    <d v="2016-05-06T15:17:35"/>
    <d v="2016-03-17T15:17:35"/>
    <d v="2016-05-06T15:17:3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3393"/>
    <d v="2014-11-05T19:46:00"/>
    <d v="2014-10-11T17:07:10"/>
    <d v="2014-11-05T19:46:0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3394"/>
    <d v="2014-07-27T09:17:25"/>
    <d v="2014-06-27T09:17:25"/>
    <d v="2014-07-27T09:17:2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3395"/>
    <d v="2015-05-30T13:10:00"/>
    <d v="2015-05-16T12:05:44"/>
    <d v="2015-05-30T13:10:00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3396"/>
    <d v="2014-05-31T22:59:00"/>
    <d v="2014-05-05T05:43:09"/>
    <d v="2014-05-31T22:59:00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3397"/>
    <d v="2016-02-18T17:00:00"/>
    <d v="2016-01-09T06:28:49"/>
    <d v="2016-02-18T17:00:00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3398"/>
    <d v="2014-11-21T12:00:00"/>
    <d v="2014-10-29T13:02:56"/>
    <d v="2014-11-21T12:00:00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3399"/>
    <d v="2015-02-21T17:05:25"/>
    <d v="2015-01-22T17:05:25"/>
    <d v="2015-02-21T17:05: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3400"/>
    <d v="2014-08-28T17:53:34"/>
    <d v="2014-07-14T17:53:34"/>
    <d v="2014-08-28T17:53:3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3401"/>
    <d v="2015-08-07T12:22:26"/>
    <d v="2015-07-08T12:22:26"/>
    <d v="2015-08-07T12:22:2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3402"/>
    <d v="2015-11-11T21:31:00"/>
    <d v="2015-10-13T09:50:43"/>
    <d v="2015-11-11T21:31:00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3403"/>
    <d v="2015-06-25T06:05:24"/>
    <d v="2015-05-26T06:05:24"/>
    <d v="2015-06-25T06:05: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3404"/>
    <d v="2015-06-17T07:05:02"/>
    <d v="2015-05-28T07:05:02"/>
    <d v="2015-06-17T07:05: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3405"/>
    <d v="2016-03-01T18:59:00"/>
    <d v="2016-02-09T19:24:46"/>
    <d v="2016-03-01T18:59:00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3406"/>
    <d v="2014-07-16T06:49:36"/>
    <d v="2014-06-01T06:49:36"/>
    <d v="2014-07-16T06:49:3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3407"/>
    <d v="2014-07-06T05:08:09"/>
    <d v="2014-06-06T05:08:09"/>
    <d v="2014-07-06T05:08:0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3408"/>
    <d v="2014-07-18T18:48:24"/>
    <d v="2014-06-18T18:48:24"/>
    <d v="2014-07-18T18:48:2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3409"/>
    <d v="2016-07-31T15:58:00"/>
    <d v="2016-06-23T14:32:38"/>
    <d v="2016-07-31T15:58:00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3410"/>
    <d v="2016-06-06T02:00:00"/>
    <d v="2016-05-09T19:59:50"/>
    <d v="2016-06-06T02:00:0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3411"/>
    <d v="2015-10-07T19:32:52"/>
    <d v="2015-09-17T19:32:52"/>
    <d v="2015-10-07T19:32:5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3412"/>
    <d v="2014-09-27T18:01:02"/>
    <d v="2014-08-28T18:01:02"/>
    <d v="2014-09-27T18:01:0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3413"/>
    <d v="2015-02-27T23:59:00"/>
    <d v="2015-02-18T12:35:38"/>
    <d v="2015-02-27T23:59:00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3414"/>
    <d v="2016-12-01T02:59:00"/>
    <d v="2016-11-01T14:58:45"/>
    <d v="2016-12-01T02:59:00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3415"/>
    <d v="2016-04-17T18:30:00"/>
    <d v="2016-04-06T22:27:36"/>
    <d v="2016-04-17T18:30:00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3416"/>
    <d v="2015-04-23T13:30:00"/>
    <d v="2015-03-26T04:54:05"/>
    <d v="2015-04-23T13:30:00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3417"/>
    <d v="2014-10-25T19:43:00"/>
    <d v="2014-09-12T16:55:48"/>
    <d v="2014-10-25T19:43:00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3418"/>
    <d v="2014-05-23T15:01:47"/>
    <d v="2014-04-23T15:01:47"/>
    <d v="2014-05-23T15:01:4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3419"/>
    <d v="2016-04-06T16:30:00"/>
    <d v="2016-03-19T14:43:05"/>
    <d v="2016-04-06T16:30:00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3420"/>
    <d v="2016-02-13T19:00:00"/>
    <d v="2016-02-04T21:10:02"/>
    <d v="2016-02-13T19:00:00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3421"/>
    <d v="2015-03-04T13:59:23"/>
    <d v="2015-02-02T13:59:23"/>
    <d v="2015-03-04T13:59:2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3422"/>
    <d v="2015-12-13T19:00:00"/>
    <d v="2015-11-15T08:29:36"/>
    <d v="2015-12-13T19:00:00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3423"/>
    <d v="2015-04-24T16:52:21"/>
    <d v="2015-03-25T16:52:21"/>
    <d v="2015-04-24T16:52:2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3424"/>
    <d v="2015-02-05T01:59:00"/>
    <d v="2015-01-14T11:14:44"/>
    <d v="2015-02-05T01:59:00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3425"/>
    <d v="2014-10-04T09:48:56"/>
    <d v="2014-09-02T09:48:56"/>
    <d v="2014-10-04T09:48:5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3426"/>
    <d v="2014-09-20T21:00:00"/>
    <d v="2014-09-01T20:21:43"/>
    <d v="2014-09-20T21:00:00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3427"/>
    <d v="2014-07-02T10:29:12"/>
    <d v="2014-06-02T10:29:12"/>
    <d v="2014-07-02T10:29:1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3428"/>
    <d v="2015-02-28T12:00:00"/>
    <d v="2015-02-03T12:17:27"/>
    <d v="2015-02-28T12:00:00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3429"/>
    <d v="2016-11-01T19:31:01"/>
    <d v="2016-10-18T19:31:01"/>
    <d v="2016-11-01T19:31:0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3430"/>
    <d v="2014-07-30T17:41:41"/>
    <d v="2014-06-30T17:41:41"/>
    <d v="2014-07-30T17:41:4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3431"/>
    <d v="2014-08-18T12:32:33"/>
    <d v="2014-07-19T12:32:33"/>
    <d v="2014-08-18T12:32:3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3432"/>
    <d v="2016-02-05T17:00:00"/>
    <d v="2016-01-11T08:56:54"/>
    <d v="2016-02-05T17:00:00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3433"/>
    <d v="2014-06-16T22:00:00"/>
    <d v="2014-05-16T20:30:55"/>
    <d v="2014-06-16T22:00:00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3434"/>
    <d v="2014-07-10T04:07:49"/>
    <d v="2014-06-10T04:07:49"/>
    <d v="2014-07-10T04:07:4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3435"/>
    <d v="2016-08-06T22:00:00"/>
    <d v="2016-07-21T09:48:13"/>
    <d v="2016-08-06T22:00:00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3436"/>
    <d v="2014-08-21T11:28:00"/>
    <d v="2014-07-31T07:59:53"/>
    <d v="2014-08-21T11:28:00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3437"/>
    <d v="2015-08-19T12:03:40"/>
    <d v="2015-07-20T12:03:40"/>
    <d v="2015-08-19T12:03:4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3438"/>
    <d v="2015-05-02T16:00:00"/>
    <d v="2015-04-06T17:16:07"/>
    <d v="2015-05-02T16:00:00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3439"/>
    <d v="2016-01-18T23:59:00"/>
    <d v="2016-01-05T16:52:10"/>
    <d v="2016-01-18T23:59:0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3440"/>
    <d v="2014-07-11T11:15:00"/>
    <d v="2014-06-18T21:57:08"/>
    <d v="2014-07-11T11:15:00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3441"/>
    <d v="2015-11-13T15:17:00"/>
    <d v="2015-10-17T05:18:41"/>
    <d v="2015-11-13T15:17:00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3442"/>
    <d v="2015-05-30T15:11:12"/>
    <d v="2015-04-30T15:11:12"/>
    <d v="2015-05-30T15:11:1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3443"/>
    <d v="2014-09-09T07:35:46"/>
    <d v="2014-08-10T07:35:46"/>
    <d v="2014-09-09T07:35: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3444"/>
    <d v="2016-06-08T08:59:00"/>
    <d v="2016-05-31T01:59:46"/>
    <d v="2016-06-08T08:59:00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3445"/>
    <d v="2015-10-23T07:43:56"/>
    <d v="2015-09-25T07:43:56"/>
    <d v="2015-10-23T07:43:5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3446"/>
    <d v="2015-02-05T07:20:00"/>
    <d v="2015-01-12T14:58:45"/>
    <d v="2015-02-05T07:20:00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3447"/>
    <d v="2016-03-18T15:20:12"/>
    <d v="2016-02-02T16:20:12"/>
    <d v="2016-03-18T15:20: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3448"/>
    <d v="2014-12-16T21:51:29"/>
    <d v="2014-11-16T21:51:29"/>
    <d v="2014-12-16T21:51:2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3449"/>
    <d v="2016-07-08T23:00:00"/>
    <d v="2016-06-10T20:15:38"/>
    <d v="2016-07-08T23:00:00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3450"/>
    <d v="2015-04-02T10:54:31"/>
    <d v="2015-02-01T11:54:31"/>
    <d v="2015-04-02T10:54:3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3451"/>
    <d v="2015-04-21T12:22:07"/>
    <d v="2015-03-25T12:22:07"/>
    <d v="2015-04-21T12:22:0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3452"/>
    <d v="2014-07-22T22:59:00"/>
    <d v="2014-06-30T10:20:26"/>
    <d v="2014-07-22T22:59:00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3453"/>
    <d v="2016-08-13T18:29:16"/>
    <d v="2016-06-14T18:29:16"/>
    <d v="2016-08-13T18:29:1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3454"/>
    <d v="2014-07-31T11:45:59"/>
    <d v="2014-07-01T11:45:59"/>
    <d v="2014-07-31T11:45: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3455"/>
    <d v="2016-10-13T13:00:27"/>
    <d v="2016-09-13T13:00:27"/>
    <d v="2016-10-13T13:00: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3456"/>
    <d v="2014-08-01T01:59:00"/>
    <d v="2014-06-30T23:56:07"/>
    <d v="2014-08-01T01:59:00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3457"/>
    <d v="2015-02-12T00:59:00"/>
    <d v="2015-01-12T11:57:37"/>
    <d v="2015-02-12T00:59:00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3458"/>
    <d v="2015-02-02T23:27:00"/>
    <d v="2015-01-06T23:51:43"/>
    <d v="2015-02-02T23:27:00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3459"/>
    <d v="2016-05-20T06:31:00"/>
    <d v="2016-04-20T06:31:00"/>
    <d v="2016-05-20T06:31:0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3460"/>
    <d v="2014-08-15T07:39:12"/>
    <d v="2014-08-01T07:39:12"/>
    <d v="2014-08-15T07:39:1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3461"/>
    <d v="2016-10-28T22:00:00"/>
    <d v="2016-09-30T10:11:19"/>
    <d v="2016-10-28T22:00:00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3462"/>
    <d v="2015-07-10T13:00:00"/>
    <d v="2015-06-24T16:33:48"/>
    <d v="2015-07-10T13:00:00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3463"/>
    <d v="2016-10-10T22:59:00"/>
    <d v="2016-08-30T17:03:05"/>
    <d v="2016-10-10T22:59:00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3464"/>
    <d v="2016-08-22T22:07:17"/>
    <d v="2016-07-23T22:07:17"/>
    <d v="2016-08-22T22:07:1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3465"/>
    <d v="2015-08-09T11:00:00"/>
    <d v="2015-07-15T10:01:12"/>
    <d v="2015-08-09T11:00:00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3466"/>
    <d v="2016-04-19T18:27:30"/>
    <d v="2016-02-19T19:27:30"/>
    <d v="2016-04-19T18:27:3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x v="3467"/>
    <d v="2015-03-20T10:07:12"/>
    <d v="2015-02-18T11:07:12"/>
    <d v="2015-03-20T10:07:1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3468"/>
    <d v="2016-09-20T22:00:00"/>
    <d v="2016-08-23T13:22:09"/>
    <d v="2016-09-20T22:00:00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3469"/>
    <d v="2016-04-28T10:24:05"/>
    <d v="2016-03-29T10:24:05"/>
    <d v="2016-04-28T10:24:0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3470"/>
    <d v="2016-07-15T16:38:00"/>
    <d v="2016-06-07T19:31:42"/>
    <d v="2016-07-15T16:38:00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3471"/>
    <d v="2014-08-31T15:00:00"/>
    <d v="2014-07-21T14:41:30"/>
    <d v="2014-08-31T15:00:0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3472"/>
    <d v="2014-11-06T00:59:00"/>
    <d v="2014-10-15T23:05:31"/>
    <d v="2014-11-06T00:59:00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3473"/>
    <d v="2015-03-20T15:27:00"/>
    <d v="2015-02-27T15:01:36"/>
    <d v="2015-03-20T15:27:00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3474"/>
    <d v="2016-07-20T07:02:11"/>
    <d v="2016-06-20T07:02:11"/>
    <d v="2016-07-20T07:02:1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3475"/>
    <d v="2014-11-02T19:00:00"/>
    <d v="2014-10-06T16:08:24"/>
    <d v="2014-11-02T19:00:00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3476"/>
    <d v="2014-10-26T22:00:00"/>
    <d v="2014-10-09T01:43:10"/>
    <d v="2014-10-26T22:00:0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3477"/>
    <d v="2015-05-16T22:00:00"/>
    <d v="2015-05-04T12:40:43"/>
    <d v="2015-05-16T22:00:00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3478"/>
    <d v="2015-03-16T16:00:00"/>
    <d v="2015-02-18T17:00:22"/>
    <d v="2015-03-16T16:00:00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3479"/>
    <d v="2014-06-21T15:31:20"/>
    <d v="2014-05-22T15:31:20"/>
    <d v="2014-06-21T15:31:2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3480"/>
    <d v="2015-07-10T16:00:00"/>
    <d v="2015-06-16T02:37:07"/>
    <d v="2015-07-10T16:00:00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3481"/>
    <d v="2015-01-02T00:56:28"/>
    <d v="2014-12-16T00:56:28"/>
    <d v="2015-01-02T00:56:2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3482"/>
    <d v="2014-07-06T13:31:06"/>
    <d v="2014-06-06T13:31:06"/>
    <d v="2014-07-06T13:31:0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3483"/>
    <d v="2014-07-03T11:03:01"/>
    <d v="2014-06-03T11:03:01"/>
    <d v="2014-07-03T11:03:0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3484"/>
    <d v="2016-06-15T13:14:59"/>
    <d v="2016-05-16T13:14:59"/>
    <d v="2016-06-15T13:14:5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3485"/>
    <d v="2016-02-02T11:38:00"/>
    <d v="2016-01-03T11:38:00"/>
    <d v="2016-02-02T11:38:0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3486"/>
    <d v="2015-06-03T01:59:00"/>
    <d v="2015-05-02T16:00:01"/>
    <d v="2015-06-03T01:59:00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3487"/>
    <d v="2015-06-24T17:34:12"/>
    <d v="2015-05-25T17:34:12"/>
    <d v="2015-06-24T17:34:1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3488"/>
    <d v="2015-04-17T11:00:00"/>
    <d v="2015-03-24T13:26:00"/>
    <d v="2015-04-17T11:00:0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3489"/>
    <d v="2014-05-24T16:00:00"/>
    <d v="2014-04-24T10:15:31"/>
    <d v="2014-05-24T16:00:00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3490"/>
    <d v="2016-04-13T14:15:24"/>
    <d v="2016-03-14T14:15:24"/>
    <d v="2016-04-13T14:15: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3491"/>
    <d v="2015-05-18T00:59:44"/>
    <d v="2015-04-27T00:59:44"/>
    <d v="2015-05-18T00:59:4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3492"/>
    <d v="2015-10-25T19:13:17"/>
    <d v="2015-09-20T19:13:17"/>
    <d v="2015-10-25T19:13:1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3493"/>
    <d v="2014-08-17T00:11:00"/>
    <d v="2014-07-28T15:47:16"/>
    <d v="2014-08-17T00:11:00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3494"/>
    <d v="2016-11-26T01:00:00"/>
    <d v="2016-11-15T00:09:35"/>
    <d v="2016-11-26T01:00:00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3495"/>
    <d v="2014-11-01T12:18:00"/>
    <d v="2014-10-03T13:18:29"/>
    <d v="2014-11-01T12:18:00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3496"/>
    <d v="2016-09-11T15:19:26"/>
    <d v="2016-08-02T15:19:26"/>
    <d v="2016-09-11T15:19:2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3497"/>
    <d v="2016-06-02T17:00:00"/>
    <d v="2016-05-21T12:48:24"/>
    <d v="2016-06-02T17:00:00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3498"/>
    <d v="2016-05-28T16:44:00"/>
    <d v="2016-03-29T22:48:24"/>
    <d v="2016-05-28T16:44:00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3499"/>
    <d v="2015-07-01T01:59:00"/>
    <d v="2015-05-07T19:52:05"/>
    <d v="2015-07-01T01:59:00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3500"/>
    <d v="2016-03-06T23:59:00"/>
    <d v="2016-02-19T17:03:58"/>
    <d v="2016-03-06T23:59:00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3501"/>
    <d v="2015-09-11T13:19:55"/>
    <d v="2015-08-17T13:19:55"/>
    <d v="2015-09-11T13:19:5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3502"/>
    <d v="2016-03-15T22:59:00"/>
    <d v="2016-03-01T15:08:44"/>
    <d v="2016-03-15T22:59:00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3503"/>
    <d v="2016-07-24T06:28:48"/>
    <d v="2016-06-24T06:28:48"/>
    <d v="2016-07-24T06:28:4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3504"/>
    <d v="2015-11-19T13:58:11"/>
    <d v="2015-10-20T12:58:11"/>
    <d v="2015-11-19T13:58:1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3505"/>
    <d v="2014-05-12T23:00:00"/>
    <d v="2014-05-01T17:27:25"/>
    <d v="2014-05-12T23:00:00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3506"/>
    <d v="2014-08-23T12:37:20"/>
    <d v="2014-07-09T12:37:20"/>
    <d v="2014-08-23T12:37:2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3507"/>
    <d v="2016-05-31T17:08:57"/>
    <d v="2016-05-01T17:08:57"/>
    <d v="2016-05-31T17:08:5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3508"/>
    <d v="2016-05-10T16:00:00"/>
    <d v="2016-04-17T12:30:53"/>
    <d v="2016-05-10T16:00:00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3509"/>
    <d v="2014-11-20T23:55:00"/>
    <d v="2014-11-07T15:37:46"/>
    <d v="2014-11-20T23:55:00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3510"/>
    <d v="2014-07-02T09:54:06"/>
    <d v="2014-06-12T09:54:06"/>
    <d v="2014-07-02T09:54:0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3511"/>
    <d v="2014-11-07T13:30:00"/>
    <d v="2014-10-15T15:58:15"/>
    <d v="2014-11-07T13:30:00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3512"/>
    <d v="2015-04-23T06:53:12"/>
    <d v="2015-02-22T07:53:12"/>
    <d v="2015-04-23T06:53:1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3513"/>
    <d v="2014-06-03T23:59:00"/>
    <d v="2014-05-21T21:18:32"/>
    <d v="2014-06-03T23:59:00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3514"/>
    <d v="2015-02-01T23:59:00"/>
    <d v="2015-01-16T15:19:12"/>
    <d v="2015-02-01T23:59:00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3515"/>
    <d v="2015-05-31T13:32:51"/>
    <d v="2015-05-01T13:32:51"/>
    <d v="2015-05-31T13:32:5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3516"/>
    <d v="2014-09-07T22:00:00"/>
    <d v="2014-08-04T19:14:30"/>
    <d v="2014-09-07T22:00:0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3517"/>
    <d v="2014-07-04T06:00:00"/>
    <d v="2014-06-04T14:37:14"/>
    <d v="2014-07-04T06:00:00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3518"/>
    <d v="2014-10-02T09:21:00"/>
    <d v="2014-09-11T13:48:19"/>
    <d v="2014-10-02T09:21:00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3519"/>
    <d v="2015-03-04T09:22:30"/>
    <d v="2015-02-02T09:22:30"/>
    <d v="2015-03-04T09:22:3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3520"/>
    <d v="2015-09-06T08:47:00"/>
    <d v="2015-08-11T14:46:52"/>
    <d v="2015-09-06T08:47:00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3521"/>
    <d v="2014-09-29T03:40:20"/>
    <d v="2014-08-30T03:40:20"/>
    <d v="2014-09-29T03:40: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3522"/>
    <d v="2015-09-15T05:06:00"/>
    <d v="2015-08-18T13:57:26"/>
    <d v="2015-09-15T05:06:00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3523"/>
    <d v="2016-09-25T18:00:00"/>
    <d v="2016-07-30T04:32:28"/>
    <d v="2016-09-25T18:00:00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3524"/>
    <d v="2014-09-12T23:00:00"/>
    <d v="2014-08-29T13:19:33"/>
    <d v="2014-09-12T23:00:00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3525"/>
    <d v="2015-08-09T11:00:00"/>
    <d v="2015-07-29T11:41:46"/>
    <d v="2015-08-09T11:00:00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3526"/>
    <d v="2016-04-28T00:59:00"/>
    <d v="2016-03-31T03:02:51"/>
    <d v="2016-04-28T00:59:00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3527"/>
    <d v="2015-07-10T22:59:00"/>
    <d v="2015-06-11T19:33:25"/>
    <d v="2015-07-10T22:59:00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3528"/>
    <d v="2017-01-18T07:01:58"/>
    <d v="2016-12-29T07:01:58"/>
    <d v="2017-01-18T07:01:5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3529"/>
    <d v="2015-07-12T20:00:00"/>
    <d v="2015-06-22T13:16:58"/>
    <d v="2015-07-12T20:00:00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3530"/>
    <d v="2016-04-10T15:00:00"/>
    <d v="2016-03-13T09:57:37"/>
    <d v="2016-04-10T15:00:00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3531"/>
    <d v="2016-06-30T10:42:14"/>
    <d v="2016-05-31T10:42:14"/>
    <d v="2016-06-30T10:42:1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3532"/>
    <d v="2014-09-17T22:59:00"/>
    <d v="2014-09-02T09:23:47"/>
    <d v="2014-09-17T22:59:00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3533"/>
    <d v="2015-11-11T14:16:07"/>
    <d v="2015-10-12T13:16:07"/>
    <d v="2015-11-11T14:16:0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3534"/>
    <d v="2015-10-01T10:00:23"/>
    <d v="2015-08-27T10:00:23"/>
    <d v="2015-10-01T10:00: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3535"/>
    <d v="2015-10-02T13:00:00"/>
    <d v="2015-09-01T10:21:50"/>
    <d v="2015-10-02T13:00:0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3536"/>
    <d v="2015-12-20T06:59:00"/>
    <d v="2015-11-20T12:27:05"/>
    <d v="2015-12-20T06:59:00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3537"/>
    <d v="2014-11-17T02:59:00"/>
    <d v="2014-10-11T03:30:16"/>
    <d v="2014-11-17T02:59:00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3538"/>
    <d v="2016-08-17T05:05:40"/>
    <d v="2016-07-20T05:05:40"/>
    <d v="2016-08-17T05:05: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3539"/>
    <d v="2016-09-08T13:08:42"/>
    <d v="2016-08-18T13:08:42"/>
    <d v="2016-09-08T13:08:4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3540"/>
    <d v="2016-06-25T19:04:51"/>
    <d v="2016-05-26T19:04:51"/>
    <d v="2016-06-25T19:04:5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3541"/>
    <d v="2015-08-31T12:31:15"/>
    <d v="2015-08-06T12:31:15"/>
    <d v="2015-08-31T12:31:1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3542"/>
    <d v="2014-09-07T09:23:42"/>
    <d v="2014-07-09T09:23:42"/>
    <d v="2014-09-07T09:23:4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3543"/>
    <d v="2015-06-25T13:07:39"/>
    <d v="2015-05-26T13:07:39"/>
    <d v="2015-06-25T13:07:3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3544"/>
    <d v="2015-03-07T14:57:37"/>
    <d v="2015-02-05T14:57:37"/>
    <d v="2015-03-07T14:57:3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3545"/>
    <d v="2015-04-11T14:22:39"/>
    <d v="2015-03-12T14:22:39"/>
    <d v="2015-04-11T14:22:3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3546"/>
    <d v="2015-03-31T22:59:00"/>
    <d v="2015-03-10T10:51:24"/>
    <d v="2015-03-31T22:59:00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3547"/>
    <d v="2016-05-13T22:59:00"/>
    <d v="2016-04-19T20:53:21"/>
    <d v="2016-05-13T22:59:00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3548"/>
    <d v="2016-03-04T20:00:00"/>
    <d v="2016-02-11T17:36:54"/>
    <d v="2016-03-04T20:00:00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3549"/>
    <d v="2015-09-04T04:27:53"/>
    <d v="2015-08-07T04:27:53"/>
    <d v="2015-09-04T04:27:5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3550"/>
    <d v="2016-05-02T16:26:38"/>
    <d v="2016-04-02T16:26:38"/>
    <d v="2016-05-02T16:26:3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3551"/>
    <d v="2014-05-22T17:07:00"/>
    <d v="2014-04-24T07:22:50"/>
    <d v="2014-05-22T17:07:0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3552"/>
    <d v="2014-06-28T09:05:24"/>
    <d v="2014-05-29T09:05:24"/>
    <d v="2014-06-28T09:05: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3553"/>
    <d v="2015-08-11T19:00:00"/>
    <d v="2015-07-10T19:41:20"/>
    <d v="2015-08-11T19:00:0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3554"/>
    <d v="2015-02-11T12:00:00"/>
    <d v="2015-01-11T20:12:39"/>
    <d v="2015-02-11T12:00:00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3555"/>
    <d v="2016-11-17T06:36:34"/>
    <d v="2016-10-18T05:36:34"/>
    <d v="2016-11-17T06:36:3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3556"/>
    <d v="2014-08-17T10:35:24"/>
    <d v="2014-06-18T10:35:24"/>
    <d v="2014-08-17T10:35: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3557"/>
    <d v="2014-05-05T01:38:31"/>
    <d v="2014-04-01T01:38:31"/>
    <d v="2014-05-05T01:38:3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3558"/>
    <d v="2015-06-26T16:00:00"/>
    <d v="2015-05-15T14:36:15"/>
    <d v="2015-06-26T16:00:00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3559"/>
    <d v="2015-07-31T03:58:00"/>
    <d v="2015-07-08T21:18:28"/>
    <d v="2015-07-31T03:58:00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3560"/>
    <d v="2015-05-26T21:45:00"/>
    <d v="2015-04-21T16:21:06"/>
    <d v="2015-05-26T21:45:00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3561"/>
    <d v="2015-08-05T13:36:00"/>
    <d v="2015-07-18T11:19:38"/>
    <d v="2015-08-05T13:36:00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3562"/>
    <d v="2016-03-13T17:00:00"/>
    <d v="2016-03-04T13:17:07"/>
    <d v="2016-03-13T17:00:00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3563"/>
    <d v="2016-08-01T14:00:00"/>
    <d v="2016-07-04T11:07:36"/>
    <d v="2016-08-01T14:00:00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3564"/>
    <d v="2015-10-05T11:00:00"/>
    <d v="2015-08-20T09:57:29"/>
    <d v="2015-10-05T11:00:00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3565"/>
    <d v="2014-12-31T12:50:08"/>
    <d v="2014-12-01T12:50:08"/>
    <d v="2014-12-31T12:50: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3566"/>
    <d v="2015-01-23T07:11:23"/>
    <d v="2014-12-24T07:11:23"/>
    <d v="2015-01-23T07:11:2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3567"/>
    <d v="2015-06-10T14:27:24"/>
    <d v="2015-05-11T14:27:24"/>
    <d v="2015-06-10T14:27:2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3568"/>
    <d v="2014-09-17T12:46:34"/>
    <d v="2014-08-18T12:46:34"/>
    <d v="2014-09-17T12:46:3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3569"/>
    <d v="2015-01-08T11:31:36"/>
    <d v="2014-12-09T11:31:36"/>
    <d v="2015-01-08T11:31:3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3570"/>
    <d v="2014-12-31T02:00:00"/>
    <d v="2014-12-03T02:58:03"/>
    <d v="2014-12-31T02:00:00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3571"/>
    <d v="2014-10-30T15:36:53"/>
    <d v="2014-09-30T15:36:53"/>
    <d v="2014-10-30T15:36:5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3572"/>
    <d v="2015-06-21T08:41:22"/>
    <d v="2015-05-22T08:41:22"/>
    <d v="2015-06-21T08:41:2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3573"/>
    <d v="2014-11-08T05:00:46"/>
    <d v="2014-10-09T04:00:46"/>
    <d v="2014-11-08T05:00: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3574"/>
    <d v="2014-11-13T18:37:28"/>
    <d v="2014-10-14T17:37:28"/>
    <d v="2014-11-13T18:37:2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3575"/>
    <d v="2016-08-10T22:59:00"/>
    <d v="2016-07-10T13:48:47"/>
    <d v="2016-08-10T22:59:00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3576"/>
    <d v="2016-12-05T09:10:54"/>
    <d v="2016-10-06T08:10:54"/>
    <d v="2016-12-05T09:10: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3577"/>
    <d v="2015-04-26T01:28:00"/>
    <d v="2015-03-30T13:53:03"/>
    <d v="2015-04-26T01:28:00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3578"/>
    <d v="2016-04-30T12:36:17"/>
    <d v="2016-03-31T12:36:17"/>
    <d v="2016-04-30T12:36:1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3579"/>
    <d v="2016-03-31T12:17:36"/>
    <d v="2016-03-01T13:17:36"/>
    <d v="2016-03-31T12:17:3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3580"/>
    <d v="2015-02-28T23:59:00"/>
    <d v="2015-01-21T23:13:42"/>
    <d v="2015-02-28T23:59:00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3581"/>
    <d v="2014-07-30T06:18:30"/>
    <d v="2014-07-16T06:18:30"/>
    <d v="2014-07-30T06:18:3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3582"/>
    <d v="2016-04-04T21:18:02"/>
    <d v="2016-03-21T21:18:02"/>
    <d v="2016-04-04T21:18:0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3583"/>
    <d v="2016-04-18T04:13:25"/>
    <d v="2016-02-18T05:13:25"/>
    <d v="2016-04-18T04:13:2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3584"/>
    <d v="2015-07-13T02:35:44"/>
    <d v="2015-06-13T02:35:44"/>
    <d v="2015-07-13T02:35: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3585"/>
    <d v="2014-12-21T12:11:30"/>
    <d v="2014-11-21T12:11:30"/>
    <d v="2014-12-21T12:11:3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x v="3586"/>
    <d v="2016-09-23T11:44:30"/>
    <d v="2016-07-25T11:44:30"/>
    <d v="2016-09-23T11:44:3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3587"/>
    <d v="2016-06-27T14:00:00"/>
    <d v="2016-05-13T07:57:34"/>
    <d v="2016-06-27T14:00:00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3588"/>
    <d v="2015-04-29T18:00:00"/>
    <d v="2015-04-07T14:53:30"/>
    <d v="2015-04-29T18:00:0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3589"/>
    <d v="2015-05-26T10:32:27"/>
    <d v="2015-05-01T10:32:27"/>
    <d v="2015-05-26T10:32:2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3590"/>
    <d v="2014-10-20T03:00:34"/>
    <d v="2014-09-20T03:00:34"/>
    <d v="2014-10-20T03:00: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3591"/>
    <d v="2015-01-23T23:59:00"/>
    <d v="2014-12-30T17:45:44"/>
    <d v="2015-01-23T23:59:00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3592"/>
    <d v="2015-02-10T23:59:00"/>
    <d v="2014-12-15T14:55:07"/>
    <d v="2015-02-10T23:59:00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3593"/>
    <d v="2015-01-05T15:26:00"/>
    <d v="2014-12-01T16:33:59"/>
    <d v="2015-01-05T15:26:00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3594"/>
    <d v="2016-09-03T20:36:22"/>
    <d v="2016-08-09T20:36:22"/>
    <d v="2016-09-03T20:36:2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3595"/>
    <d v="2015-03-13T01:59:00"/>
    <d v="2015-02-14T19:12:03"/>
    <d v="2015-03-13T01:59:00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3596"/>
    <d v="2014-08-26T12:09:42"/>
    <d v="2014-08-05T12:09:42"/>
    <d v="2014-08-26T12:09:4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3597"/>
    <d v="2016-03-03T00:59:00"/>
    <d v="2016-02-17T09:03:10"/>
    <d v="2016-03-03T00:59:0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3598"/>
    <d v="2014-09-02T23:59:00"/>
    <d v="2014-08-15T14:10:22"/>
    <d v="2014-09-02T23:59:00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3599"/>
    <d v="2015-08-29T19:00:00"/>
    <d v="2015-08-04T14:04:37"/>
    <d v="2015-08-29T19:00:00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x v="3600"/>
    <d v="2016-10-13T15:22:44"/>
    <d v="2016-09-15T15:22:44"/>
    <d v="2016-10-13T15:22:4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3601"/>
    <d v="2015-01-16T18:58:02"/>
    <d v="2014-12-17T18:58:02"/>
    <d v="2015-01-16T18:58:0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3602"/>
    <d v="2016-05-17T16:27:59"/>
    <d v="2016-03-18T16:27:59"/>
    <d v="2016-05-17T16:27:5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3603"/>
    <d v="2015-11-05T16:44:40"/>
    <d v="2015-10-06T15:44:40"/>
    <d v="2015-11-05T16:44:4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3604"/>
    <d v="2016-04-29T01:59:00"/>
    <d v="2016-04-22T19:22:36"/>
    <d v="2016-04-29T01:59:00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3605"/>
    <d v="2016-02-13T14:02:06"/>
    <d v="2016-01-14T14:02:06"/>
    <d v="2016-02-13T14:02:0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3606"/>
    <d v="2016-08-14T09:30:57"/>
    <d v="2016-07-15T09:30:57"/>
    <d v="2016-08-14T09:30: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3607"/>
    <d v="2015-12-14T19:00:00"/>
    <d v="2015-11-30T18:08:02"/>
    <d v="2015-12-14T19:00:00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3608"/>
    <d v="2016-06-17T09:00:00"/>
    <d v="2016-05-16T12:01:30"/>
    <d v="2016-06-17T09:00:0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3609"/>
    <d v="2016-03-30T17:48:05"/>
    <d v="2016-02-29T18:48:05"/>
    <d v="2016-03-30T17:48:0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3610"/>
    <d v="2015-08-17T05:22:16"/>
    <d v="2015-07-18T05:22:16"/>
    <d v="2015-08-17T05:22:1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3611"/>
    <d v="2015-04-08T03:53:21"/>
    <d v="2015-03-09T03:53:21"/>
    <d v="2015-04-08T03:53:2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3612"/>
    <d v="2014-06-09T12:26:51"/>
    <d v="2014-05-30T12:26:51"/>
    <d v="2014-06-09T12:26:5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3613"/>
    <d v="2014-06-28T09:09:34"/>
    <d v="2014-05-29T09:09:34"/>
    <d v="2014-06-28T09:09:3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3614"/>
    <d v="2015-06-18T20:00:16"/>
    <d v="2015-05-19T20:00:16"/>
    <d v="2015-06-18T20:00: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3615"/>
    <d v="2015-12-10T09:14:56"/>
    <d v="2015-11-10T09:14:56"/>
    <d v="2015-12-10T09:14:5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3616"/>
    <d v="2015-03-19T16:47:44"/>
    <d v="2015-02-17T17:47:44"/>
    <d v="2015-03-19T16:47:4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3617"/>
    <d v="2017-02-27T19:00:00"/>
    <d v="2017-02-13T09:38:49"/>
    <d v="2017-02-27T19:00:00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3618"/>
    <d v="2015-06-03T10:04:10"/>
    <d v="2015-05-04T10:04:10"/>
    <d v="2015-06-03T10:04:1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3619"/>
    <d v="2016-11-19T17:00:00"/>
    <d v="2016-10-17T22:10:26"/>
    <d v="2016-11-19T17:00:00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3620"/>
    <d v="2015-03-04T23:00:00"/>
    <d v="2015-02-02T17:31:01"/>
    <d v="2015-03-04T23:00:00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3621"/>
    <d v="2016-09-30T16:00:00"/>
    <d v="2016-09-06T17:27:24"/>
    <d v="2016-09-30T16:00:00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3622"/>
    <d v="2014-09-27T22:23:00"/>
    <d v="2014-08-26T00:19:31"/>
    <d v="2014-09-27T22:23:00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3623"/>
    <d v="2014-07-26T02:00:00"/>
    <d v="2014-07-08T12:41:10"/>
    <d v="2014-07-26T02:00:0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3624"/>
    <d v="2016-08-23T13:34:50"/>
    <d v="2016-06-24T13:34:50"/>
    <d v="2016-08-23T13:34:5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3625"/>
    <d v="2015-07-02T10:39:37"/>
    <d v="2015-06-02T10:39:37"/>
    <d v="2015-07-02T10:39:3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3626"/>
    <d v="2014-08-16T11:00:57"/>
    <d v="2014-07-26T11:00:57"/>
    <d v="2014-08-16T11:00: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3627"/>
    <d v="2016-05-20T22:59:00"/>
    <d v="2016-03-31T12:48:07"/>
    <d v="2016-05-20T22:59:00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3628"/>
    <d v="2015-12-13T15:59:56"/>
    <d v="2015-10-14T14:59:56"/>
    <d v="2015-12-13T15:59:5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3629"/>
    <d v="2016-05-05T12:00:00"/>
    <d v="2016-03-07T21:16:04"/>
    <d v="2016-05-05T12:00:00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3630"/>
    <d v="2014-11-29T16:19:50"/>
    <d v="2014-10-30T15:19:50"/>
    <d v="2014-11-29T16:19:5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3631"/>
    <d v="2014-09-22T22:59:00"/>
    <d v="2014-08-29T13:04:57"/>
    <d v="2014-09-22T22:59:00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3632"/>
    <d v="2014-11-23T17:29:09"/>
    <d v="2014-11-03T17:29:09"/>
    <d v="2014-11-23T17:29:0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3633"/>
    <d v="2016-11-18T20:00:00"/>
    <d v="2016-10-06T09:57:47"/>
    <d v="2016-11-18T20:00:00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3634"/>
    <d v="2017-01-13T22:59:00"/>
    <d v="2016-11-26T22:59:34"/>
    <d v="2017-01-13T22:59:00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3635"/>
    <d v="2016-04-20T16:11:16"/>
    <d v="2016-03-21T16:11:16"/>
    <d v="2016-04-20T16:11:1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3636"/>
    <d v="2015-09-14T11:40:29"/>
    <d v="2015-08-10T11:40:29"/>
    <d v="2015-09-14T11:40: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3637"/>
    <d v="2015-01-01T11:48:55"/>
    <d v="2014-12-02T11:48:55"/>
    <d v="2015-01-01T11:48:5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3638"/>
    <d v="2015-04-19T10:08:52"/>
    <d v="2015-02-18T11:08:52"/>
    <d v="2015-04-19T10:08:5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3639"/>
    <d v="2016-10-07T10:11:00"/>
    <d v="2016-08-08T11:15:06"/>
    <d v="2016-10-07T10:11:00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3640"/>
    <d v="2015-05-10T13:45:30"/>
    <d v="2015-04-10T13:45:30"/>
    <d v="2015-05-10T13:45: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3641"/>
    <d v="2014-10-05T00:00:00"/>
    <d v="2014-09-17T10:02:59"/>
    <d v="2014-10-05T00:00:00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3642"/>
    <d v="2015-11-30T12:00:00"/>
    <d v="2015-10-20T14:35:27"/>
    <d v="2015-11-30T12:00:00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3643"/>
    <d v="2015-11-16T23:27:19"/>
    <d v="2015-10-07T22:27:19"/>
    <d v="2015-11-16T23:27:1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3644"/>
    <d v="2016-03-07T23:59:00"/>
    <d v="2016-02-09T00:48:07"/>
    <d v="2016-03-07T23:59:00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3645"/>
    <d v="2016-11-21T19:17:18"/>
    <d v="2016-10-22T18:17:18"/>
    <d v="2016-11-21T19:17:1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3646"/>
    <d v="2015-06-16T18:30:00"/>
    <d v="2015-05-16T05:06:42"/>
    <d v="2015-06-16T18:30:00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3647"/>
    <d v="2016-09-30T12:58:47"/>
    <d v="2016-08-16T12:58:47"/>
    <d v="2016-09-30T12:58:4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3648"/>
    <d v="2014-10-05T02:00:45"/>
    <d v="2014-09-05T02:00:45"/>
    <d v="2014-10-05T02:00: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3649"/>
    <d v="2014-06-16T12:06:34"/>
    <d v="2014-05-21T12:06:34"/>
    <d v="2014-06-16T12:06:3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3650"/>
    <d v="2016-02-02T06:29:44"/>
    <d v="2016-01-12T06:29:44"/>
    <d v="2016-02-02T06:29:4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3651"/>
    <d v="2014-08-10T10:59:00"/>
    <d v="2014-07-08T10:30:42"/>
    <d v="2014-08-10T10:59:00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3652"/>
    <d v="2016-08-24T22:59:00"/>
    <d v="2016-08-14T10:28:22"/>
    <d v="2016-08-24T22:59:00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3653"/>
    <d v="2015-08-05T03:43:27"/>
    <d v="2015-07-06T03:43:27"/>
    <d v="2015-08-05T03:43:2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3654"/>
    <d v="2016-04-03T12:00:00"/>
    <d v="2016-03-11T04:59:46"/>
    <d v="2016-04-03T12:00:00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3655"/>
    <d v="2015-07-18T01:59:00"/>
    <d v="2015-06-18T14:16:38"/>
    <d v="2015-07-18T01:59:00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3656"/>
    <d v="2017-02-01T17:59:00"/>
    <d v="2017-01-02T16:50:36"/>
    <d v="2017-02-01T17:59:00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3657"/>
    <d v="2016-06-01T16:42:00"/>
    <d v="2016-05-09T10:06:59"/>
    <d v="2016-06-01T16:42:00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3658"/>
    <d v="2014-07-01T22:59:00"/>
    <d v="2014-05-16T15:36:20"/>
    <d v="2014-07-01T22:59:0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3659"/>
    <d v="2015-03-19T09:39:00"/>
    <d v="2015-02-20T01:39:10"/>
    <d v="2015-03-19T09:39:0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3660"/>
    <d v="2014-12-23T16:08:45"/>
    <d v="2014-11-28T16:08:45"/>
    <d v="2014-12-23T16:08:4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3661"/>
    <d v="2016-04-09T23:00:00"/>
    <d v="2016-03-18T16:31:12"/>
    <d v="2016-04-09T23:00:00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3662"/>
    <d v="2015-03-30T23:16:54"/>
    <d v="2015-03-01T00:16:54"/>
    <d v="2015-03-30T23:16:5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3663"/>
    <d v="2016-12-21T06:50:30"/>
    <d v="2016-10-22T05:50:30"/>
    <d v="2016-12-21T06:50: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3664"/>
    <d v="2016-06-16T00:58:09"/>
    <d v="2016-06-02T00:58:09"/>
    <d v="2016-06-16T00:58:0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3665"/>
    <d v="2015-10-28T14:54:00"/>
    <d v="2015-10-17T14:23:42"/>
    <d v="2015-10-28T14:54:00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3666"/>
    <d v="2014-07-24T02:00:00"/>
    <d v="2014-07-02T16:43:02"/>
    <d v="2014-07-24T02:00:00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3667"/>
    <d v="2015-07-18T18:16:59"/>
    <d v="2015-06-18T18:16:59"/>
    <d v="2015-07-18T18:16:5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3668"/>
    <d v="2015-07-23T13:33:00"/>
    <d v="2015-06-30T08:20:52"/>
    <d v="2015-07-23T13:33:00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3669"/>
    <d v="2015-06-11T11:12:17"/>
    <d v="2015-05-12T11:12:17"/>
    <d v="2015-06-11T11:12:1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3670"/>
    <d v="2015-05-31T18:00:00"/>
    <d v="2015-05-18T07:20:11"/>
    <d v="2015-05-31T18:00:00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3671"/>
    <d v="2014-07-20T22:59:00"/>
    <d v="2014-06-30T10:04:27"/>
    <d v="2014-07-20T22:59:00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3672"/>
    <d v="2014-09-26T17:43:04"/>
    <d v="2014-08-27T17:43:04"/>
    <d v="2014-09-26T17:43:0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3673"/>
    <d v="2014-11-05T07:52:00"/>
    <d v="2014-10-02T02:04:57"/>
    <d v="2014-11-05T07:52:00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3674"/>
    <d v="2016-09-03T15:57:09"/>
    <d v="2016-07-05T15:57:09"/>
    <d v="2016-09-03T15:57:0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3675"/>
    <d v="2016-05-15T18:00:00"/>
    <d v="2016-05-03T09:19:42"/>
    <d v="2016-05-15T18:00:00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3676"/>
    <d v="2014-09-12T14:34:44"/>
    <d v="2014-08-25T14:34:44"/>
    <d v="2014-09-12T14:34:4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3677"/>
    <d v="2014-07-02T22:59:00"/>
    <d v="2014-06-12T08:46:58"/>
    <d v="2014-07-02T22:59:00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3678"/>
    <d v="2015-05-31T07:44:58"/>
    <d v="2015-04-26T07:44:58"/>
    <d v="2015-05-31T07:44:5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3679"/>
    <d v="2014-06-30T23:59:00"/>
    <d v="2014-05-27T13:16:21"/>
    <d v="2014-06-30T23:59:00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3680"/>
    <d v="2016-10-05T05:53:54"/>
    <d v="2016-09-14T05:53:54"/>
    <d v="2016-10-05T05:53:5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3681"/>
    <d v="2016-01-15T10:38:10"/>
    <d v="2016-01-05T10:38:10"/>
    <d v="2016-01-15T10:38:1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3682"/>
    <d v="2014-06-16T01:59:00"/>
    <d v="2014-05-13T11:26:58"/>
    <d v="2014-06-16T01:59:00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3683"/>
    <d v="2016-10-19T21:48:16"/>
    <d v="2016-09-19T21:48:16"/>
    <d v="2016-10-19T21:48:1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3684"/>
    <d v="2015-09-01T23:19:46"/>
    <d v="2015-08-02T23:19:46"/>
    <d v="2015-09-01T23:19:4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3685"/>
    <d v="2014-05-19T16:00:00"/>
    <d v="2014-04-24T09:14:19"/>
    <d v="2014-05-19T16:00:00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3686"/>
    <d v="2015-08-28T22:59:00"/>
    <d v="2015-08-14T10:54:20"/>
    <d v="2015-08-28T22:59:0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3687"/>
    <d v="2014-06-27T00:14:15"/>
    <d v="2014-05-28T00:14:15"/>
    <d v="2014-06-27T00:14:1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3688"/>
    <d v="2014-08-08T13:53:24"/>
    <d v="2014-07-09T13:53:24"/>
    <d v="2014-08-08T13:53:2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3689"/>
    <d v="2015-06-21T17:25:00"/>
    <d v="2015-05-23T14:50:39"/>
    <d v="2015-06-21T17:25:00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3690"/>
    <d v="2014-11-27T10:21:23"/>
    <d v="2014-10-28T09:21:23"/>
    <d v="2014-11-27T10:21:2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3691"/>
    <d v="2015-03-01T23:59:00"/>
    <d v="2015-01-16T11:48:49"/>
    <d v="2015-03-01T23:59:00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3692"/>
    <d v="2014-09-18T19:00:00"/>
    <d v="2014-09-09T18:09:39"/>
    <d v="2014-09-18T19:00:00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3693"/>
    <d v="2015-11-30T17:30:00"/>
    <d v="2015-10-31T23:35:29"/>
    <d v="2015-11-30T17:30:00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3694"/>
    <d v="2016-06-05T21:00:00"/>
    <d v="2016-04-29T22:12:47"/>
    <d v="2016-06-05T21:00:00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3695"/>
    <d v="2015-01-11T15:53:30"/>
    <d v="2014-12-22T15:53:30"/>
    <d v="2015-01-11T15:53:3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3696"/>
    <d v="2015-02-13T09:48:36"/>
    <d v="2014-12-15T09:48:36"/>
    <d v="2015-02-13T09:48:3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3697"/>
    <d v="2016-05-10T06:10:48"/>
    <d v="2016-04-19T06:10:48"/>
    <d v="2016-05-10T06:10: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3698"/>
    <d v="2016-03-02T14:21:27"/>
    <d v="2016-02-01T14:21:27"/>
    <d v="2016-03-02T14:21:2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3699"/>
    <d v="2014-10-15T09:26:56"/>
    <d v="2014-09-15T09:26:56"/>
    <d v="2014-10-15T09:26:5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3700"/>
    <d v="2014-09-30T11:00:00"/>
    <d v="2014-08-31T09:03:20"/>
    <d v="2014-09-30T11:00: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3701"/>
    <d v="2015-06-04T07:59:53"/>
    <d v="2015-05-05T07:59:53"/>
    <d v="2015-06-04T07:59:5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3702"/>
    <d v="2016-07-10T17:59:00"/>
    <d v="2016-06-03T07:54:44"/>
    <d v="2016-07-10T17:59:00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3703"/>
    <d v="2016-08-13T01:59:00"/>
    <d v="2016-07-05T07:06:28"/>
    <d v="2016-08-13T01:59:00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3704"/>
    <d v="2016-05-31T11:33:14"/>
    <d v="2016-04-01T11:33:14"/>
    <d v="2016-05-31T11:33:1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3705"/>
    <d v="2014-06-23T13:00:00"/>
    <d v="2014-06-02T08:01:54"/>
    <d v="2014-06-23T13:00:00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3706"/>
    <d v="2014-09-12T16:55:49"/>
    <d v="2014-08-28T16:55:49"/>
    <d v="2014-09-12T16:55: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3707"/>
    <d v="2016-07-22T00:26:00"/>
    <d v="2016-06-30T20:09:38"/>
    <d v="2016-07-22T00:26:00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3708"/>
    <d v="2014-07-03T22:24:46"/>
    <d v="2014-06-19T22:24:46"/>
    <d v="2014-07-03T22:24:4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3709"/>
    <d v="2014-06-25T11:59:06"/>
    <d v="2014-05-26T11:59:06"/>
    <d v="2014-06-25T11:59:0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3710"/>
    <d v="2015-04-03T08:49:48"/>
    <d v="2015-03-09T08:49:48"/>
    <d v="2015-04-03T08:49:4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3711"/>
    <d v="2014-06-15T11:00:00"/>
    <d v="2014-05-20T12:22:53"/>
    <d v="2014-06-15T11:00:00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3712"/>
    <d v="2015-05-31T01:59:00"/>
    <d v="2015-05-09T23:07:47"/>
    <d v="2015-05-31T01:59:00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3713"/>
    <d v="2016-06-04T12:42:46"/>
    <d v="2016-05-15T12:42:46"/>
    <d v="2016-06-04T12:42:4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3714"/>
    <d v="2015-05-25T22:59:00"/>
    <d v="2015-04-24T08:21:07"/>
    <d v="2015-05-25T22:59:00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3715"/>
    <d v="2015-03-31T07:52:00"/>
    <d v="2015-02-01T18:53:39"/>
    <d v="2015-03-31T07:52:00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3716"/>
    <d v="2016-01-21T16:18:29"/>
    <d v="2015-12-22T16:18:29"/>
    <d v="2016-01-21T16:18:2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3717"/>
    <d v="2015-05-09T15:47:29"/>
    <d v="2015-04-08T15:47:29"/>
    <d v="2015-05-09T15:47:2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3718"/>
    <d v="2015-02-27T12:11:15"/>
    <d v="2015-01-28T12:11:15"/>
    <d v="2015-02-27T12:11:1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x v="3719"/>
    <d v="2015-06-22T12:31:06"/>
    <d v="2015-05-23T12:31:06"/>
    <d v="2015-06-22T12:31:0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3720"/>
    <d v="2015-07-02T18:50:06"/>
    <d v="2015-06-10T18:50:06"/>
    <d v="2015-07-02T18:50: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3721"/>
    <d v="2014-11-05T18:28:04"/>
    <d v="2014-10-15T17:28:04"/>
    <d v="2014-11-05T18:28:0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3722"/>
    <d v="2016-02-11T17:59:00"/>
    <d v="2016-01-12T11:07:27"/>
    <d v="2016-02-11T17:59:00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x v="3723"/>
    <d v="2014-11-30T14:04:22"/>
    <d v="2014-10-31T13:04:22"/>
    <d v="2014-11-30T14:04:2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3724"/>
    <d v="2016-05-04T18:00:00"/>
    <d v="2016-04-05T06:47:40"/>
    <d v="2016-05-04T18:00:0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3725"/>
    <d v="2016-02-18T16:30:00"/>
    <d v="2016-02-01T17:41:07"/>
    <d v="2016-02-18T16:30:00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3726"/>
    <d v="2016-04-29T16:00:00"/>
    <d v="2016-04-01T22:22:51"/>
    <d v="2016-04-29T16:00:00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3727"/>
    <d v="2016-10-19T23:55:00"/>
    <d v="2016-09-19T03:21:34"/>
    <d v="2016-10-19T23:55:00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3728"/>
    <d v="2015-08-18T23:06:16"/>
    <d v="2015-07-19T23:06:16"/>
    <d v="2015-08-18T23:06:1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3729"/>
    <d v="2015-03-22T22:55:12"/>
    <d v="2015-02-05T23:55:12"/>
    <d v="2015-03-22T22:55: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3730"/>
    <d v="2015-08-17T11:15:59"/>
    <d v="2015-07-18T11:15:59"/>
    <d v="2015-08-17T11:15: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3731"/>
    <d v="2015-01-09T22:23:00"/>
    <d v="2014-12-10T13:04:06"/>
    <d v="2015-01-09T22:23:00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3732"/>
    <d v="2015-01-24T07:00:00"/>
    <d v="2014-11-25T11:15:33"/>
    <d v="2015-01-24T07:00:00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3733"/>
    <d v="2015-04-18T17:30:00"/>
    <d v="2015-04-08T19:35:08"/>
    <d v="2015-04-18T17:30:00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3734"/>
    <d v="2015-05-25T16:38:16"/>
    <d v="2015-03-26T16:38:16"/>
    <d v="2015-05-25T16:38:1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3735"/>
    <d v="2015-05-28T11:38:09"/>
    <d v="2015-04-28T11:38:09"/>
    <d v="2015-05-28T11:38:0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3736"/>
    <d v="2015-03-23T13:00:00"/>
    <d v="2015-02-13T12:04:53"/>
    <d v="2015-03-23T13:00:00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3737"/>
    <d v="2015-11-12T01:59:00"/>
    <d v="2015-10-20T11:35:03"/>
    <d v="2015-11-12T01:59:00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3738"/>
    <d v="2014-07-15T17:00:00"/>
    <d v="2014-06-23T17:31:45"/>
    <d v="2014-07-15T17:00:00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3739"/>
    <d v="2016-07-17T05:47:48"/>
    <d v="2016-06-27T05:47:48"/>
    <d v="2016-07-17T05:47:4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3740"/>
    <d v="2014-08-11T20:53:58"/>
    <d v="2014-07-12T21:09:15"/>
    <d v="2014-08-11T20:53:58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3741"/>
    <d v="2015-12-17T17:05:50"/>
    <d v="2015-11-17T17:05:50"/>
    <d v="2015-12-17T17:05: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3742"/>
    <d v="2014-09-06T00:09:04"/>
    <d v="2014-08-07T00:09:04"/>
    <d v="2014-09-06T00:09:0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3743"/>
    <d v="2014-07-03T12:02:44"/>
    <d v="2014-06-03T12:02:44"/>
    <d v="2014-07-03T12:02:4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3744"/>
    <d v="2014-07-04T22:59:00"/>
    <d v="2014-06-03T14:32:32"/>
    <d v="2014-07-04T22:59:00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3745"/>
    <d v="2014-08-10T11:45:02"/>
    <d v="2014-07-11T11:45:02"/>
    <d v="2014-08-10T11:45: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3746"/>
    <d v="2016-10-08T04:20:39"/>
    <d v="2016-09-08T04:20:39"/>
    <d v="2016-10-08T04:20: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3747"/>
    <d v="2015-07-05T17:59:00"/>
    <d v="2015-06-09T02:11:36"/>
    <d v="2015-07-05T17:59:00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3748"/>
    <d v="2016-02-16T00:59:00"/>
    <d v="2016-01-26T11:57:16"/>
    <d v="2016-02-16T00:59:00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3749"/>
    <d v="2016-04-28T22:59:00"/>
    <d v="2016-03-28T22:03:08"/>
    <d v="2016-04-28T22:59:00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3750"/>
    <d v="2015-02-10T02:59:00"/>
    <d v="2015-01-12T18:33:28"/>
    <d v="2015-02-10T02:59:00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3751"/>
    <d v="2016-04-02T18:51:13"/>
    <d v="2016-02-02T19:51:13"/>
    <d v="2016-04-02T18:51:1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3752"/>
    <d v="2016-10-16T16:00:00"/>
    <d v="2016-09-06T14:15:35"/>
    <d v="2016-10-16T16:00:00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3753"/>
    <d v="2015-06-02T19:00:00"/>
    <d v="2015-05-04T14:46:40"/>
    <d v="2015-06-02T19:00: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3754"/>
    <d v="2014-07-25T23:59:00"/>
    <d v="2014-06-18T16:08:57"/>
    <d v="2014-07-25T23:59:00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3755"/>
    <d v="2016-04-15T15:48:27"/>
    <d v="2016-03-16T15:48:27"/>
    <d v="2016-04-15T15:48:2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3756"/>
    <d v="2014-06-11T14:33:18"/>
    <d v="2014-05-12T14:33:18"/>
    <d v="2014-06-11T14:33:1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3757"/>
    <d v="2014-12-01T15:25:15"/>
    <d v="2014-11-11T15:25:15"/>
    <d v="2014-12-01T15:25: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x v="3758"/>
    <d v="2014-05-19T00:00:00"/>
    <d v="2014-04-18T06:18:58"/>
    <d v="2014-05-19T00:00:00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3759"/>
    <d v="2015-08-25T21:35:53"/>
    <d v="2015-06-26T21:35:53"/>
    <d v="2015-08-25T21:35: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3760"/>
    <d v="2014-05-05T07:36:26"/>
    <d v="2014-04-10T07:36:26"/>
    <d v="2014-05-05T07:36:2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3761"/>
    <d v="2015-08-10T18:00:00"/>
    <d v="2015-06-18T06:12:17"/>
    <d v="2015-08-10T18:00:00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3762"/>
    <d v="2015-08-02T14:31:29"/>
    <d v="2015-07-08T14:31:29"/>
    <d v="2015-08-02T14:31:2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3763"/>
    <d v="2015-04-01T12:00:26"/>
    <d v="2015-03-02T13:00:26"/>
    <d v="2015-04-01T12:00: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3764"/>
    <d v="2016-05-28T19:36:00"/>
    <d v="2016-05-09T15:13:52"/>
    <d v="2016-05-28T19:36:00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3765"/>
    <d v="2014-07-30T13:38:02"/>
    <d v="2014-06-30T13:38:02"/>
    <d v="2014-07-30T13:38:0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3766"/>
    <d v="2014-07-02T23:00:45"/>
    <d v="2014-05-28T23:00:45"/>
    <d v="2014-07-02T23:00: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3767"/>
    <d v="2015-02-28T23:59:00"/>
    <d v="2015-02-14T19:28:17"/>
    <d v="2015-02-28T23:59:00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3768"/>
    <d v="2014-06-12T12:28:10"/>
    <d v="2014-05-13T12:28:10"/>
    <d v="2014-06-12T12:28:1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3769"/>
    <d v="2016-04-15T09:21:19"/>
    <d v="2016-03-16T09:21:19"/>
    <d v="2016-04-15T09:21:1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3770"/>
    <d v="2015-06-13T17:20:10"/>
    <d v="2015-05-14T17:20:10"/>
    <d v="2015-06-13T17:20: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3771"/>
    <d v="2016-05-17T19:00:00"/>
    <d v="2016-05-03T15:34:12"/>
    <d v="2016-05-17T19:00:00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3772"/>
    <d v="2016-11-29T01:00:00"/>
    <d v="2016-11-08T09:48:26"/>
    <d v="2016-11-29T01:00:00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3773"/>
    <d v="2016-11-14T21:08:00"/>
    <d v="2016-10-12T19:07:27"/>
    <d v="2016-11-14T21:08:00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3774"/>
    <d v="2015-04-09T14:00:55"/>
    <d v="2015-03-24T14:00:55"/>
    <d v="2015-04-09T14:00: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3775"/>
    <d v="2015-04-08T23:00:00"/>
    <d v="2015-03-12T17:37:23"/>
    <d v="2015-04-08T23:00:00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3776"/>
    <d v="2014-07-31T20:00:00"/>
    <d v="2014-06-24T03:49:38"/>
    <d v="2014-07-31T20:00:00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3777"/>
    <d v="2014-09-26T23:00:00"/>
    <d v="2014-09-04T21:40:21"/>
    <d v="2014-09-26T23:00:00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3778"/>
    <d v="2015-02-14T14:39:40"/>
    <d v="2014-12-16T14:39:40"/>
    <d v="2015-02-14T14:39:4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3779"/>
    <d v="2016-03-26T11:39:00"/>
    <d v="2016-02-25T12:39:00"/>
    <d v="2016-03-26T11:39:0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3780"/>
    <d v="2015-07-13T15:06:00"/>
    <d v="2015-06-11T00:16:25"/>
    <d v="2015-07-13T15:06:00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3781"/>
    <d v="2014-09-08T16:11:25"/>
    <d v="2014-08-14T16:11:25"/>
    <d v="2014-09-08T16:11:2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3782"/>
    <d v="2016-07-24T18:00:00"/>
    <d v="2016-06-25T15:41:37"/>
    <d v="2016-07-24T18:00:00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3783"/>
    <d v="2016-03-15T11:00:00"/>
    <d v="2016-02-19T22:22:00"/>
    <d v="2016-03-15T11:00:0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3784"/>
    <d v="2016-07-10T18:32:12"/>
    <d v="2016-06-10T18:32:12"/>
    <d v="2016-07-10T18:32:1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3785"/>
    <d v="2016-08-02T05:03:00"/>
    <d v="2016-06-27T10:19:29"/>
    <d v="2016-08-02T05:03:00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3786"/>
    <d v="2016-05-26T19:54:35"/>
    <d v="2016-04-26T19:54:35"/>
    <d v="2016-05-26T19:54:3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3787"/>
    <d v="2015-07-10T22:59:00"/>
    <d v="2015-06-12T07:50:06"/>
    <d v="2015-07-10T22:59:00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3788"/>
    <d v="2015-12-23T11:18:00"/>
    <d v="2015-11-25T11:41:59"/>
    <d v="2015-12-23T11:18:00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3789"/>
    <d v="2015-06-15T14:10:18"/>
    <d v="2015-05-14T14:10:18"/>
    <d v="2015-06-15T14:10: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3790"/>
    <d v="2016-11-22T12:00:23"/>
    <d v="2016-10-23T11:00:23"/>
    <d v="2016-11-22T12:00: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3791"/>
    <d v="2014-07-06T11:36:32"/>
    <d v="2014-05-07T11:36:32"/>
    <d v="2014-07-06T11:36:3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3792"/>
    <d v="2015-07-15T05:43:42"/>
    <d v="2015-06-15T05:43:42"/>
    <d v="2015-07-15T05:43:4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3793"/>
    <d v="2014-12-16T17:32:09"/>
    <d v="2014-11-25T17:32:09"/>
    <d v="2014-12-16T17:32:0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3794"/>
    <d v="2015-06-07T08:55:54"/>
    <d v="2015-05-08T08:55:54"/>
    <d v="2015-06-07T08:55: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3795"/>
    <d v="2015-08-28T17:30:00"/>
    <d v="2015-07-16T05:28:10"/>
    <d v="2015-08-28T17:30:0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3796"/>
    <d v="2017-01-13T19:42:36"/>
    <d v="2016-11-14T19:42:36"/>
    <d v="2017-01-13T19:42:3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3797"/>
    <d v="2015-04-20T16:09:25"/>
    <d v="2015-03-21T16:09:25"/>
    <d v="2015-04-20T16:09:2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3798"/>
    <d v="2014-08-10T12:20:48"/>
    <d v="2014-07-11T12:20:48"/>
    <d v="2014-08-10T12:20: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3799"/>
    <d v="2016-03-11T17:20:43"/>
    <d v="2016-02-10T17:20:43"/>
    <d v="2016-03-11T17:20: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3800"/>
    <d v="2015-01-10T23:59:00"/>
    <d v="2014-12-09T12:41:23"/>
    <d v="2015-01-10T23:59:00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3801"/>
    <d v="2015-01-02T11:13:36"/>
    <d v="2014-12-02T11:13:36"/>
    <d v="2015-01-02T11:13:3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3802"/>
    <d v="2015-10-21T22:01:46"/>
    <d v="2015-09-21T22:01:46"/>
    <d v="2015-10-21T22:01:4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3803"/>
    <d v="2016-03-04T18:19:28"/>
    <d v="2016-02-03T18:19:28"/>
    <d v="2016-03-04T18:19:2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3804"/>
    <d v="2016-07-31T02:00:00"/>
    <d v="2016-06-05T19:13:44"/>
    <d v="2016-07-31T02:00:00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3805"/>
    <d v="2014-09-27T16:17:20"/>
    <d v="2014-07-29T16:17:20"/>
    <d v="2014-09-27T16:17:2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3806"/>
    <d v="2014-06-29T01:13:01"/>
    <d v="2014-06-09T01:13:01"/>
    <d v="2014-06-29T01:13:0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3807"/>
    <d v="2015-04-03T16:48:59"/>
    <d v="2015-03-27T16:48:59"/>
    <d v="2015-04-03T16:48:5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3808"/>
    <d v="2015-04-25T04:53:39"/>
    <d v="2015-02-24T05:53:39"/>
    <d v="2015-04-25T04:53:3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3809"/>
    <d v="2014-07-30T18:00:00"/>
    <d v="2014-06-10T07:38:27"/>
    <d v="2014-07-30T18:00:00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3810"/>
    <d v="2015-03-21T14:22:38"/>
    <d v="2015-02-19T15:22:38"/>
    <d v="2015-03-21T14:22:3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3811"/>
    <d v="2016-05-31T06:00:00"/>
    <d v="2016-04-27T10:02:53"/>
    <d v="2016-05-31T06:00:00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3812"/>
    <d v="2015-05-31T22:59:00"/>
    <d v="2015-04-15T13:01:48"/>
    <d v="2015-05-31T22:59:00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3813"/>
    <d v="2016-06-14T16:43:00"/>
    <d v="2016-05-07T01:37:01"/>
    <d v="2016-06-14T16:43:00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3814"/>
    <d v="2015-03-31T22:59:00"/>
    <d v="2015-02-23T16:41:52"/>
    <d v="2015-03-31T22:59:00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3815"/>
    <d v="2015-08-20T18:00:00"/>
    <d v="2015-07-22T01:14:17"/>
    <d v="2015-08-20T18:00:00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3816"/>
    <d v="2014-07-17T11:33:43"/>
    <d v="2014-06-17T11:33:43"/>
    <d v="2014-07-17T11:33:4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3817"/>
    <d v="2015-10-23T22:59:00"/>
    <d v="2015-10-07T11:43:36"/>
    <d v="2015-10-23T22:59:00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3818"/>
    <d v="2015-03-12T14:13:02"/>
    <d v="2015-02-10T15:13:02"/>
    <d v="2015-03-12T14:13:0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3819"/>
    <d v="2015-07-17T16:02:00"/>
    <d v="2015-06-29T00:01:44"/>
    <d v="2015-07-17T16:02:00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3820"/>
    <d v="2015-07-05T10:38:37"/>
    <d v="2015-06-05T10:38:37"/>
    <d v="2015-07-05T10:38:3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3821"/>
    <d v="2016-01-03T23:20:07"/>
    <d v="2015-12-02T23:20:07"/>
    <d v="2016-01-03T23:20: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3822"/>
    <d v="2016-01-19T17:59:00"/>
    <d v="2015-11-21T15:06:57"/>
    <d v="2016-01-19T17:59:00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3823"/>
    <d v="2015-07-19T22:59:00"/>
    <d v="2015-06-15T16:50:44"/>
    <d v="2015-07-19T22:59:00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3824"/>
    <d v="2016-08-01T08:41:00"/>
    <d v="2016-07-20T10:01:43"/>
    <d v="2016-08-01T08:41:00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3825"/>
    <d v="2015-06-16T20:40:14"/>
    <d v="2015-05-26T20:40:14"/>
    <d v="2015-06-16T20:40: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3826"/>
    <d v="2015-05-07T05:09:54"/>
    <d v="2015-04-07T05:09:54"/>
    <d v="2015-05-07T05:09:5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3827"/>
    <d v="2015-03-26T19:00:00"/>
    <d v="2015-01-30T17:16:41"/>
    <d v="2015-03-26T19:00:00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3828"/>
    <d v="2014-12-31T08:39:47"/>
    <d v="2014-11-01T07:39:47"/>
    <d v="2014-12-31T08:39:4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3829"/>
    <d v="2016-08-31T15:46:11"/>
    <d v="2016-08-11T15:46:11"/>
    <d v="2016-08-31T15:46:1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3830"/>
    <d v="2016-05-27T12:46:51"/>
    <d v="2016-05-13T12:46:51"/>
    <d v="2016-05-27T12:46:5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3831"/>
    <d v="2014-11-05T16:22:25"/>
    <d v="2014-10-15T15:22:25"/>
    <d v="2014-11-05T16:22:2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3832"/>
    <d v="2016-02-19T21:45:35"/>
    <d v="2016-01-05T21:45:35"/>
    <d v="2016-02-19T21:45: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3833"/>
    <d v="2014-12-01T14:09:00"/>
    <d v="2014-11-20T15:56:12"/>
    <d v="2014-12-01T14:09:00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3834"/>
    <d v="2015-06-18T05:41:07"/>
    <d v="2015-05-19T05:41:07"/>
    <d v="2015-06-18T05:41:0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3835"/>
    <d v="2016-04-21T17:36:48"/>
    <d v="2016-03-31T17:36:48"/>
    <d v="2016-04-21T17:36:4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3836"/>
    <d v="2016-08-02T23:09:00"/>
    <d v="2016-07-02T17:14:12"/>
    <d v="2016-08-02T23:09:00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3837"/>
    <d v="2015-07-03T13:22:38"/>
    <d v="2015-05-28T13:22:38"/>
    <d v="2015-07-03T13:22:3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3838"/>
    <d v="2015-05-22T12:03:29"/>
    <d v="2015-04-22T12:03:29"/>
    <d v="2015-05-22T12:03:2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3839"/>
    <d v="2015-07-29T22:25:24"/>
    <d v="2015-05-30T22:25:24"/>
    <d v="2015-07-29T22:25: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3840"/>
    <d v="2016-03-28T10:50:29"/>
    <d v="2016-03-03T11:50:29"/>
    <d v="2016-03-28T10:50: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3841"/>
    <d v="2014-07-20T13:51:27"/>
    <d v="2014-05-21T13:51:27"/>
    <d v="2014-07-20T13:51:2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3842"/>
    <d v="2014-05-11T06:50:52"/>
    <d v="2014-04-11T06:50:52"/>
    <d v="2014-05-11T06:50: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3843"/>
    <d v="2014-05-31T20:44:24"/>
    <d v="2014-05-06T20:44:24"/>
    <d v="2014-05-31T20:44:2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3844"/>
    <d v="2014-06-03T01:59:00"/>
    <d v="2014-05-07T09:48:54"/>
    <d v="2014-06-03T01:59:00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3845"/>
    <d v="2015-10-01T10:02:54"/>
    <d v="2015-09-01T10:02:54"/>
    <d v="2015-10-01T10:02:5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3846"/>
    <d v="2014-10-04T01:59:00"/>
    <d v="2014-09-03T00:19:02"/>
    <d v="2014-10-04T01:59:00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3847"/>
    <d v="2015-07-19T00:23:11"/>
    <d v="2015-06-04T00:23:11"/>
    <d v="2015-07-19T00:23:1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3848"/>
    <d v="2015-10-18T14:36:29"/>
    <d v="2015-09-18T14:36:29"/>
    <d v="2015-10-18T14:36:2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3849"/>
    <d v="2015-06-11T13:24:44"/>
    <d v="2015-05-12T13:24:44"/>
    <d v="2015-06-11T13:24:4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3850"/>
    <d v="2014-12-31T21:59:03"/>
    <d v="2014-12-01T21:59:03"/>
    <d v="2014-12-31T21:59:0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3851"/>
    <d v="2015-07-17T05:32:59"/>
    <d v="2015-06-17T05:32:59"/>
    <d v="2015-07-17T05:32:5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3852"/>
    <d v="2015-03-26T22:34:36"/>
    <d v="2015-03-01T23:34:36"/>
    <d v="2015-03-26T22:34:3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3853"/>
    <d v="2014-09-01T15:09:38"/>
    <d v="2014-07-28T15:09:38"/>
    <d v="2014-09-01T15:09:3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3854"/>
    <d v="2015-05-09T16:14:18"/>
    <d v="2015-04-09T16:14:18"/>
    <d v="2015-05-09T16:14:1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3855"/>
    <d v="2015-03-26T17:17:51"/>
    <d v="2015-02-24T18:17:51"/>
    <d v="2015-03-26T17:17:5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3856"/>
    <d v="2015-03-08T11:50:03"/>
    <d v="2015-02-06T12:50:03"/>
    <d v="2015-03-08T11:50: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3857"/>
    <d v="2014-08-01T12:12:00"/>
    <d v="2014-07-09T12:41:30"/>
    <d v="2014-08-01T12:12:0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3858"/>
    <d v="2015-05-22T16:00:00"/>
    <d v="2015-05-04T05:20:44"/>
    <d v="2015-05-22T16:00:00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3859"/>
    <d v="2014-06-25T16:00:00"/>
    <d v="2014-05-30T16:26:47"/>
    <d v="2014-06-25T16:00:00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3860"/>
    <d v="2014-08-12T10:51:50"/>
    <d v="2014-07-13T10:51:50"/>
    <d v="2014-08-12T10:51:5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x v="3861"/>
    <d v="2014-11-12T16:47:00"/>
    <d v="2014-10-02T09:09:37"/>
    <d v="2014-11-12T16:47:00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3862"/>
    <d v="2016-09-12T11:59:00"/>
    <d v="2016-08-29T01:15:56"/>
    <d v="2016-09-12T11:59:00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3863"/>
    <d v="2015-11-05T11:11:45"/>
    <d v="2015-09-06T10:11:45"/>
    <d v="2015-11-05T11:11:4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3864"/>
    <d v="2015-11-17T17:24:14"/>
    <d v="2015-10-18T16:24:14"/>
    <d v="2015-11-17T17:24:1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3865"/>
    <d v="2014-08-30T00:30:00"/>
    <d v="2014-07-21T10:38:18"/>
    <d v="2014-08-30T00:30:00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3866"/>
    <d v="2016-03-22T22:29:00"/>
    <d v="2016-02-02T17:43:41"/>
    <d v="2016-03-22T22:29:00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3867"/>
    <d v="2016-06-18T14:32:19"/>
    <d v="2016-05-19T14:32:19"/>
    <d v="2016-06-18T14:32:1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x v="3868"/>
    <d v="2014-09-08T10:50:05"/>
    <d v="2014-08-14T10:50:05"/>
    <d v="2014-09-08T10:50: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3869"/>
    <d v="2015-03-13T22:11:00"/>
    <d v="2015-02-12T12:23:12"/>
    <d v="2015-03-13T22:11:00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3870"/>
    <d v="2014-07-02T23:07:58"/>
    <d v="2014-06-02T23:07:58"/>
    <d v="2014-07-02T23:07:5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3871"/>
    <d v="2017-03-29T12:44:10"/>
    <d v="2017-01-28T13:44:10"/>
    <d v="2017-03-29T12:44:1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3872"/>
    <d v="2015-08-13T22:29:56"/>
    <d v="2015-06-24T22:29:56"/>
    <d v="2015-08-13T22:29:5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3873"/>
    <d v="2015-10-08T11:42:15"/>
    <d v="2015-09-08T11:42:15"/>
    <d v="2015-10-08T11:42:1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3874"/>
    <d v="2015-01-23T20:00:00"/>
    <d v="2015-01-02T19:23:42"/>
    <d v="2015-01-23T20:00:00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3875"/>
    <d v="2016-09-03T05:00:00"/>
    <d v="2016-09-02T03:19:25"/>
    <d v="2016-09-03T05:00:00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3876"/>
    <d v="2016-02-02T09:58:48"/>
    <d v="2016-01-03T09:58:48"/>
    <d v="2016-02-02T09:58:4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3877"/>
    <d v="2016-12-08T11:15:52"/>
    <d v="2016-11-08T11:15:52"/>
    <d v="2016-12-08T11:15: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3878"/>
    <d v="2015-06-29T22:59:00"/>
    <d v="2015-05-30T14:39:06"/>
    <d v="2015-06-29T22:59:00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3879"/>
    <d v="2015-01-25T15:39:56"/>
    <d v="2014-12-26T15:39:56"/>
    <d v="2015-01-25T15:39:5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3880"/>
    <d v="2014-07-30T18:00:00"/>
    <d v="2014-06-25T14:33:40"/>
    <d v="2014-07-30T18:00:0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3881"/>
    <d v="2017-02-19T19:26:39"/>
    <d v="2017-01-20T19:26:39"/>
    <d v="2017-02-19T19:26:3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3882"/>
    <d v="2016-01-31T18:03:00"/>
    <d v="2016-01-04T18:36:10"/>
    <d v="2016-01-31T18:03:0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3883"/>
    <d v="2014-09-02T09:27:49"/>
    <d v="2014-08-03T09:27:49"/>
    <d v="2014-09-02T09:27:4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3884"/>
    <d v="2015-03-27T12:59:52"/>
    <d v="2015-03-02T13:59:52"/>
    <d v="2015-03-27T12:59:5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3885"/>
    <d v="2016-05-09T17:49:51"/>
    <d v="2016-04-09T17:49:51"/>
    <d v="2016-05-09T17:49:51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n v="1415683702"/>
    <x v="3886"/>
    <d v="2014-12-11T00:28:22"/>
    <d v="2014-11-11T00:28:22"/>
    <d v="2014-12-11T00:28:2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3887"/>
    <d v="2015-05-01T17:00:00"/>
    <d v="2015-03-16T15:35:29"/>
    <d v="2015-05-01T17:00:00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3888"/>
    <d v="2017-02-26T08:05:58"/>
    <d v="2017-01-27T08:05:58"/>
    <d v="2017-02-26T08:05: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3889"/>
    <d v="2015-01-04T18:26:00"/>
    <d v="2014-12-03T19:07:10"/>
    <d v="2015-01-04T18:26:0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3890"/>
    <d v="2015-08-15T13:12:24"/>
    <d v="2015-06-16T13:12:24"/>
    <d v="2015-08-15T13:12:2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3891"/>
    <d v="2015-03-22T23:59:00"/>
    <d v="2015-02-20T22:10:44"/>
    <d v="2015-03-22T23:59:00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3892"/>
    <d v="2014-08-24T02:00:00"/>
    <d v="2014-08-16T10:39:17"/>
    <d v="2014-08-24T02:00:00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3893"/>
    <d v="2014-07-01T01:00:00"/>
    <d v="2014-05-20T10:47:20"/>
    <d v="2014-07-01T01:00:0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3894"/>
    <d v="2016-12-05T23:59:00"/>
    <d v="2016-11-05T18:00:12"/>
    <d v="2016-12-05T23:59:00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3895"/>
    <d v="2015-02-28T01:00:18"/>
    <d v="2015-01-28T01:00:18"/>
    <d v="2015-02-28T01:00: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3896"/>
    <d v="2014-06-16T23:36:18"/>
    <d v="2014-06-02T23:36:18"/>
    <d v="2014-06-16T23:36:1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3897"/>
    <d v="2015-01-08T15:58:03"/>
    <d v="2014-12-09T15:58:03"/>
    <d v="2015-01-08T15:58:0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3898"/>
    <d v="2015-08-17T11:00:00"/>
    <d v="2015-07-08T06:34:30"/>
    <d v="2015-08-17T11:00:0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3899"/>
    <d v="2014-08-12T13:36:01"/>
    <d v="2014-07-23T13:36:01"/>
    <d v="2014-08-12T13:36:0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3900"/>
    <d v="2015-06-10T21:13:11"/>
    <d v="2015-05-11T21:13:11"/>
    <d v="2015-06-10T21:13:1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3901"/>
    <d v="2015-12-19T14:49:59"/>
    <d v="2015-11-09T14:49:59"/>
    <d v="2015-12-19T14:49:5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3902"/>
    <d v="2016-11-14T07:14:02"/>
    <d v="2016-10-20T06:14:02"/>
    <d v="2016-11-14T07:14:0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3903"/>
    <d v="2015-08-14T14:38:00"/>
    <d v="2015-06-30T19:16:05"/>
    <d v="2015-08-14T14:38:00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3904"/>
    <d v="2015-04-15T00:04:00"/>
    <d v="2015-04-01T00:30:00"/>
    <d v="2015-04-15T00:04: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3905"/>
    <d v="2015-06-11T18:00:00"/>
    <d v="2015-04-30T09:58:23"/>
    <d v="2015-06-11T18:00:00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3906"/>
    <d v="2015-06-26T08:25:00"/>
    <d v="2015-05-19T17:01:33"/>
    <d v="2015-06-26T08:25:00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3907"/>
    <d v="2014-10-26T15:08:00"/>
    <d v="2014-09-24T14:40:06"/>
    <d v="2014-10-26T15:08:00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3908"/>
    <d v="2014-07-28T22:14:56"/>
    <d v="2014-07-13T22:14:56"/>
    <d v="2014-07-28T22:14:5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3909"/>
    <d v="2014-09-11T03:37:22"/>
    <d v="2014-08-12T03:37:22"/>
    <d v="2014-09-11T03:37:2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3910"/>
    <d v="2015-09-07T13:09:57"/>
    <d v="2015-08-08T13:09:57"/>
    <d v="2015-09-07T13:09:5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3911"/>
    <d v="2014-11-26T15:29:37"/>
    <d v="2014-10-27T14:29:37"/>
    <d v="2014-11-26T15:29:3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3912"/>
    <d v="2015-04-24T23:35:00"/>
    <d v="2015-02-24T01:28:50"/>
    <d v="2015-04-24T23:35:0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3913"/>
    <d v="2015-11-30T01:04:09"/>
    <d v="2015-10-31T00:04:09"/>
    <d v="2015-11-30T01:04:0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3914"/>
    <d v="2015-05-10T17:59:00"/>
    <d v="2015-04-20T14:39:16"/>
    <d v="2015-05-10T17:59:00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3915"/>
    <d v="2016-06-01T18:38:29"/>
    <d v="2016-05-02T18:38:29"/>
    <d v="2016-06-01T18:38:2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3916"/>
    <d v="2016-06-03T06:19:12"/>
    <d v="2016-05-04T06:19:12"/>
    <d v="2016-06-03T06:19:1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3917"/>
    <d v="2014-09-11T07:39:21"/>
    <d v="2014-08-12T07:39:21"/>
    <d v="2014-09-11T07:39:2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3918"/>
    <d v="2014-08-04T11:00:00"/>
    <d v="2014-07-23T10:57:03"/>
    <d v="2014-08-04T11:00:00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3919"/>
    <d v="2016-01-17T19:00:00"/>
    <d v="2015-12-20T11:26:13"/>
    <d v="2016-01-17T19:00:00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3920"/>
    <d v="2016-11-13T05:17:40"/>
    <d v="2016-10-14T04:17:40"/>
    <d v="2016-11-13T05:17:4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3921"/>
    <d v="2014-10-26T13:00:00"/>
    <d v="2014-10-14T08:00:55"/>
    <d v="2014-10-26T13:00:00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3922"/>
    <d v="2015-03-02T18:00:00"/>
    <d v="2015-01-16T13:26:50"/>
    <d v="2015-03-02T18:00:0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3923"/>
    <d v="2015-04-09T18:31:11"/>
    <d v="2015-03-12T18:31:11"/>
    <d v="2015-04-09T18:31:1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3924"/>
    <d v="2014-06-26T18:02:02"/>
    <d v="2014-05-27T18:02:02"/>
    <d v="2014-06-26T18:02:0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3925"/>
    <d v="2014-07-30T15:53:59"/>
    <d v="2014-06-30T15:53:59"/>
    <d v="2014-07-30T15:53:5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3926"/>
    <d v="2014-12-26T21:02:28"/>
    <d v="2014-11-26T21:02:28"/>
    <d v="2014-12-26T21:02:2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3927"/>
    <d v="2014-08-09T01:25:04"/>
    <d v="2014-07-10T01:25:04"/>
    <d v="2014-08-09T01:25: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3928"/>
    <d v="2015-10-15T23:59:00"/>
    <d v="2015-09-18T11:23:47"/>
    <d v="2015-10-15T23:59:00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3929"/>
    <d v="2016-09-18T14:51:05"/>
    <d v="2016-08-19T14:51:05"/>
    <d v="2016-09-18T14:51:0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3930"/>
    <d v="2016-04-01T01:00:00"/>
    <d v="2016-03-04T03:07:48"/>
    <d v="2016-04-01T01:00:0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3931"/>
    <d v="2015-09-05T22:38:27"/>
    <d v="2015-08-11T22:38:27"/>
    <d v="2015-09-05T22:38:2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3932"/>
    <d v="2016-03-15T22:02:44"/>
    <d v="2016-02-14T23:02:44"/>
    <d v="2016-03-15T22:02:4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3933"/>
    <d v="2016-07-16T19:43:00"/>
    <d v="2016-06-17T18:14:22"/>
    <d v="2016-07-16T19:43:00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3934"/>
    <d v="2015-10-01T08:00:00"/>
    <d v="2015-08-17T11:07:19"/>
    <d v="2015-10-01T08:00:00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3935"/>
    <d v="2015-10-04T10:45:46"/>
    <d v="2015-08-05T10:45:46"/>
    <d v="2015-10-04T10:45: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3936"/>
    <d v="2016-12-01T02:18:40"/>
    <d v="2016-11-01T01:18:40"/>
    <d v="2016-12-01T02:18:4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3937"/>
    <d v="2016-07-11T10:09:20"/>
    <d v="2016-06-13T10:09:20"/>
    <d v="2016-07-11T10:09:2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3938"/>
    <d v="2015-06-27T16:44:14"/>
    <d v="2015-05-27T16:44:14"/>
    <d v="2015-06-27T16:44:1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3939"/>
    <d v="2014-10-06T23:30:00"/>
    <d v="2014-10-03T04:36:19"/>
    <d v="2014-10-06T23:30:00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3940"/>
    <d v="2015-01-02T06:49:11"/>
    <d v="2014-11-18T06:49:11"/>
    <d v="2015-01-02T06:49:1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3941"/>
    <d v="2014-11-24T20:00:00"/>
    <d v="2014-10-28T09:05:37"/>
    <d v="2014-11-24T20:00:00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3942"/>
    <d v="2015-06-16T16:41:54"/>
    <d v="2015-04-17T16:41:54"/>
    <d v="2015-06-16T16:41:5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3943"/>
    <d v="2015-11-02T11:50:00"/>
    <d v="2015-10-02T13:41:08"/>
    <d v="2015-11-02T11:50:00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3944"/>
    <d v="2015-08-27T10:54:35"/>
    <d v="2015-07-28T10:54:35"/>
    <d v="2015-08-27T10:54:3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3945"/>
    <d v="2015-05-15T14:14:28"/>
    <d v="2015-04-15T14:14:28"/>
    <d v="2015-05-15T14:14:2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3946"/>
    <d v="2015-02-28T03:00:00"/>
    <d v="2015-01-27T15:00:22"/>
    <d v="2015-02-28T03:00:00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3947"/>
    <d v="2016-10-01T22:25:44"/>
    <d v="2016-09-01T22:25:44"/>
    <d v="2016-10-01T22:25: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3948"/>
    <d v="2014-09-07T02:48:43"/>
    <d v="2014-07-09T02:48:43"/>
    <d v="2014-09-07T02:48:4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3949"/>
    <d v="2015-02-10T21:53:41"/>
    <d v="2015-01-11T21:53:41"/>
    <d v="2015-02-10T21:53:4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3950"/>
    <d v="2016-04-08T13:35:00"/>
    <d v="2016-03-10T11:51:20"/>
    <d v="2016-04-08T13:35:0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3951"/>
    <d v="2016-05-03T13:49:02"/>
    <d v="2016-03-04T14:49:02"/>
    <d v="2016-05-03T13:49:0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3952"/>
    <d v="2015-10-26T13:58:10"/>
    <d v="2015-08-27T13:58:10"/>
    <d v="2015-10-26T13:58:1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3953"/>
    <d v="2016-07-29T18:29:00"/>
    <d v="2016-06-28T20:09:46"/>
    <d v="2016-07-29T18:29:00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3954"/>
    <d v="2014-07-14T10:37:44"/>
    <d v="2014-05-15T10:37:44"/>
    <d v="2014-07-14T10:37:4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3955"/>
    <d v="2015-11-28T16:22:21"/>
    <d v="2015-10-29T15:22:21"/>
    <d v="2015-11-28T16:22:2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3956"/>
    <d v="2016-04-24T19:20:00"/>
    <d v="2016-03-28T17:22:07"/>
    <d v="2016-04-24T19:20:00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3957"/>
    <d v="2016-07-08T18:25:54"/>
    <d v="2016-05-23T18:25:54"/>
    <d v="2016-07-08T18:25: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3958"/>
    <d v="2014-08-02T09:00:00"/>
    <d v="2014-06-26T17:48:32"/>
    <d v="2014-08-02T09:00:00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3959"/>
    <d v="2014-09-28T13:55:56"/>
    <d v="2014-08-29T13:55:56"/>
    <d v="2014-09-28T13:55: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3960"/>
    <d v="2016-01-03T15:17:36"/>
    <d v="2015-12-04T15:17:36"/>
    <d v="2016-01-03T15:17:3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3961"/>
    <d v="2014-05-08T16:23:30"/>
    <d v="2014-04-16T16:23:30"/>
    <d v="2014-05-08T16:23:3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3962"/>
    <d v="2015-11-28T09:54:54"/>
    <d v="2015-11-03T09:54:54"/>
    <d v="2015-11-28T09:54:5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3963"/>
    <d v="2015-11-17T23:41:57"/>
    <d v="2015-10-18T22:41:57"/>
    <d v="2015-11-17T23:41:5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3964"/>
    <d v="2015-04-19T11:19:46"/>
    <d v="2015-02-18T12:19:46"/>
    <d v="2015-04-19T11:19:4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3965"/>
    <d v="2016-04-13T23:39:40"/>
    <d v="2016-02-14T00:39:40"/>
    <d v="2016-04-13T23:39:4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3966"/>
    <d v="2014-07-23T21:59:00"/>
    <d v="2014-06-11T12:04:38"/>
    <d v="2014-07-23T21:59:00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3967"/>
    <d v="2017-03-06T01:58:27"/>
    <d v="2017-02-04T01:58:27"/>
    <d v="2017-03-06T01:58:2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3968"/>
    <d v="2016-05-22T14:34:33"/>
    <d v="2016-03-23T14:34:33"/>
    <d v="2016-05-22T14:34:3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3969"/>
    <d v="2016-08-28T22:55:00"/>
    <d v="2016-08-19T15:30:46"/>
    <d v="2016-08-28T22:55:00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3970"/>
    <d v="2016-04-17T15:43:31"/>
    <d v="2016-03-18T15:43:31"/>
    <d v="2016-04-17T15:43:3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3971"/>
    <d v="2014-07-21T07:52:06"/>
    <d v="2014-06-21T07:52:06"/>
    <d v="2014-07-21T07:52:0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3972"/>
    <d v="2015-02-05T20:37:14"/>
    <d v="2014-12-07T20:37:14"/>
    <d v="2015-02-05T20:37:1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3973"/>
    <d v="2016-05-08T23:00:00"/>
    <d v="2016-04-09T11:25:10"/>
    <d v="2016-05-08T23:00:0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3974"/>
    <d v="2016-06-02T08:07:28"/>
    <d v="2016-05-03T08:07:28"/>
    <d v="2016-06-02T08:07:2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3975"/>
    <d v="2016-07-13T15:48:18"/>
    <d v="2016-06-13T15:48:18"/>
    <d v="2016-07-13T15:48:1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3976"/>
    <d v="2014-08-01T02:00:00"/>
    <d v="2014-07-10T15:36:01"/>
    <d v="2014-08-01T02:00:00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3977"/>
    <d v="2016-07-22T13:55:32"/>
    <d v="2016-06-22T13:55:32"/>
    <d v="2016-07-22T13:55: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3978"/>
    <d v="2015-01-31T10:25:53"/>
    <d v="2014-12-02T10:25:53"/>
    <d v="2015-01-31T10:25: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3979"/>
    <d v="2015-03-29T15:00:00"/>
    <d v="2015-03-06T16:40:57"/>
    <d v="2015-03-29T15:00:00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3980"/>
    <d v="2014-07-05T09:22:27"/>
    <d v="2014-06-05T09:22:27"/>
    <d v="2014-07-05T09:22:2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3981"/>
    <d v="2016-07-16T23:19:09"/>
    <d v="2016-05-17T23:19:09"/>
    <d v="2016-07-16T23:19:0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3982"/>
    <d v="2015-07-07T14:26:20"/>
    <d v="2015-05-08T14:26:20"/>
    <d v="2015-07-07T14:26:2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3983"/>
    <d v="2014-05-20T01:59:00"/>
    <d v="2014-04-18T15:52:36"/>
    <d v="2014-05-20T01:59:00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3984"/>
    <d v="2014-11-07T19:00:00"/>
    <d v="2014-10-08T18:07:24"/>
    <d v="2014-11-07T19:00:00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3985"/>
    <d v="2016-02-20T16:05:00"/>
    <d v="2016-01-30T11:58:40"/>
    <d v="2016-02-20T16:05:0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3986"/>
    <d v="2016-05-06T08:04:00"/>
    <d v="2016-04-07T08:09:54"/>
    <d v="2016-05-06T08:04:00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3987"/>
    <d v="2014-05-16T17:11:30"/>
    <d v="2014-05-06T17:11:30"/>
    <d v="2014-05-16T17:11:3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3988"/>
    <d v="2015-08-28T20:56:53"/>
    <d v="2015-08-13T20:56:53"/>
    <d v="2015-08-28T20:56:5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3989"/>
    <d v="2015-11-08T13:59:41"/>
    <d v="2015-10-09T12:59:41"/>
    <d v="2015-11-08T13:59:4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3990"/>
    <d v="2016-03-02T11:08:13"/>
    <d v="2016-02-01T11:08:13"/>
    <d v="2016-03-02T11:08:1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3991"/>
    <d v="2015-05-31T10:28:02"/>
    <d v="2015-05-01T10:28:02"/>
    <d v="2015-05-31T10:28:0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3992"/>
    <d v="2015-12-11T18:34:19"/>
    <d v="2015-10-12T17:34:19"/>
    <d v="2015-12-11T18:34:1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3993"/>
    <d v="2015-05-13T15:45:12"/>
    <d v="2015-04-13T15:45:12"/>
    <d v="2015-05-13T15:45: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3994"/>
    <d v="2014-07-19T04:21:30"/>
    <d v="2014-06-19T04:21:30"/>
    <d v="2014-07-19T04:21:3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3995"/>
    <d v="2015-02-14T06:27:00"/>
    <d v="2015-01-15T11:24:37"/>
    <d v="2015-02-14T06:27:00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3996"/>
    <d v="2014-11-20T11:04:00"/>
    <d v="2014-11-07T01:24:24"/>
    <d v="2014-11-20T11:04:00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3997"/>
    <d v="2015-04-05T03:23:41"/>
    <d v="2015-03-06T04:23:41"/>
    <d v="2015-04-05T03:23:4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3998"/>
    <d v="2015-03-28T17:07:06"/>
    <d v="2015-02-26T18:07:06"/>
    <d v="2015-03-28T17:07:0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3999"/>
    <d v="2014-08-31T14:51:49"/>
    <d v="2014-07-22T14:53:18"/>
    <d v="2014-08-31T14:51:49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x v="4000"/>
    <d v="2016-05-07T09:29:18"/>
    <d v="2016-03-08T10:29:18"/>
    <d v="2016-05-07T09:29:1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4001"/>
    <d v="2017-03-01T14:00:00"/>
    <d v="2017-02-09T18:08:28"/>
    <d v="2017-03-01T14:00:00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4002"/>
    <d v="2014-09-26T20:02:41"/>
    <d v="2014-08-27T20:02:41"/>
    <d v="2014-09-26T20:02:4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4003"/>
    <d v="2015-02-15T09:05:47"/>
    <d v="2015-01-16T09:05:47"/>
    <d v="2015-02-15T09:05: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x v="4004"/>
    <d v="2014-10-07T22:54:17"/>
    <d v="2014-09-07T22:54:17"/>
    <d v="2014-10-07T22:54:1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4005"/>
    <d v="2014-10-20T14:23:05"/>
    <d v="2014-08-21T14:23:05"/>
    <d v="2014-10-20T14:23:0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4006"/>
    <d v="2016-02-16T13:33:07"/>
    <d v="2016-01-22T13:33:07"/>
    <d v="2016-02-16T13:33:0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4007"/>
    <d v="2014-08-26T11:28:00"/>
    <d v="2014-07-28T13:33:01"/>
    <d v="2014-08-26T11:28:00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4008"/>
    <d v="2015-07-22T18:08:27"/>
    <d v="2015-06-22T18:08:27"/>
    <d v="2015-07-22T18:08:2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4009"/>
    <d v="2014-09-09T11:49:20"/>
    <d v="2014-07-31T11:49:20"/>
    <d v="2014-09-09T11:49:2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4010"/>
    <d v="2014-10-26T13:29:26"/>
    <d v="2014-10-09T13:29:26"/>
    <d v="2014-10-26T13:29:2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4011"/>
    <d v="2015-01-28T08:04:38"/>
    <d v="2014-12-29T08:04:38"/>
    <d v="2015-01-28T08:04:3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4012"/>
    <d v="2015-05-02T08:04:09"/>
    <d v="2015-04-02T08:04:09"/>
    <d v="2015-05-02T08:04:0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4013"/>
    <d v="2015-02-16T02:13:43"/>
    <d v="2015-01-17T02:13:43"/>
    <d v="2015-02-16T02:13:4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4014"/>
    <d v="2016-03-05T00:54:29"/>
    <d v="2016-02-19T00:54:29"/>
    <d v="2016-03-05T00:54:2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4015"/>
    <d v="2015-07-19T13:44:23"/>
    <d v="2015-06-19T13:44:23"/>
    <d v="2015-07-19T13:44:2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4016"/>
    <d v="2014-09-17T15:56:40"/>
    <d v="2014-08-18T15:56:40"/>
    <d v="2014-09-17T15:56:4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4017"/>
    <d v="2014-09-04T11:07:54"/>
    <d v="2014-08-05T11:07:54"/>
    <d v="2014-09-04T11:07:5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4018"/>
    <d v="2016-10-07T16:51:48"/>
    <d v="2016-09-07T16:51:48"/>
    <d v="2016-10-07T16:51:4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4019"/>
    <d v="2016-04-15T11:28:00"/>
    <d v="2016-02-17T11:13:16"/>
    <d v="2016-04-15T11:28:00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4020"/>
    <d v="2015-03-23T22:34:59"/>
    <d v="2015-02-21T23:34:59"/>
    <d v="2015-03-23T22:34:5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4021"/>
    <d v="2014-10-26T16:52:38"/>
    <d v="2014-08-27T16:52:38"/>
    <d v="2014-10-26T16:52:3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4022"/>
    <d v="2015-01-31T21:54:00"/>
    <d v="2014-12-17T09:01:07"/>
    <d v="2015-01-31T21:54:00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4023"/>
    <d v="2016-03-24T17:59:23"/>
    <d v="2016-02-08T18:59:23"/>
    <d v="2016-03-24T17:59: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4024"/>
    <d v="2015-08-31T11:04:57"/>
    <d v="2015-08-01T11:04:57"/>
    <d v="2015-08-31T11:04:5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4025"/>
    <d v="2015-07-26T00:42:16"/>
    <d v="2015-05-27T00:42:16"/>
    <d v="2015-07-26T00:42:1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4026"/>
    <d v="2015-12-04T11:43:59"/>
    <d v="2015-10-05T10:43:59"/>
    <d v="2015-12-04T11:43:5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4027"/>
    <d v="2017-02-22T20:00:00"/>
    <d v="2017-02-02T18:18:01"/>
    <d v="2017-02-22T20:00:00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4028"/>
    <d v="2014-06-05T17:31:40"/>
    <d v="2014-05-06T17:31:40"/>
    <d v="2014-06-05T17:31:4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4029"/>
    <d v="2015-12-13T19:36:10"/>
    <d v="2015-11-13T19:36:10"/>
    <d v="2015-12-13T19:36:1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4030"/>
    <d v="2016-02-03T13:49:00"/>
    <d v="2016-01-05T10:43:19"/>
    <d v="2016-02-03T13:49:00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4031"/>
    <d v="2014-12-18T10:02:44"/>
    <d v="2014-10-29T09:02:44"/>
    <d v="2014-12-18T10:02:4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4032"/>
    <d v="2015-12-15T15:25:16"/>
    <d v="2015-10-16T14:25:16"/>
    <d v="2015-12-15T15:25: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4033"/>
    <d v="2016-10-02T04:00:00"/>
    <d v="2016-09-01T01:27:04"/>
    <d v="2016-10-02T04:00:00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4034"/>
    <d v="2015-04-03T16:44:10"/>
    <d v="2015-03-04T17:44:10"/>
    <d v="2015-04-03T16:44:1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4035"/>
    <d v="2014-10-21T16:11:27"/>
    <d v="2014-09-21T16:11:27"/>
    <d v="2014-10-21T16:11:2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4036"/>
    <d v="2014-07-01T17:30:00"/>
    <d v="2014-06-14T17:29:24"/>
    <d v="2014-07-01T17:30:00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4037"/>
    <d v="2016-05-24T09:25:00"/>
    <d v="2016-05-06T20:41:55"/>
    <d v="2016-05-24T09:25:00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4038"/>
    <d v="2014-10-17T14:10:10"/>
    <d v="2014-08-18T14:10:10"/>
    <d v="2014-10-17T14:10: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4039"/>
    <d v="2015-12-01T00:59:00"/>
    <d v="2015-10-28T11:06:07"/>
    <d v="2015-12-01T00:59:00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4040"/>
    <d v="2015-07-17T22:00:00"/>
    <d v="2015-05-20T00:33:24"/>
    <d v="2015-07-17T22:00:00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4041"/>
    <d v="2016-09-06T06:22:34"/>
    <d v="2016-07-08T06:22:34"/>
    <d v="2016-09-06T06:22:3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4042"/>
    <d v="2015-01-20T14:16:00"/>
    <d v="2014-12-21T21:01:04"/>
    <d v="2015-01-20T14:16:00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4043"/>
    <d v="2014-11-20T17:58:45"/>
    <d v="2014-11-05T17:58:45"/>
    <d v="2014-11-20T17:58:4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4044"/>
    <d v="2015-04-10T00:00:00"/>
    <d v="2015-03-11T00:16:22"/>
    <d v="2015-04-10T00:00:00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4045"/>
    <d v="2014-08-20T23:49:49"/>
    <d v="2014-07-21T23:49:49"/>
    <d v="2014-08-20T23:49:4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4046"/>
    <d v="2014-10-22T10:36:50"/>
    <d v="2014-09-22T10:36:50"/>
    <d v="2014-10-22T10:36:5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4047"/>
    <d v="2015-01-10T20:00:00"/>
    <d v="2014-12-17T19:32:23"/>
    <d v="2015-01-10T20:00:00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4048"/>
    <d v="2016-04-11T06:13:07"/>
    <d v="2016-03-07T07:13:07"/>
    <d v="2016-04-11T06:13:0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4049"/>
    <d v="2015-07-14T18:00:15"/>
    <d v="2015-06-14T18:00:15"/>
    <d v="2015-07-14T18:00: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4050"/>
    <d v="2014-10-23T10:16:31"/>
    <d v="2014-09-23T10:16:31"/>
    <d v="2014-10-23T10:16:3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4051"/>
    <d v="2014-05-09T01:53:00"/>
    <d v="2014-05-02T14:26:37"/>
    <d v="2014-05-09T01:53:00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4052"/>
    <d v="2014-10-13T16:05:16"/>
    <d v="2014-08-14T16:05:16"/>
    <d v="2014-10-13T16:05: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4053"/>
    <d v="2014-11-15T15:00:00"/>
    <d v="2014-10-16T11:33:48"/>
    <d v="2014-11-15T15:00:00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4054"/>
    <d v="2016-09-30T23:00:00"/>
    <d v="2016-08-31T15:11:25"/>
    <d v="2016-09-30T23:00:00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4055"/>
    <d v="2014-06-19T10:33:51"/>
    <d v="2014-05-20T10:33:51"/>
    <d v="2014-06-19T10:33:5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4056"/>
    <d v="2016-07-03T14:59:00"/>
    <d v="2016-06-13T17:23:59"/>
    <d v="2016-07-03T14:59:00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4057"/>
    <d v="2015-11-25T18:00:00"/>
    <d v="2015-11-02T18:14:40"/>
    <d v="2015-11-25T18:00:0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4058"/>
    <d v="2016-03-31T22:59:00"/>
    <d v="2016-03-16T20:27:24"/>
    <d v="2016-03-31T22:59:00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4059"/>
    <d v="2014-09-15T22:00:00"/>
    <d v="2014-08-15T10:22:32"/>
    <d v="2014-09-15T22:00:00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4060"/>
    <d v="2014-06-23T11:00:00"/>
    <d v="2014-05-20T11:40:56"/>
    <d v="2014-06-23T11:00:00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4061"/>
    <d v="2016-04-20T21:23:43"/>
    <d v="2016-02-20T22:23:43"/>
    <d v="2016-04-20T21:23:4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4062"/>
    <d v="2016-07-02T12:44:28"/>
    <d v="2016-06-02T12:44:28"/>
    <d v="2016-07-02T12:44:2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4063"/>
    <d v="2014-06-27T11:21:24"/>
    <d v="2014-05-28T11:21:24"/>
    <d v="2014-06-27T11:21:2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4064"/>
    <d v="2015-04-29T09:07:06"/>
    <d v="2015-03-30T09:07:06"/>
    <d v="2015-04-29T09:07:0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4065"/>
    <d v="2014-08-12T17:50:11"/>
    <d v="2014-07-13T17:50:11"/>
    <d v="2014-08-12T17:50: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4066"/>
    <d v="2016-05-18T19:56:28"/>
    <d v="2016-04-18T19:56:28"/>
    <d v="2016-05-18T19:56:2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4067"/>
    <d v="2015-09-27T21:49:10"/>
    <d v="2015-08-18T21:49:10"/>
    <d v="2015-09-27T21:49:1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4068"/>
    <d v="2017-01-13T18:05:00"/>
    <d v="2016-12-14T18:07:35"/>
    <d v="2017-01-13T18:05:00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4069"/>
    <d v="2015-02-28T07:00:00"/>
    <d v="2015-01-18T10:52:36"/>
    <d v="2015-02-28T07:00:00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4070"/>
    <d v="2015-02-28T22:00:00"/>
    <d v="2015-01-27T11:00:20"/>
    <d v="2015-02-28T22:00:0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4071"/>
    <d v="2016-12-26T14:18:51"/>
    <d v="2016-11-26T14:18:51"/>
    <d v="2016-12-26T14:18:5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4072"/>
    <d v="2014-08-21T13:35:11"/>
    <d v="2014-06-22T13:35:11"/>
    <d v="2014-08-21T13:35: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4073"/>
    <d v="2015-05-08T23:00:00"/>
    <d v="2015-03-15T03:17:06"/>
    <d v="2015-05-08T23:00:00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4074"/>
    <d v="2015-11-05T09:16:15"/>
    <d v="2015-10-06T08:16:15"/>
    <d v="2015-11-05T09:16:1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4075"/>
    <d v="2014-06-30T12:28:00"/>
    <d v="2014-05-19T20:06:09"/>
    <d v="2014-06-30T12:28:00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4076"/>
    <d v="2014-10-21T14:51:00"/>
    <d v="2014-09-23T14:05:49"/>
    <d v="2014-10-21T14:51:00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4077"/>
    <d v="2016-12-21T12:03:14"/>
    <d v="2016-11-21T12:03:14"/>
    <d v="2016-12-21T12:03:1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4078"/>
    <d v="2017-01-27T13:54:02"/>
    <d v="2016-12-28T13:54:02"/>
    <d v="2017-01-27T13:54:0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4079"/>
    <d v="2016-06-19T17:32:01"/>
    <d v="2016-05-20T17:32:01"/>
    <d v="2016-06-19T17:32:0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4080"/>
    <d v="2016-06-14T13:54:00"/>
    <d v="2016-05-21T11:45:16"/>
    <d v="2016-06-14T13:54:0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4081"/>
    <d v="2015-03-08T07:57:05"/>
    <d v="2015-02-06T08:57:05"/>
    <d v="2015-03-08T07:57:0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4082"/>
    <d v="2015-11-14T18:00:00"/>
    <d v="2015-10-29T23:32:33"/>
    <d v="2015-11-14T18:00:00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4083"/>
    <d v="2016-01-14T13:16:56"/>
    <d v="2015-12-15T13:16:56"/>
    <d v="2016-01-14T13:16:5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4084"/>
    <d v="2016-10-09T05:28:26"/>
    <d v="2016-09-09T05:28:26"/>
    <d v="2016-10-09T05:28:2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4085"/>
    <d v="2015-03-23T22:59:00"/>
    <d v="2015-02-23T09:29:35"/>
    <d v="2015-03-23T22:59:00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4086"/>
    <d v="2015-11-20T23:00:00"/>
    <d v="2015-10-27T17:34:59"/>
    <d v="2015-11-20T23:00:00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x v="4087"/>
    <d v="2016-07-17T12:49:46"/>
    <d v="2016-06-17T12:49:46"/>
    <d v="2016-07-17T12:49:4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4088"/>
    <d v="2015-01-16T05:26:00"/>
    <d v="2014-12-17T09:42:04"/>
    <d v="2015-01-16T05:26:00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4089"/>
    <d v="2015-05-31T12:35:00"/>
    <d v="2015-04-28T12:34:48"/>
    <d v="2015-05-31T12:35:00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4090"/>
    <d v="2015-08-07T10:00:00"/>
    <d v="2015-07-24T11:08:57"/>
    <d v="2015-08-07T10:00:00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4091"/>
    <d v="2015-01-16T07:09:11"/>
    <d v="2014-12-17T07:09:11"/>
    <d v="2015-01-16T07:09:1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4092"/>
    <d v="2015-04-04T22:40:47"/>
    <d v="2015-02-03T23:40:47"/>
    <d v="2015-04-04T22:40: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4093"/>
    <d v="2015-08-22T14:34:53"/>
    <d v="2015-06-23T14:34:53"/>
    <d v="2015-08-22T14:34:5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4094"/>
    <d v="2014-10-21T23:59:00"/>
    <d v="2014-09-07T21:05:00"/>
    <d v="2014-10-21T23:59: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4095"/>
    <d v="2016-12-18T19:45:50"/>
    <d v="2016-11-18T19:45:50"/>
    <d v="2016-12-18T19:45: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4096"/>
    <d v="2017-02-28T03:51:00"/>
    <d v="2017-01-15T07:43:39"/>
    <d v="2017-02-28T03:51:00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4097"/>
    <d v="2016-01-31T18:55:00"/>
    <d v="2015-12-06T14:47:17"/>
    <d v="2016-01-31T18:55:00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4098"/>
    <d v="2016-06-04T12:19:57"/>
    <d v="2016-05-05T12:19:57"/>
    <d v="2016-06-04T12:19:5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4099"/>
    <d v="2016-09-02T15:24:33"/>
    <d v="2016-07-19T15:24:33"/>
    <d v="2016-09-02T15:24:3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4100"/>
    <d v="2014-10-24T21:59:50"/>
    <d v="2014-10-14T21:59:50"/>
    <d v="2014-10-24T21:59:5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4101"/>
    <d v="2017-01-25T16:41:22"/>
    <d v="2016-12-26T16:41:22"/>
    <d v="2017-01-25T16:41:2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4102"/>
    <d v="2016-05-15T15:21:13"/>
    <d v="2016-04-15T15:21:13"/>
    <d v="2016-05-15T15:21:1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4103"/>
    <d v="2015-08-26T13:32:00"/>
    <d v="2015-07-03T14:59:26"/>
    <d v="2015-08-26T13:32:00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4104"/>
    <d v="2016-10-27T01:40:34"/>
    <d v="2016-09-27T01:40:34"/>
    <d v="2016-10-27T01:40: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4105"/>
    <d v="2016-12-25T19:15:09"/>
    <d v="2016-11-22T19:15:09"/>
    <d v="2016-12-25T19:15: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4106"/>
    <d v="2015-04-01T20:00:00"/>
    <d v="2015-02-17T20:11:06"/>
    <d v="2015-04-01T20:00:00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4107"/>
    <d v="2014-09-24T17:00:01"/>
    <d v="2014-09-01T17:00:01"/>
    <d v="2014-09-24T17:00: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4108"/>
    <d v="2017-03-03T00:00:00"/>
    <d v="2017-01-31T19:45:37"/>
    <d v="2017-03-03T00:00:00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4109"/>
    <d v="2015-11-29T08:56:44"/>
    <d v="2015-10-30T07:56:44"/>
    <d v="2015-11-29T08:56:4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4110"/>
    <d v="2016-07-21T10:02:31"/>
    <d v="2016-05-22T10:02:31"/>
    <d v="2016-07-21T10:02:3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4111"/>
    <d v="2015-02-23T22:15:40"/>
    <d v="2015-01-24T22:15:40"/>
    <d v="2015-02-23T22:15: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4112"/>
    <d v="2016-02-27T19:00:00"/>
    <d v="2016-01-31T17:43:06"/>
    <d v="2016-02-27T19:00:00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4113"/>
    <d v="2016-01-08T01:34:00"/>
    <d v="2015-12-20T08:45:23"/>
    <d v="2016-01-08T01:34:00"/>
    <b v="0"/>
    <n v="3"/>
    <b v="0"/>
    <s v="theater/plays"/>
    <n v="0.2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E151F7-FF16-4C5F-A479-0F9D8831EC48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E1B44D-CAF3-4E62-9D26-03F08C8FEB4B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0D7239-24C6-4D74-B59D-06FAEFD41308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1"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CDBE22-8B27-430A-A196-7598E0487DA0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Page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9"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A215DA-1D41-4B68-8BDA-D0A9B26E362C}" name="PivotTable8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164" showAll="0"/>
    <pivotField numFmtId="164"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23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202DB6-50C2-40E0-AE79-D0C8132C950B}" name="PivotTable8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164" showAll="0"/>
    <pivotField numFmtId="164"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23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zoomScale="55" zoomScaleNormal="55" workbookViewId="0"/>
  </sheetViews>
  <sheetFormatPr defaultRowHeight="14.5" x14ac:dyDescent="0.35"/>
  <cols>
    <col min="2" max="2" width="38.453125" style="3" customWidth="1"/>
    <col min="3" max="3" width="40.26953125" style="3" customWidth="1"/>
    <col min="4" max="4" width="16" style="18" bestFit="1" customWidth="1"/>
    <col min="5" max="5" width="16.453125" style="18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1.1796875" bestFit="1" customWidth="1"/>
    <col min="11" max="11" width="22" style="7" bestFit="1" customWidth="1"/>
    <col min="12" max="12" width="20.54296875" style="7" bestFit="1" customWidth="1"/>
    <col min="13" max="13" width="22" bestFit="1" customWidth="1"/>
    <col min="14" max="14" width="20.54296875" bestFit="1" customWidth="1"/>
    <col min="15" max="15" width="15.453125" customWidth="1"/>
    <col min="16" max="16" width="24.54296875" customWidth="1"/>
    <col min="17" max="17" width="36.453125" customWidth="1"/>
    <col min="18" max="18" width="41.1796875" customWidth="1"/>
    <col min="19" max="19" width="17.81640625" style="10" bestFit="1" customWidth="1"/>
    <col min="20" max="20" width="16" style="10" bestFit="1" customWidth="1"/>
    <col min="21" max="21" width="41.1796875" customWidth="1"/>
    <col min="22" max="22" width="17.6328125" bestFit="1" customWidth="1"/>
  </cols>
  <sheetData>
    <row r="1" spans="1:22" x14ac:dyDescent="0.35">
      <c r="A1" s="1" t="s">
        <v>0</v>
      </c>
      <c r="B1" s="2" t="s">
        <v>1</v>
      </c>
      <c r="C1" s="2" t="s">
        <v>4110</v>
      </c>
      <c r="D1" s="17" t="s">
        <v>8216</v>
      </c>
      <c r="E1" s="17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6" t="s">
        <v>8365</v>
      </c>
      <c r="L1" s="6" t="s">
        <v>8366</v>
      </c>
      <c r="M1" s="1" t="s">
        <v>8367</v>
      </c>
      <c r="N1" s="1" t="s">
        <v>8368</v>
      </c>
      <c r="O1" s="1" t="s">
        <v>8261</v>
      </c>
      <c r="P1" s="1" t="s">
        <v>8262</v>
      </c>
      <c r="Q1" s="1" t="s">
        <v>8263</v>
      </c>
      <c r="R1" s="1" t="s">
        <v>8264</v>
      </c>
      <c r="S1" s="9" t="s">
        <v>8306</v>
      </c>
      <c r="T1" s="9" t="s">
        <v>8307</v>
      </c>
      <c r="U1" s="1" t="s">
        <v>8358</v>
      </c>
      <c r="V1" s="1" t="s">
        <v>8359</v>
      </c>
    </row>
    <row r="2" spans="1:22" ht="43.5" x14ac:dyDescent="0.35">
      <c r="A2">
        <v>0</v>
      </c>
      <c r="B2" s="3" t="s">
        <v>2</v>
      </c>
      <c r="C2" s="3" t="s">
        <v>4111</v>
      </c>
      <c r="D2" s="18">
        <v>8500</v>
      </c>
      <c r="E2" s="18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7">
        <v>42176.798738425925</v>
      </c>
      <c r="L2" s="7">
        <v>42207.916666666664</v>
      </c>
      <c r="M2" s="5">
        <f>(J2/86400)+25569+(-5/24)</f>
        <v>42176.798738425925</v>
      </c>
      <c r="N2" s="5">
        <f>(I2/86400)+25569+(-5/24)</f>
        <v>42207.916666666664</v>
      </c>
      <c r="O2" t="b">
        <v>0</v>
      </c>
      <c r="P2">
        <v>182</v>
      </c>
      <c r="Q2" t="b">
        <v>1</v>
      </c>
      <c r="R2" t="s">
        <v>8265</v>
      </c>
      <c r="S2" s="11">
        <f>SUM(E2/D2)*100</f>
        <v>136.85882352941178</v>
      </c>
      <c r="T2" s="10">
        <f>SUM(E2/P2)</f>
        <v>63.917582417582416</v>
      </c>
      <c r="U2" t="s">
        <v>8308</v>
      </c>
      <c r="V2" t="s">
        <v>8309</v>
      </c>
    </row>
    <row r="3" spans="1:22" ht="29" x14ac:dyDescent="0.35">
      <c r="A3">
        <v>1</v>
      </c>
      <c r="B3" s="3" t="s">
        <v>3</v>
      </c>
      <c r="C3" s="3" t="s">
        <v>4112</v>
      </c>
      <c r="D3" s="18">
        <v>10275</v>
      </c>
      <c r="E3" s="18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7">
        <v>42766.392164351848</v>
      </c>
      <c r="L3" s="7">
        <v>42796.392164351848</v>
      </c>
      <c r="M3" s="5">
        <f>(J3/86400)+25569+(-5/24)</f>
        <v>42766.392164351848</v>
      </c>
      <c r="N3" s="5">
        <f t="shared" ref="N3:N66" si="0">(I3/86400)+25569+(-5/24)</f>
        <v>42796.392164351848</v>
      </c>
      <c r="O3" t="b">
        <v>0</v>
      </c>
      <c r="P3">
        <v>79</v>
      </c>
      <c r="Q3" t="b">
        <v>1</v>
      </c>
      <c r="R3" t="s">
        <v>8265</v>
      </c>
      <c r="S3" s="11">
        <f>SUM(E3/D3)*100</f>
        <v>142.60827250608273</v>
      </c>
      <c r="T3" s="10">
        <f>SUM(E3/P3)</f>
        <v>185.48101265822785</v>
      </c>
      <c r="U3" t="s">
        <v>8308</v>
      </c>
      <c r="V3" t="s">
        <v>8309</v>
      </c>
    </row>
    <row r="4" spans="1:22" ht="43.5" x14ac:dyDescent="0.35">
      <c r="A4">
        <v>2</v>
      </c>
      <c r="B4" s="3" t="s">
        <v>4</v>
      </c>
      <c r="C4" s="3" t="s">
        <v>4113</v>
      </c>
      <c r="D4" s="18">
        <v>500</v>
      </c>
      <c r="E4" s="18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7">
        <v>42405.494016203702</v>
      </c>
      <c r="L4" s="7">
        <v>42415.494016203702</v>
      </c>
      <c r="M4" s="5">
        <f>(J4/86400)+25569+(-5/24)</f>
        <v>42405.494016203702</v>
      </c>
      <c r="N4" s="5">
        <f t="shared" si="0"/>
        <v>42415.494016203702</v>
      </c>
      <c r="O4" t="b">
        <v>0</v>
      </c>
      <c r="P4">
        <v>35</v>
      </c>
      <c r="Q4" t="b">
        <v>1</v>
      </c>
      <c r="R4" t="s">
        <v>8265</v>
      </c>
      <c r="S4" s="11">
        <f>SUM(E4/D4)*100</f>
        <v>105</v>
      </c>
      <c r="T4" s="10">
        <f>SUM(E4/P4)</f>
        <v>15</v>
      </c>
      <c r="U4" t="s">
        <v>8308</v>
      </c>
      <c r="V4" t="s">
        <v>8309</v>
      </c>
    </row>
    <row r="5" spans="1:22" ht="29" x14ac:dyDescent="0.35">
      <c r="A5">
        <v>3</v>
      </c>
      <c r="B5" s="3" t="s">
        <v>5</v>
      </c>
      <c r="C5" s="3" t="s">
        <v>4114</v>
      </c>
      <c r="D5" s="18">
        <v>10000</v>
      </c>
      <c r="E5" s="18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7">
        <v>41828.306793981479</v>
      </c>
      <c r="L5" s="7">
        <v>41858.306793981479</v>
      </c>
      <c r="M5" s="5">
        <f>(J5/86400)+25569+(-5/24)</f>
        <v>41828.306793981479</v>
      </c>
      <c r="N5" s="5">
        <f t="shared" si="0"/>
        <v>41858.306793981479</v>
      </c>
      <c r="O5" t="b">
        <v>0</v>
      </c>
      <c r="P5">
        <v>150</v>
      </c>
      <c r="Q5" t="b">
        <v>1</v>
      </c>
      <c r="R5" t="s">
        <v>8265</v>
      </c>
      <c r="S5" s="11">
        <f>SUM(E5/D5)*100</f>
        <v>103.89999999999999</v>
      </c>
      <c r="T5" s="10">
        <f>SUM(E5/P5)</f>
        <v>69.266666666666666</v>
      </c>
      <c r="U5" t="s">
        <v>8308</v>
      </c>
      <c r="V5" t="s">
        <v>8309</v>
      </c>
    </row>
    <row r="6" spans="1:22" ht="58" x14ac:dyDescent="0.35">
      <c r="A6">
        <v>4</v>
      </c>
      <c r="B6" s="3" t="s">
        <v>6</v>
      </c>
      <c r="C6" s="3" t="s">
        <v>4115</v>
      </c>
      <c r="D6" s="18">
        <v>44000</v>
      </c>
      <c r="E6" s="18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7">
        <v>42327.625914351847</v>
      </c>
      <c r="L6" s="7">
        <v>42357.625914351847</v>
      </c>
      <c r="M6" s="5">
        <f>(J6/86400)+25569+(-5/24)</f>
        <v>42327.625914351847</v>
      </c>
      <c r="N6" s="5">
        <f t="shared" si="0"/>
        <v>42357.625914351847</v>
      </c>
      <c r="O6" t="b">
        <v>0</v>
      </c>
      <c r="P6">
        <v>284</v>
      </c>
      <c r="Q6" t="b">
        <v>1</v>
      </c>
      <c r="R6" t="s">
        <v>8265</v>
      </c>
      <c r="S6" s="11">
        <f>SUM(E6/D6)*100</f>
        <v>122.99154545454545</v>
      </c>
      <c r="T6" s="10">
        <f>SUM(E6/P6)</f>
        <v>190.55028169014085</v>
      </c>
      <c r="U6" t="s">
        <v>8308</v>
      </c>
      <c r="V6" t="s">
        <v>8309</v>
      </c>
    </row>
    <row r="7" spans="1:22" ht="43.5" x14ac:dyDescent="0.35">
      <c r="A7">
        <v>5</v>
      </c>
      <c r="B7" s="3" t="s">
        <v>7</v>
      </c>
      <c r="C7" s="3" t="s">
        <v>4116</v>
      </c>
      <c r="D7" s="18">
        <v>3999</v>
      </c>
      <c r="E7" s="18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7">
        <v>42563.724618055552</v>
      </c>
      <c r="L7" s="7">
        <v>42580.024305555555</v>
      </c>
      <c r="M7" s="5">
        <f>(J7/86400)+25569+(-5/24)</f>
        <v>42563.724618055552</v>
      </c>
      <c r="N7" s="5">
        <f t="shared" si="0"/>
        <v>42580.024305555555</v>
      </c>
      <c r="O7" t="b">
        <v>0</v>
      </c>
      <c r="P7">
        <v>47</v>
      </c>
      <c r="Q7" t="b">
        <v>1</v>
      </c>
      <c r="R7" t="s">
        <v>8265</v>
      </c>
      <c r="S7" s="11">
        <f>SUM(E7/D7)*100</f>
        <v>109.77744436109028</v>
      </c>
      <c r="T7" s="10">
        <f>SUM(E7/P7)</f>
        <v>93.40425531914893</v>
      </c>
      <c r="U7" t="s">
        <v>8308</v>
      </c>
      <c r="V7" t="s">
        <v>8309</v>
      </c>
    </row>
    <row r="8" spans="1:22" ht="43.5" x14ac:dyDescent="0.35">
      <c r="A8">
        <v>6</v>
      </c>
      <c r="B8" s="3" t="s">
        <v>8</v>
      </c>
      <c r="C8" s="3" t="s">
        <v>4117</v>
      </c>
      <c r="D8" s="18">
        <v>8000</v>
      </c>
      <c r="E8" s="1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7">
        <v>41793.864004629628</v>
      </c>
      <c r="L8" s="7">
        <v>41803.864004629628</v>
      </c>
      <c r="M8" s="5">
        <f>(J8/86400)+25569+(-5/24)</f>
        <v>41793.864004629628</v>
      </c>
      <c r="N8" s="5">
        <f t="shared" si="0"/>
        <v>41803.864004629628</v>
      </c>
      <c r="O8" t="b">
        <v>0</v>
      </c>
      <c r="P8">
        <v>58</v>
      </c>
      <c r="Q8" t="b">
        <v>1</v>
      </c>
      <c r="R8" t="s">
        <v>8265</v>
      </c>
      <c r="S8" s="11">
        <f>SUM(E8/D8)*100</f>
        <v>106.4875</v>
      </c>
      <c r="T8" s="10">
        <f>SUM(E8/P8)</f>
        <v>146.87931034482759</v>
      </c>
      <c r="U8" t="s">
        <v>8308</v>
      </c>
      <c r="V8" t="s">
        <v>8309</v>
      </c>
    </row>
    <row r="9" spans="1:22" ht="58" x14ac:dyDescent="0.35">
      <c r="A9">
        <v>7</v>
      </c>
      <c r="B9" s="3" t="s">
        <v>9</v>
      </c>
      <c r="C9" s="3" t="s">
        <v>4118</v>
      </c>
      <c r="D9" s="18">
        <v>9000</v>
      </c>
      <c r="E9" s="18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7">
        <v>42515.838738425919</v>
      </c>
      <c r="L9" s="7">
        <v>42555.838738425919</v>
      </c>
      <c r="M9" s="5">
        <f>(J9/86400)+25569+(-5/24)</f>
        <v>42515.838738425919</v>
      </c>
      <c r="N9" s="5">
        <f t="shared" si="0"/>
        <v>42555.838738425919</v>
      </c>
      <c r="O9" t="b">
        <v>0</v>
      </c>
      <c r="P9">
        <v>57</v>
      </c>
      <c r="Q9" t="b">
        <v>1</v>
      </c>
      <c r="R9" t="s">
        <v>8265</v>
      </c>
      <c r="S9" s="11">
        <f>SUM(E9/D9)*100</f>
        <v>101.22222222222221</v>
      </c>
      <c r="T9" s="10">
        <f>SUM(E9/P9)</f>
        <v>159.82456140350877</v>
      </c>
      <c r="U9" t="s">
        <v>8308</v>
      </c>
      <c r="V9" t="s">
        <v>8309</v>
      </c>
    </row>
    <row r="10" spans="1:22" ht="29" x14ac:dyDescent="0.35">
      <c r="A10">
        <v>8</v>
      </c>
      <c r="B10" s="3" t="s">
        <v>10</v>
      </c>
      <c r="C10" s="3" t="s">
        <v>4119</v>
      </c>
      <c r="D10" s="18">
        <v>3500</v>
      </c>
      <c r="E10" s="18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7">
        <v>42468.736249999994</v>
      </c>
      <c r="L10" s="7">
        <v>42475.666666666664</v>
      </c>
      <c r="M10" s="5">
        <f>(J10/86400)+25569+(-5/24)</f>
        <v>42468.736249999994</v>
      </c>
      <c r="N10" s="5">
        <f t="shared" si="0"/>
        <v>42475.666666666664</v>
      </c>
      <c r="O10" t="b">
        <v>0</v>
      </c>
      <c r="P10">
        <v>12</v>
      </c>
      <c r="Q10" t="b">
        <v>1</v>
      </c>
      <c r="R10" t="s">
        <v>8265</v>
      </c>
      <c r="S10" s="11">
        <f>SUM(E10/D10)*100</f>
        <v>100.04342857142856</v>
      </c>
      <c r="T10" s="10">
        <f>SUM(E10/P10)</f>
        <v>291.79333333333335</v>
      </c>
      <c r="U10" t="s">
        <v>8308</v>
      </c>
      <c r="V10" t="s">
        <v>8309</v>
      </c>
    </row>
    <row r="11" spans="1:22" ht="43.5" x14ac:dyDescent="0.35">
      <c r="A11">
        <v>9</v>
      </c>
      <c r="B11" s="3" t="s">
        <v>11</v>
      </c>
      <c r="C11" s="3" t="s">
        <v>4120</v>
      </c>
      <c r="D11" s="18">
        <v>500</v>
      </c>
      <c r="E11" s="18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7">
        <v>42446.895185185182</v>
      </c>
      <c r="L11" s="7">
        <v>42476.895185185182</v>
      </c>
      <c r="M11" s="5">
        <f>(J11/86400)+25569+(-5/24)</f>
        <v>42446.895185185182</v>
      </c>
      <c r="N11" s="5">
        <f t="shared" si="0"/>
        <v>42476.895185185182</v>
      </c>
      <c r="O11" t="b">
        <v>0</v>
      </c>
      <c r="P11">
        <v>20</v>
      </c>
      <c r="Q11" t="b">
        <v>1</v>
      </c>
      <c r="R11" t="s">
        <v>8265</v>
      </c>
      <c r="S11" s="11">
        <f>SUM(E11/D11)*100</f>
        <v>125.998</v>
      </c>
      <c r="T11" s="10">
        <f>SUM(E11/P11)</f>
        <v>31.499500000000001</v>
      </c>
      <c r="U11" t="s">
        <v>8308</v>
      </c>
      <c r="V11" t="s">
        <v>8309</v>
      </c>
    </row>
    <row r="12" spans="1:22" ht="43.5" x14ac:dyDescent="0.35">
      <c r="A12">
        <v>10</v>
      </c>
      <c r="B12" s="3" t="s">
        <v>12</v>
      </c>
      <c r="C12" s="3" t="s">
        <v>4121</v>
      </c>
      <c r="D12" s="18">
        <v>3000</v>
      </c>
      <c r="E12" s="18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7">
        <v>41779.859710648147</v>
      </c>
      <c r="L12" s="7">
        <v>41814.859710648147</v>
      </c>
      <c r="M12" s="5">
        <f>(J12/86400)+25569+(-5/24)</f>
        <v>41779.859710648147</v>
      </c>
      <c r="N12" s="5">
        <f t="shared" si="0"/>
        <v>41814.859710648147</v>
      </c>
      <c r="O12" t="b">
        <v>0</v>
      </c>
      <c r="P12">
        <v>19</v>
      </c>
      <c r="Q12" t="b">
        <v>1</v>
      </c>
      <c r="R12" t="s">
        <v>8265</v>
      </c>
      <c r="S12" s="11">
        <f>SUM(E12/D12)*100</f>
        <v>100.49999999999999</v>
      </c>
      <c r="T12" s="10">
        <f>SUM(E12/P12)</f>
        <v>158.68421052631578</v>
      </c>
      <c r="U12" t="s">
        <v>8308</v>
      </c>
      <c r="V12" t="s">
        <v>8309</v>
      </c>
    </row>
    <row r="13" spans="1:22" ht="58" x14ac:dyDescent="0.35">
      <c r="A13">
        <v>11</v>
      </c>
      <c r="B13" s="3" t="s">
        <v>13</v>
      </c>
      <c r="C13" s="3" t="s">
        <v>4122</v>
      </c>
      <c r="D13" s="18">
        <v>5000</v>
      </c>
      <c r="E13" s="18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7">
        <v>42572.570162037031</v>
      </c>
      <c r="L13" s="7">
        <v>42603.916666666664</v>
      </c>
      <c r="M13" s="5">
        <f>(J13/86400)+25569+(-5/24)</f>
        <v>42572.570162037031</v>
      </c>
      <c r="N13" s="5">
        <f t="shared" si="0"/>
        <v>42603.916666666664</v>
      </c>
      <c r="O13" t="b">
        <v>0</v>
      </c>
      <c r="P13">
        <v>75</v>
      </c>
      <c r="Q13" t="b">
        <v>1</v>
      </c>
      <c r="R13" t="s">
        <v>8265</v>
      </c>
      <c r="S13" s="11">
        <f>SUM(E13/D13)*100</f>
        <v>120.5</v>
      </c>
      <c r="T13" s="10">
        <f>SUM(E13/P13)</f>
        <v>80.333333333333329</v>
      </c>
      <c r="U13" t="s">
        <v>8308</v>
      </c>
      <c r="V13" t="s">
        <v>8309</v>
      </c>
    </row>
    <row r="14" spans="1:22" ht="58" x14ac:dyDescent="0.35">
      <c r="A14">
        <v>12</v>
      </c>
      <c r="B14" s="3" t="s">
        <v>14</v>
      </c>
      <c r="C14" s="3" t="s">
        <v>4123</v>
      </c>
      <c r="D14" s="18">
        <v>30000</v>
      </c>
      <c r="E14" s="18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7">
        <v>41791.504918981482</v>
      </c>
      <c r="L14" s="7">
        <v>41835.916666666664</v>
      </c>
      <c r="M14" s="5">
        <f>(J14/86400)+25569+(-5/24)</f>
        <v>41791.504918981482</v>
      </c>
      <c r="N14" s="5">
        <f t="shared" si="0"/>
        <v>41835.916666666664</v>
      </c>
      <c r="O14" t="b">
        <v>0</v>
      </c>
      <c r="P14">
        <v>827</v>
      </c>
      <c r="Q14" t="b">
        <v>1</v>
      </c>
      <c r="R14" t="s">
        <v>8265</v>
      </c>
      <c r="S14" s="11">
        <f>SUM(E14/D14)*100</f>
        <v>165.29333333333335</v>
      </c>
      <c r="T14" s="10">
        <f>SUM(E14/P14)</f>
        <v>59.961305925030231</v>
      </c>
      <c r="U14" t="s">
        <v>8308</v>
      </c>
      <c r="V14" t="s">
        <v>8309</v>
      </c>
    </row>
    <row r="15" spans="1:22" ht="43.5" x14ac:dyDescent="0.35">
      <c r="A15">
        <v>13</v>
      </c>
      <c r="B15" s="3" t="s">
        <v>15</v>
      </c>
      <c r="C15" s="3" t="s">
        <v>4124</v>
      </c>
      <c r="D15" s="18">
        <v>3500</v>
      </c>
      <c r="E15" s="18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7">
        <v>42508.468854166662</v>
      </c>
      <c r="L15" s="7">
        <v>42544.643749999996</v>
      </c>
      <c r="M15" s="5">
        <f>(J15/86400)+25569+(-5/24)</f>
        <v>42508.468854166662</v>
      </c>
      <c r="N15" s="5">
        <f t="shared" si="0"/>
        <v>42544.643749999996</v>
      </c>
      <c r="O15" t="b">
        <v>0</v>
      </c>
      <c r="P15">
        <v>51</v>
      </c>
      <c r="Q15" t="b">
        <v>1</v>
      </c>
      <c r="R15" t="s">
        <v>8265</v>
      </c>
      <c r="S15" s="11">
        <f>SUM(E15/D15)*100</f>
        <v>159.97142857142856</v>
      </c>
      <c r="T15" s="10">
        <f>SUM(E15/P15)</f>
        <v>109.78431372549019</v>
      </c>
      <c r="U15" t="s">
        <v>8308</v>
      </c>
      <c r="V15" t="s">
        <v>8309</v>
      </c>
    </row>
    <row r="16" spans="1:22" ht="29" x14ac:dyDescent="0.35">
      <c r="A16">
        <v>14</v>
      </c>
      <c r="B16" s="3" t="s">
        <v>16</v>
      </c>
      <c r="C16" s="3" t="s">
        <v>4125</v>
      </c>
      <c r="D16" s="18">
        <v>6000</v>
      </c>
      <c r="E16" s="18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7">
        <v>41807.818148148144</v>
      </c>
      <c r="L16" s="7">
        <v>41833.374305555553</v>
      </c>
      <c r="M16" s="5">
        <f>(J16/86400)+25569+(-5/24)</f>
        <v>41807.818148148144</v>
      </c>
      <c r="N16" s="5">
        <f t="shared" si="0"/>
        <v>41833.374305555553</v>
      </c>
      <c r="O16" t="b">
        <v>0</v>
      </c>
      <c r="P16">
        <v>41</v>
      </c>
      <c r="Q16" t="b">
        <v>1</v>
      </c>
      <c r="R16" t="s">
        <v>8265</v>
      </c>
      <c r="S16" s="11">
        <f>SUM(E16/D16)*100</f>
        <v>100.93333333333334</v>
      </c>
      <c r="T16" s="10">
        <f>SUM(E16/P16)</f>
        <v>147.70731707317074</v>
      </c>
      <c r="U16" t="s">
        <v>8308</v>
      </c>
      <c r="V16" t="s">
        <v>8309</v>
      </c>
    </row>
    <row r="17" spans="1:22" ht="43.5" x14ac:dyDescent="0.35">
      <c r="A17">
        <v>15</v>
      </c>
      <c r="B17" s="3" t="s">
        <v>17</v>
      </c>
      <c r="C17" s="3" t="s">
        <v>4126</v>
      </c>
      <c r="D17" s="18">
        <v>2000</v>
      </c>
      <c r="E17" s="18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7">
        <v>42256.183541666665</v>
      </c>
      <c r="L17" s="7">
        <v>42274.634722222218</v>
      </c>
      <c r="M17" s="5">
        <f>(J17/86400)+25569+(-5/24)</f>
        <v>42256.183541666665</v>
      </c>
      <c r="N17" s="5">
        <f t="shared" si="0"/>
        <v>42274.634722222218</v>
      </c>
      <c r="O17" t="b">
        <v>0</v>
      </c>
      <c r="P17">
        <v>98</v>
      </c>
      <c r="Q17" t="b">
        <v>1</v>
      </c>
      <c r="R17" t="s">
        <v>8265</v>
      </c>
      <c r="S17" s="11">
        <f>SUM(E17/D17)*100</f>
        <v>106.60000000000001</v>
      </c>
      <c r="T17" s="10">
        <f>SUM(E17/P17)</f>
        <v>21.755102040816325</v>
      </c>
      <c r="U17" t="s">
        <v>8308</v>
      </c>
      <c r="V17" t="s">
        <v>8309</v>
      </c>
    </row>
    <row r="18" spans="1:22" ht="43.5" x14ac:dyDescent="0.35">
      <c r="A18">
        <v>16</v>
      </c>
      <c r="B18" s="3" t="s">
        <v>18</v>
      </c>
      <c r="C18" s="3" t="s">
        <v>4127</v>
      </c>
      <c r="D18" s="18">
        <v>12000</v>
      </c>
      <c r="E18" s="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7">
        <v>41760.588090277779</v>
      </c>
      <c r="L18" s="7">
        <v>41806.020833333328</v>
      </c>
      <c r="M18" s="5">
        <f>(J18/86400)+25569+(-5/24)</f>
        <v>41760.588090277779</v>
      </c>
      <c r="N18" s="5">
        <f t="shared" si="0"/>
        <v>41806.020833333328</v>
      </c>
      <c r="O18" t="b">
        <v>0</v>
      </c>
      <c r="P18">
        <v>70</v>
      </c>
      <c r="Q18" t="b">
        <v>1</v>
      </c>
      <c r="R18" t="s">
        <v>8265</v>
      </c>
      <c r="S18" s="11">
        <f>SUM(E18/D18)*100</f>
        <v>100.24166666666667</v>
      </c>
      <c r="T18" s="10">
        <f>SUM(E18/P18)</f>
        <v>171.84285714285716</v>
      </c>
      <c r="U18" t="s">
        <v>8308</v>
      </c>
      <c r="V18" t="s">
        <v>8309</v>
      </c>
    </row>
    <row r="19" spans="1:22" ht="43.5" x14ac:dyDescent="0.35">
      <c r="A19">
        <v>17</v>
      </c>
      <c r="B19" s="3" t="s">
        <v>19</v>
      </c>
      <c r="C19" s="3" t="s">
        <v>4128</v>
      </c>
      <c r="D19" s="18">
        <v>1500</v>
      </c>
      <c r="E19" s="18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7">
        <v>41917.523402777777</v>
      </c>
      <c r="L19" s="7">
        <v>41947.565069444441</v>
      </c>
      <c r="M19" s="5">
        <f>(J19/86400)+25569+(-5/24)</f>
        <v>41917.523402777777</v>
      </c>
      <c r="N19" s="5">
        <f t="shared" si="0"/>
        <v>41947.565069444441</v>
      </c>
      <c r="O19" t="b">
        <v>0</v>
      </c>
      <c r="P19">
        <v>36</v>
      </c>
      <c r="Q19" t="b">
        <v>1</v>
      </c>
      <c r="R19" t="s">
        <v>8265</v>
      </c>
      <c r="S19" s="11">
        <f>SUM(E19/D19)*100</f>
        <v>100.66666666666666</v>
      </c>
      <c r="T19" s="10">
        <f>SUM(E19/P19)</f>
        <v>41.944444444444443</v>
      </c>
      <c r="U19" t="s">
        <v>8308</v>
      </c>
      <c r="V19" t="s">
        <v>8309</v>
      </c>
    </row>
    <row r="20" spans="1:22" ht="43.5" x14ac:dyDescent="0.35">
      <c r="A20">
        <v>18</v>
      </c>
      <c r="B20" s="3" t="s">
        <v>20</v>
      </c>
      <c r="C20" s="3" t="s">
        <v>4129</v>
      </c>
      <c r="D20" s="18">
        <v>30000</v>
      </c>
      <c r="E20" s="18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7">
        <v>41869.333981481475</v>
      </c>
      <c r="L20" s="7">
        <v>41899.333981481475</v>
      </c>
      <c r="M20" s="5">
        <f>(J20/86400)+25569+(-5/24)</f>
        <v>41869.333981481475</v>
      </c>
      <c r="N20" s="5">
        <f t="shared" si="0"/>
        <v>41899.333981481475</v>
      </c>
      <c r="O20" t="b">
        <v>0</v>
      </c>
      <c r="P20">
        <v>342</v>
      </c>
      <c r="Q20" t="b">
        <v>1</v>
      </c>
      <c r="R20" t="s">
        <v>8265</v>
      </c>
      <c r="S20" s="11">
        <f>SUM(E20/D20)*100</f>
        <v>106.32110000000002</v>
      </c>
      <c r="T20" s="10">
        <f>SUM(E20/P20)</f>
        <v>93.264122807017543</v>
      </c>
      <c r="U20" t="s">
        <v>8308</v>
      </c>
      <c r="V20" t="s">
        <v>8309</v>
      </c>
    </row>
    <row r="21" spans="1:22" ht="43.5" x14ac:dyDescent="0.35">
      <c r="A21">
        <v>19</v>
      </c>
      <c r="B21" s="3" t="s">
        <v>21</v>
      </c>
      <c r="C21" s="3" t="s">
        <v>4130</v>
      </c>
      <c r="D21" s="18">
        <v>850</v>
      </c>
      <c r="E21" s="18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7">
        <v>42175.608032407406</v>
      </c>
      <c r="L21" s="7">
        <v>42205.608032407406</v>
      </c>
      <c r="M21" s="5">
        <f>(J21/86400)+25569+(-5/24)</f>
        <v>42175.608032407406</v>
      </c>
      <c r="N21" s="5">
        <f t="shared" si="0"/>
        <v>42205.608032407406</v>
      </c>
      <c r="O21" t="b">
        <v>0</v>
      </c>
      <c r="P21">
        <v>22</v>
      </c>
      <c r="Q21" t="b">
        <v>1</v>
      </c>
      <c r="R21" t="s">
        <v>8265</v>
      </c>
      <c r="S21" s="11">
        <f>SUM(E21/D21)*100</f>
        <v>145.29411764705881</v>
      </c>
      <c r="T21" s="10">
        <f>SUM(E21/P21)</f>
        <v>56.136363636363633</v>
      </c>
      <c r="U21" t="s">
        <v>8308</v>
      </c>
      <c r="V21" t="s">
        <v>8309</v>
      </c>
    </row>
    <row r="22" spans="1:22" ht="43.5" x14ac:dyDescent="0.35">
      <c r="A22">
        <v>20</v>
      </c>
      <c r="B22" s="3" t="s">
        <v>22</v>
      </c>
      <c r="C22" s="3" t="s">
        <v>4131</v>
      </c>
      <c r="D22" s="18">
        <v>2000</v>
      </c>
      <c r="E22" s="18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7">
        <v>42200.549907407403</v>
      </c>
      <c r="L22" s="7">
        <v>42260.549907407403</v>
      </c>
      <c r="M22" s="5">
        <f>(J22/86400)+25569+(-5/24)</f>
        <v>42200.549907407403</v>
      </c>
      <c r="N22" s="5">
        <f t="shared" si="0"/>
        <v>42260.549907407403</v>
      </c>
      <c r="O22" t="b">
        <v>0</v>
      </c>
      <c r="P22">
        <v>25</v>
      </c>
      <c r="Q22" t="b">
        <v>1</v>
      </c>
      <c r="R22" t="s">
        <v>8265</v>
      </c>
      <c r="S22" s="11">
        <f>SUM(E22/D22)*100</f>
        <v>100.2</v>
      </c>
      <c r="T22" s="10">
        <f>SUM(E22/P22)</f>
        <v>80.16</v>
      </c>
      <c r="U22" t="s">
        <v>8308</v>
      </c>
      <c r="V22" t="s">
        <v>8309</v>
      </c>
    </row>
    <row r="23" spans="1:22" ht="43.5" x14ac:dyDescent="0.35">
      <c r="A23">
        <v>21</v>
      </c>
      <c r="B23" s="3" t="s">
        <v>23</v>
      </c>
      <c r="C23" s="3" t="s">
        <v>4132</v>
      </c>
      <c r="D23" s="18">
        <v>18500</v>
      </c>
      <c r="E23" s="18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7">
        <v>41878.418854166666</v>
      </c>
      <c r="L23" s="7">
        <v>41908.418854166666</v>
      </c>
      <c r="M23" s="5">
        <f>(J23/86400)+25569+(-5/24)</f>
        <v>41878.418854166666</v>
      </c>
      <c r="N23" s="5">
        <f t="shared" si="0"/>
        <v>41908.418854166666</v>
      </c>
      <c r="O23" t="b">
        <v>0</v>
      </c>
      <c r="P23">
        <v>101</v>
      </c>
      <c r="Q23" t="b">
        <v>1</v>
      </c>
      <c r="R23" t="s">
        <v>8265</v>
      </c>
      <c r="S23" s="11">
        <f>SUM(E23/D23)*100</f>
        <v>109.13513513513513</v>
      </c>
      <c r="T23" s="10">
        <f>SUM(E23/P23)</f>
        <v>199.9009900990099</v>
      </c>
      <c r="U23" t="s">
        <v>8308</v>
      </c>
      <c r="V23" t="s">
        <v>8309</v>
      </c>
    </row>
    <row r="24" spans="1:22" ht="29" x14ac:dyDescent="0.35">
      <c r="A24">
        <v>22</v>
      </c>
      <c r="B24" s="3" t="s">
        <v>24</v>
      </c>
      <c r="C24" s="3" t="s">
        <v>4133</v>
      </c>
      <c r="D24" s="18">
        <v>350</v>
      </c>
      <c r="E24" s="18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7">
        <v>41989.703009259254</v>
      </c>
      <c r="L24" s="7">
        <v>42005.124305555553</v>
      </c>
      <c r="M24" s="5">
        <f>(J24/86400)+25569+(-5/24)</f>
        <v>41989.703009259254</v>
      </c>
      <c r="N24" s="5">
        <f t="shared" si="0"/>
        <v>42005.124305555553</v>
      </c>
      <c r="O24" t="b">
        <v>0</v>
      </c>
      <c r="P24">
        <v>8</v>
      </c>
      <c r="Q24" t="b">
        <v>1</v>
      </c>
      <c r="R24" t="s">
        <v>8265</v>
      </c>
      <c r="S24" s="11">
        <f>SUM(E24/D24)*100</f>
        <v>117.14285714285715</v>
      </c>
      <c r="T24" s="10">
        <f>SUM(E24/P24)</f>
        <v>51.25</v>
      </c>
      <c r="U24" t="s">
        <v>8308</v>
      </c>
      <c r="V24" t="s">
        <v>8309</v>
      </c>
    </row>
    <row r="25" spans="1:22" ht="43.5" x14ac:dyDescent="0.35">
      <c r="A25">
        <v>23</v>
      </c>
      <c r="B25" s="3" t="s">
        <v>25</v>
      </c>
      <c r="C25" s="3" t="s">
        <v>4134</v>
      </c>
      <c r="D25" s="18">
        <v>2000</v>
      </c>
      <c r="E25" s="18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7">
        <v>42097.570613425924</v>
      </c>
      <c r="L25" s="7">
        <v>42124.430555555555</v>
      </c>
      <c r="M25" s="5">
        <f>(J25/86400)+25569+(-5/24)</f>
        <v>42097.570613425924</v>
      </c>
      <c r="N25" s="5">
        <f t="shared" si="0"/>
        <v>42124.430555555555</v>
      </c>
      <c r="O25" t="b">
        <v>0</v>
      </c>
      <c r="P25">
        <v>23</v>
      </c>
      <c r="Q25" t="b">
        <v>1</v>
      </c>
      <c r="R25" t="s">
        <v>8265</v>
      </c>
      <c r="S25" s="11">
        <f>SUM(E25/D25)*100</f>
        <v>118.5</v>
      </c>
      <c r="T25" s="10">
        <f>SUM(E25/P25)</f>
        <v>103.04347826086956</v>
      </c>
      <c r="U25" t="s">
        <v>8308</v>
      </c>
      <c r="V25" t="s">
        <v>8309</v>
      </c>
    </row>
    <row r="26" spans="1:22" ht="29" x14ac:dyDescent="0.35">
      <c r="A26">
        <v>24</v>
      </c>
      <c r="B26" s="3" t="s">
        <v>26</v>
      </c>
      <c r="C26" s="3" t="s">
        <v>4135</v>
      </c>
      <c r="D26" s="18">
        <v>35000</v>
      </c>
      <c r="E26" s="18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7">
        <v>42229.611840277772</v>
      </c>
      <c r="L26" s="7">
        <v>42262.610416666663</v>
      </c>
      <c r="M26" s="5">
        <f>(J26/86400)+25569+(-5/24)</f>
        <v>42229.611840277772</v>
      </c>
      <c r="N26" s="5">
        <f t="shared" si="0"/>
        <v>42262.610416666663</v>
      </c>
      <c r="O26" t="b">
        <v>0</v>
      </c>
      <c r="P26">
        <v>574</v>
      </c>
      <c r="Q26" t="b">
        <v>1</v>
      </c>
      <c r="R26" t="s">
        <v>8265</v>
      </c>
      <c r="S26" s="11">
        <f>SUM(E26/D26)*100</f>
        <v>108.80768571428572</v>
      </c>
      <c r="T26" s="10">
        <f>SUM(E26/P26)</f>
        <v>66.346149825783982</v>
      </c>
      <c r="U26" t="s">
        <v>8308</v>
      </c>
      <c r="V26" t="s">
        <v>8309</v>
      </c>
    </row>
    <row r="27" spans="1:22" ht="43.5" x14ac:dyDescent="0.35">
      <c r="A27">
        <v>25</v>
      </c>
      <c r="B27" s="3" t="s">
        <v>27</v>
      </c>
      <c r="C27" s="3" t="s">
        <v>4136</v>
      </c>
      <c r="D27" s="18">
        <v>600</v>
      </c>
      <c r="E27" s="18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7">
        <v>42317.816678240742</v>
      </c>
      <c r="L27" s="7">
        <v>42377.816678240742</v>
      </c>
      <c r="M27" s="5">
        <f>(J27/86400)+25569+(-5/24)</f>
        <v>42317.816678240742</v>
      </c>
      <c r="N27" s="5">
        <f t="shared" si="0"/>
        <v>42377.816678240742</v>
      </c>
      <c r="O27" t="b">
        <v>0</v>
      </c>
      <c r="P27">
        <v>14</v>
      </c>
      <c r="Q27" t="b">
        <v>1</v>
      </c>
      <c r="R27" t="s">
        <v>8265</v>
      </c>
      <c r="S27" s="11">
        <f>SUM(E27/D27)*100</f>
        <v>133.33333333333331</v>
      </c>
      <c r="T27" s="10">
        <f>SUM(E27/P27)</f>
        <v>57.142857142857146</v>
      </c>
      <c r="U27" t="s">
        <v>8308</v>
      </c>
      <c r="V27" t="s">
        <v>8309</v>
      </c>
    </row>
    <row r="28" spans="1:22" ht="43.5" x14ac:dyDescent="0.35">
      <c r="A28">
        <v>26</v>
      </c>
      <c r="B28" s="3" t="s">
        <v>28</v>
      </c>
      <c r="C28" s="3" t="s">
        <v>4137</v>
      </c>
      <c r="D28" s="18">
        <v>1250</v>
      </c>
      <c r="E28" s="1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7">
        <v>41828.307222222218</v>
      </c>
      <c r="L28" s="7">
        <v>41868.307222222218</v>
      </c>
      <c r="M28" s="5">
        <f>(J28/86400)+25569+(-5/24)</f>
        <v>41828.307222222218</v>
      </c>
      <c r="N28" s="5">
        <f t="shared" si="0"/>
        <v>41868.307222222218</v>
      </c>
      <c r="O28" t="b">
        <v>0</v>
      </c>
      <c r="P28">
        <v>19</v>
      </c>
      <c r="Q28" t="b">
        <v>1</v>
      </c>
      <c r="R28" t="s">
        <v>8265</v>
      </c>
      <c r="S28" s="11">
        <f>SUM(E28/D28)*100</f>
        <v>155.20000000000002</v>
      </c>
      <c r="T28" s="10">
        <f>SUM(E28/P28)</f>
        <v>102.10526315789474</v>
      </c>
      <c r="U28" t="s">
        <v>8308</v>
      </c>
      <c r="V28" t="s">
        <v>8309</v>
      </c>
    </row>
    <row r="29" spans="1:22" ht="43.5" x14ac:dyDescent="0.35">
      <c r="A29">
        <v>27</v>
      </c>
      <c r="B29" s="3" t="s">
        <v>29</v>
      </c>
      <c r="C29" s="3" t="s">
        <v>4138</v>
      </c>
      <c r="D29" s="18">
        <v>20000</v>
      </c>
      <c r="E29" s="18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7">
        <v>41928.956400462957</v>
      </c>
      <c r="L29" s="7">
        <v>41958.998067129629</v>
      </c>
      <c r="M29" s="5">
        <f>(J29/86400)+25569+(-5/24)</f>
        <v>41928.956400462957</v>
      </c>
      <c r="N29" s="5">
        <f t="shared" si="0"/>
        <v>41958.998067129629</v>
      </c>
      <c r="O29" t="b">
        <v>0</v>
      </c>
      <c r="P29">
        <v>150</v>
      </c>
      <c r="Q29" t="b">
        <v>1</v>
      </c>
      <c r="R29" t="s">
        <v>8265</v>
      </c>
      <c r="S29" s="11">
        <f>SUM(E29/D29)*100</f>
        <v>111.72500000000001</v>
      </c>
      <c r="T29" s="10">
        <f>SUM(E29/P29)</f>
        <v>148.96666666666667</v>
      </c>
      <c r="U29" t="s">
        <v>8308</v>
      </c>
      <c r="V29" t="s">
        <v>8309</v>
      </c>
    </row>
    <row r="30" spans="1:22" ht="29" x14ac:dyDescent="0.35">
      <c r="A30">
        <v>28</v>
      </c>
      <c r="B30" s="3" t="s">
        <v>30</v>
      </c>
      <c r="C30" s="3" t="s">
        <v>4139</v>
      </c>
      <c r="D30" s="18">
        <v>12000</v>
      </c>
      <c r="E30" s="18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7">
        <v>42324.755601851844</v>
      </c>
      <c r="L30" s="7">
        <v>42354.755601851844</v>
      </c>
      <c r="M30" s="5">
        <f>(J30/86400)+25569+(-5/24)</f>
        <v>42324.755601851844</v>
      </c>
      <c r="N30" s="5">
        <f t="shared" si="0"/>
        <v>42354.755601851844</v>
      </c>
      <c r="O30" t="b">
        <v>0</v>
      </c>
      <c r="P30">
        <v>71</v>
      </c>
      <c r="Q30" t="b">
        <v>1</v>
      </c>
      <c r="R30" t="s">
        <v>8265</v>
      </c>
      <c r="S30" s="11">
        <f>SUM(E30/D30)*100</f>
        <v>100.35000000000001</v>
      </c>
      <c r="T30" s="10">
        <f>SUM(E30/P30)</f>
        <v>169.6056338028169</v>
      </c>
      <c r="U30" t="s">
        <v>8308</v>
      </c>
      <c r="V30" t="s">
        <v>8309</v>
      </c>
    </row>
    <row r="31" spans="1:22" ht="58" x14ac:dyDescent="0.35">
      <c r="A31">
        <v>29</v>
      </c>
      <c r="B31" s="3" t="s">
        <v>31</v>
      </c>
      <c r="C31" s="3" t="s">
        <v>4140</v>
      </c>
      <c r="D31" s="18">
        <v>3000</v>
      </c>
      <c r="E31" s="18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7">
        <v>41812.464907407404</v>
      </c>
      <c r="L31" s="7">
        <v>41842.464907407404</v>
      </c>
      <c r="M31" s="5">
        <f>(J31/86400)+25569+(-5/24)</f>
        <v>41812.464907407404</v>
      </c>
      <c r="N31" s="5">
        <f t="shared" si="0"/>
        <v>41842.464907407404</v>
      </c>
      <c r="O31" t="b">
        <v>0</v>
      </c>
      <c r="P31">
        <v>117</v>
      </c>
      <c r="Q31" t="b">
        <v>1</v>
      </c>
      <c r="R31" t="s">
        <v>8265</v>
      </c>
      <c r="S31" s="11">
        <f>SUM(E31/D31)*100</f>
        <v>123.33333333333334</v>
      </c>
      <c r="T31" s="10">
        <f>SUM(E31/P31)</f>
        <v>31.623931623931625</v>
      </c>
      <c r="U31" t="s">
        <v>8308</v>
      </c>
      <c r="V31" t="s">
        <v>8309</v>
      </c>
    </row>
    <row r="32" spans="1:22" ht="43.5" x14ac:dyDescent="0.35">
      <c r="A32">
        <v>30</v>
      </c>
      <c r="B32" s="3" t="s">
        <v>32</v>
      </c>
      <c r="C32" s="3" t="s">
        <v>4141</v>
      </c>
      <c r="D32" s="18">
        <v>4000</v>
      </c>
      <c r="E32" s="18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7">
        <v>41842.084664351853</v>
      </c>
      <c r="L32" s="7">
        <v>41872.084664351853</v>
      </c>
      <c r="M32" s="5">
        <f>(J32/86400)+25569+(-5/24)</f>
        <v>41842.084664351853</v>
      </c>
      <c r="N32" s="5">
        <f t="shared" si="0"/>
        <v>41872.084664351853</v>
      </c>
      <c r="O32" t="b">
        <v>0</v>
      </c>
      <c r="P32">
        <v>53</v>
      </c>
      <c r="Q32" t="b">
        <v>1</v>
      </c>
      <c r="R32" t="s">
        <v>8265</v>
      </c>
      <c r="S32" s="11">
        <f>SUM(E32/D32)*100</f>
        <v>101.29975</v>
      </c>
      <c r="T32" s="10">
        <f>SUM(E32/P32)</f>
        <v>76.45264150943396</v>
      </c>
      <c r="U32" t="s">
        <v>8308</v>
      </c>
      <c r="V32" t="s">
        <v>8309</v>
      </c>
    </row>
    <row r="33" spans="1:22" ht="43.5" x14ac:dyDescent="0.35">
      <c r="A33">
        <v>31</v>
      </c>
      <c r="B33" s="3" t="s">
        <v>33</v>
      </c>
      <c r="C33" s="3" t="s">
        <v>4142</v>
      </c>
      <c r="D33" s="18">
        <v>13</v>
      </c>
      <c r="E33" s="18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7">
        <v>42376.583726851844</v>
      </c>
      <c r="L33" s="7">
        <v>42394.583726851844</v>
      </c>
      <c r="M33" s="5">
        <f>(J33/86400)+25569+(-5/24)</f>
        <v>42376.583726851844</v>
      </c>
      <c r="N33" s="5">
        <f t="shared" si="0"/>
        <v>42394.583726851844</v>
      </c>
      <c r="O33" t="b">
        <v>0</v>
      </c>
      <c r="P33">
        <v>1</v>
      </c>
      <c r="Q33" t="b">
        <v>1</v>
      </c>
      <c r="R33" t="s">
        <v>8265</v>
      </c>
      <c r="S33" s="11">
        <f>SUM(E33/D33)*100</f>
        <v>100</v>
      </c>
      <c r="T33" s="10">
        <f>SUM(E33/P33)</f>
        <v>13</v>
      </c>
      <c r="U33" t="s">
        <v>8308</v>
      </c>
      <c r="V33" t="s">
        <v>8309</v>
      </c>
    </row>
    <row r="34" spans="1:22" ht="58" x14ac:dyDescent="0.35">
      <c r="A34">
        <v>32</v>
      </c>
      <c r="B34" s="3" t="s">
        <v>34</v>
      </c>
      <c r="C34" s="3" t="s">
        <v>4143</v>
      </c>
      <c r="D34" s="18">
        <v>28450</v>
      </c>
      <c r="E34" s="18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7">
        <v>42461.419178240736</v>
      </c>
      <c r="L34" s="7">
        <v>42502.957638888889</v>
      </c>
      <c r="M34" s="5">
        <f>(J34/86400)+25569+(-5/24)</f>
        <v>42461.419178240736</v>
      </c>
      <c r="N34" s="5">
        <f t="shared" si="0"/>
        <v>42502.957638888889</v>
      </c>
      <c r="O34" t="b">
        <v>0</v>
      </c>
      <c r="P34">
        <v>89</v>
      </c>
      <c r="Q34" t="b">
        <v>1</v>
      </c>
      <c r="R34" t="s">
        <v>8265</v>
      </c>
      <c r="S34" s="11">
        <f>SUM(E34/D34)*100</f>
        <v>100.24604569420035</v>
      </c>
      <c r="T34" s="10">
        <f>SUM(E34/P34)</f>
        <v>320.44943820224717</v>
      </c>
      <c r="U34" t="s">
        <v>8308</v>
      </c>
      <c r="V34" t="s">
        <v>8309</v>
      </c>
    </row>
    <row r="35" spans="1:22" ht="43.5" x14ac:dyDescent="0.35">
      <c r="A35">
        <v>33</v>
      </c>
      <c r="B35" s="3" t="s">
        <v>35</v>
      </c>
      <c r="C35" s="3" t="s">
        <v>4144</v>
      </c>
      <c r="D35" s="18">
        <v>5250</v>
      </c>
      <c r="E35" s="18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7">
        <v>42286.452557870369</v>
      </c>
      <c r="L35" s="7">
        <v>42316.494224537033</v>
      </c>
      <c r="M35" s="5">
        <f>(J35/86400)+25569+(-5/24)</f>
        <v>42286.452557870369</v>
      </c>
      <c r="N35" s="5">
        <f t="shared" si="0"/>
        <v>42316.494224537033</v>
      </c>
      <c r="O35" t="b">
        <v>0</v>
      </c>
      <c r="P35">
        <v>64</v>
      </c>
      <c r="Q35" t="b">
        <v>1</v>
      </c>
      <c r="R35" t="s">
        <v>8265</v>
      </c>
      <c r="S35" s="11">
        <f>SUM(E35/D35)*100</f>
        <v>102.0952380952381</v>
      </c>
      <c r="T35" s="10">
        <f>SUM(E35/P35)</f>
        <v>83.75</v>
      </c>
      <c r="U35" t="s">
        <v>8308</v>
      </c>
      <c r="V35" t="s">
        <v>8309</v>
      </c>
    </row>
    <row r="36" spans="1:22" ht="43.5" x14ac:dyDescent="0.35">
      <c r="A36">
        <v>34</v>
      </c>
      <c r="B36" s="3" t="s">
        <v>36</v>
      </c>
      <c r="C36" s="3" t="s">
        <v>4145</v>
      </c>
      <c r="D36" s="18">
        <v>2600</v>
      </c>
      <c r="E36" s="18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7">
        <v>41841.113437499997</v>
      </c>
      <c r="L36" s="7">
        <v>41856.113437499997</v>
      </c>
      <c r="M36" s="5">
        <f>(J36/86400)+25569+(-5/24)</f>
        <v>41841.113437499997</v>
      </c>
      <c r="N36" s="5">
        <f t="shared" si="0"/>
        <v>41856.113437499997</v>
      </c>
      <c r="O36" t="b">
        <v>0</v>
      </c>
      <c r="P36">
        <v>68</v>
      </c>
      <c r="Q36" t="b">
        <v>1</v>
      </c>
      <c r="R36" t="s">
        <v>8265</v>
      </c>
      <c r="S36" s="11">
        <f>SUM(E36/D36)*100</f>
        <v>130.46153846153845</v>
      </c>
      <c r="T36" s="10">
        <f>SUM(E36/P36)</f>
        <v>49.882352941176471</v>
      </c>
      <c r="U36" t="s">
        <v>8308</v>
      </c>
      <c r="V36" t="s">
        <v>8309</v>
      </c>
    </row>
    <row r="37" spans="1:22" ht="43.5" x14ac:dyDescent="0.35">
      <c r="A37">
        <v>35</v>
      </c>
      <c r="B37" s="3" t="s">
        <v>37</v>
      </c>
      <c r="C37" s="3" t="s">
        <v>4146</v>
      </c>
      <c r="D37" s="18">
        <v>1000</v>
      </c>
      <c r="E37" s="18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7">
        <v>42098.083495370367</v>
      </c>
      <c r="L37" s="7">
        <v>42121.791666666664</v>
      </c>
      <c r="M37" s="5">
        <f>(J37/86400)+25569+(-5/24)</f>
        <v>42098.083495370367</v>
      </c>
      <c r="N37" s="5">
        <f t="shared" si="0"/>
        <v>42121.791666666664</v>
      </c>
      <c r="O37" t="b">
        <v>0</v>
      </c>
      <c r="P37">
        <v>28</v>
      </c>
      <c r="Q37" t="b">
        <v>1</v>
      </c>
      <c r="R37" t="s">
        <v>8265</v>
      </c>
      <c r="S37" s="11">
        <f>SUM(E37/D37)*100</f>
        <v>166.5</v>
      </c>
      <c r="T37" s="10">
        <f>SUM(E37/P37)</f>
        <v>59.464285714285715</v>
      </c>
      <c r="U37" t="s">
        <v>8308</v>
      </c>
      <c r="V37" t="s">
        <v>8309</v>
      </c>
    </row>
    <row r="38" spans="1:22" ht="29" x14ac:dyDescent="0.35">
      <c r="A38">
        <v>36</v>
      </c>
      <c r="B38" s="3" t="s">
        <v>38</v>
      </c>
      <c r="C38" s="3" t="s">
        <v>4147</v>
      </c>
      <c r="D38" s="18">
        <v>6000</v>
      </c>
      <c r="E38" s="1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7">
        <v>42068.098668981482</v>
      </c>
      <c r="L38" s="7">
        <v>42098.05700231481</v>
      </c>
      <c r="M38" s="5">
        <f>(J38/86400)+25569+(-5/24)</f>
        <v>42068.098668981482</v>
      </c>
      <c r="N38" s="5">
        <f t="shared" si="0"/>
        <v>42098.05700231481</v>
      </c>
      <c r="O38" t="b">
        <v>0</v>
      </c>
      <c r="P38">
        <v>44</v>
      </c>
      <c r="Q38" t="b">
        <v>1</v>
      </c>
      <c r="R38" t="s">
        <v>8265</v>
      </c>
      <c r="S38" s="11">
        <f>SUM(E38/D38)*100</f>
        <v>142.15</v>
      </c>
      <c r="T38" s="10">
        <f>SUM(E38/P38)</f>
        <v>193.84090909090909</v>
      </c>
      <c r="U38" t="s">
        <v>8308</v>
      </c>
      <c r="V38" t="s">
        <v>8309</v>
      </c>
    </row>
    <row r="39" spans="1:22" ht="43.5" x14ac:dyDescent="0.35">
      <c r="A39">
        <v>37</v>
      </c>
      <c r="B39" s="3" t="s">
        <v>39</v>
      </c>
      <c r="C39" s="3" t="s">
        <v>4148</v>
      </c>
      <c r="D39" s="18">
        <v>22000</v>
      </c>
      <c r="E39" s="18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7">
        <v>42032.484710648147</v>
      </c>
      <c r="L39" s="7">
        <v>42062.484710648147</v>
      </c>
      <c r="M39" s="5">
        <f>(J39/86400)+25569+(-5/24)</f>
        <v>42032.484710648147</v>
      </c>
      <c r="N39" s="5">
        <f t="shared" si="0"/>
        <v>42062.484710648147</v>
      </c>
      <c r="O39" t="b">
        <v>0</v>
      </c>
      <c r="P39">
        <v>253</v>
      </c>
      <c r="Q39" t="b">
        <v>1</v>
      </c>
      <c r="R39" t="s">
        <v>8265</v>
      </c>
      <c r="S39" s="11">
        <f>SUM(E39/D39)*100</f>
        <v>183.44090909090909</v>
      </c>
      <c r="T39" s="10">
        <f>SUM(E39/P39)</f>
        <v>159.51383399209487</v>
      </c>
      <c r="U39" t="s">
        <v>8308</v>
      </c>
      <c r="V39" t="s">
        <v>8309</v>
      </c>
    </row>
    <row r="40" spans="1:22" ht="43.5" x14ac:dyDescent="0.35">
      <c r="A40">
        <v>38</v>
      </c>
      <c r="B40" s="3" t="s">
        <v>40</v>
      </c>
      <c r="C40" s="3" t="s">
        <v>4149</v>
      </c>
      <c r="D40" s="18">
        <v>2500</v>
      </c>
      <c r="E40" s="18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7">
        <v>41374.84888888889</v>
      </c>
      <c r="L40" s="7">
        <v>41404.84888888889</v>
      </c>
      <c r="M40" s="5">
        <f>(J40/86400)+25569+(-5/24)</f>
        <v>41374.84888888889</v>
      </c>
      <c r="N40" s="5">
        <f t="shared" si="0"/>
        <v>41404.84888888889</v>
      </c>
      <c r="O40" t="b">
        <v>0</v>
      </c>
      <c r="P40">
        <v>66</v>
      </c>
      <c r="Q40" t="b">
        <v>1</v>
      </c>
      <c r="R40" t="s">
        <v>8265</v>
      </c>
      <c r="S40" s="11">
        <f>SUM(E40/D40)*100</f>
        <v>110.04</v>
      </c>
      <c r="T40" s="10">
        <f>SUM(E40/P40)</f>
        <v>41.68181818181818</v>
      </c>
      <c r="U40" t="s">
        <v>8308</v>
      </c>
      <c r="V40" t="s">
        <v>8309</v>
      </c>
    </row>
    <row r="41" spans="1:22" ht="58" x14ac:dyDescent="0.35">
      <c r="A41">
        <v>39</v>
      </c>
      <c r="B41" s="3" t="s">
        <v>41</v>
      </c>
      <c r="C41" s="3" t="s">
        <v>4150</v>
      </c>
      <c r="D41" s="18">
        <v>25000</v>
      </c>
      <c r="E41" s="18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7">
        <v>41753.838749999995</v>
      </c>
      <c r="L41" s="7">
        <v>41784.749305555553</v>
      </c>
      <c r="M41" s="5">
        <f>(J41/86400)+25569+(-5/24)</f>
        <v>41753.838749999995</v>
      </c>
      <c r="N41" s="5">
        <f t="shared" si="0"/>
        <v>41784.749305555553</v>
      </c>
      <c r="O41" t="b">
        <v>0</v>
      </c>
      <c r="P41">
        <v>217</v>
      </c>
      <c r="Q41" t="b">
        <v>1</v>
      </c>
      <c r="R41" t="s">
        <v>8265</v>
      </c>
      <c r="S41" s="11">
        <f>SUM(E41/D41)*100</f>
        <v>130.98000000000002</v>
      </c>
      <c r="T41" s="10">
        <f>SUM(E41/P41)</f>
        <v>150.89861751152074</v>
      </c>
      <c r="U41" t="s">
        <v>8308</v>
      </c>
      <c r="V41" t="s">
        <v>8309</v>
      </c>
    </row>
    <row r="42" spans="1:22" ht="58" x14ac:dyDescent="0.35">
      <c r="A42">
        <v>40</v>
      </c>
      <c r="B42" s="3" t="s">
        <v>42</v>
      </c>
      <c r="C42" s="3" t="s">
        <v>4151</v>
      </c>
      <c r="D42" s="18">
        <v>2000</v>
      </c>
      <c r="E42" s="18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7">
        <v>41789.005648148144</v>
      </c>
      <c r="L42" s="7">
        <v>41808.958333333328</v>
      </c>
      <c r="M42" s="5">
        <f>(J42/86400)+25569+(-5/24)</f>
        <v>41789.005648148144</v>
      </c>
      <c r="N42" s="5">
        <f t="shared" si="0"/>
        <v>41808.958333333328</v>
      </c>
      <c r="O42" t="b">
        <v>0</v>
      </c>
      <c r="P42">
        <v>16</v>
      </c>
      <c r="Q42" t="b">
        <v>1</v>
      </c>
      <c r="R42" t="s">
        <v>8265</v>
      </c>
      <c r="S42" s="11">
        <f>SUM(E42/D42)*100</f>
        <v>101.35000000000001</v>
      </c>
      <c r="T42" s="10">
        <f>SUM(E42/P42)</f>
        <v>126.6875</v>
      </c>
      <c r="U42" t="s">
        <v>8308</v>
      </c>
      <c r="V42" t="s">
        <v>8309</v>
      </c>
    </row>
    <row r="43" spans="1:22" ht="43.5" x14ac:dyDescent="0.35">
      <c r="A43">
        <v>41</v>
      </c>
      <c r="B43" s="3" t="s">
        <v>43</v>
      </c>
      <c r="C43" s="3" t="s">
        <v>4152</v>
      </c>
      <c r="D43" s="18">
        <v>2000</v>
      </c>
      <c r="E43" s="18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7">
        <v>41887.360578703701</v>
      </c>
      <c r="L43" s="7">
        <v>41917.360578703701</v>
      </c>
      <c r="M43" s="5">
        <f>(J43/86400)+25569+(-5/24)</f>
        <v>41887.360578703701</v>
      </c>
      <c r="N43" s="5">
        <f t="shared" si="0"/>
        <v>41917.360578703701</v>
      </c>
      <c r="O43" t="b">
        <v>0</v>
      </c>
      <c r="P43">
        <v>19</v>
      </c>
      <c r="Q43" t="b">
        <v>1</v>
      </c>
      <c r="R43" t="s">
        <v>8265</v>
      </c>
      <c r="S43" s="11">
        <f>SUM(E43/D43)*100</f>
        <v>100</v>
      </c>
      <c r="T43" s="10">
        <f>SUM(E43/P43)</f>
        <v>105.26315789473684</v>
      </c>
      <c r="U43" t="s">
        <v>8308</v>
      </c>
      <c r="V43" t="s">
        <v>8309</v>
      </c>
    </row>
    <row r="44" spans="1:22" ht="43.5" x14ac:dyDescent="0.35">
      <c r="A44">
        <v>42</v>
      </c>
      <c r="B44" s="3" t="s">
        <v>44</v>
      </c>
      <c r="C44" s="3" t="s">
        <v>4153</v>
      </c>
      <c r="D44" s="18">
        <v>14000</v>
      </c>
      <c r="E44" s="18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7">
        <v>41971.430856481478</v>
      </c>
      <c r="L44" s="7">
        <v>42001.430856481478</v>
      </c>
      <c r="M44" s="5">
        <f>(J44/86400)+25569+(-5/24)</f>
        <v>41971.430856481478</v>
      </c>
      <c r="N44" s="5">
        <f t="shared" si="0"/>
        <v>42001.430856481478</v>
      </c>
      <c r="O44" t="b">
        <v>0</v>
      </c>
      <c r="P44">
        <v>169</v>
      </c>
      <c r="Q44" t="b">
        <v>1</v>
      </c>
      <c r="R44" t="s">
        <v>8265</v>
      </c>
      <c r="S44" s="11">
        <f>SUM(E44/D44)*100</f>
        <v>141.85714285714286</v>
      </c>
      <c r="T44" s="10">
        <f>SUM(E44/P44)</f>
        <v>117.51479289940828</v>
      </c>
      <c r="U44" t="s">
        <v>8308</v>
      </c>
      <c r="V44" t="s">
        <v>8309</v>
      </c>
    </row>
    <row r="45" spans="1:22" ht="43.5" x14ac:dyDescent="0.35">
      <c r="A45">
        <v>43</v>
      </c>
      <c r="B45" s="3" t="s">
        <v>45</v>
      </c>
      <c r="C45" s="3" t="s">
        <v>4154</v>
      </c>
      <c r="D45" s="18">
        <v>10000</v>
      </c>
      <c r="E45" s="18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7">
        <v>41802.582013888888</v>
      </c>
      <c r="L45" s="7">
        <v>41832.791666666664</v>
      </c>
      <c r="M45" s="5">
        <f>(J45/86400)+25569+(-5/24)</f>
        <v>41802.582013888888</v>
      </c>
      <c r="N45" s="5">
        <f t="shared" si="0"/>
        <v>41832.791666666664</v>
      </c>
      <c r="O45" t="b">
        <v>0</v>
      </c>
      <c r="P45">
        <v>263</v>
      </c>
      <c r="Q45" t="b">
        <v>1</v>
      </c>
      <c r="R45" t="s">
        <v>8265</v>
      </c>
      <c r="S45" s="11">
        <f>SUM(E45/D45)*100</f>
        <v>308.65999999999997</v>
      </c>
      <c r="T45" s="10">
        <f>SUM(E45/P45)</f>
        <v>117.36121673003802</v>
      </c>
      <c r="U45" t="s">
        <v>8308</v>
      </c>
      <c r="V45" t="s">
        <v>8309</v>
      </c>
    </row>
    <row r="46" spans="1:22" ht="58" x14ac:dyDescent="0.35">
      <c r="A46">
        <v>44</v>
      </c>
      <c r="B46" s="3" t="s">
        <v>46</v>
      </c>
      <c r="C46" s="3" t="s">
        <v>4155</v>
      </c>
      <c r="D46" s="18">
        <v>2000</v>
      </c>
      <c r="E46" s="18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7">
        <v>41873.890474537031</v>
      </c>
      <c r="L46" s="7">
        <v>41918.890474537031</v>
      </c>
      <c r="M46" s="5">
        <f>(J46/86400)+25569+(-5/24)</f>
        <v>41873.890474537031</v>
      </c>
      <c r="N46" s="5">
        <f t="shared" si="0"/>
        <v>41918.890474537031</v>
      </c>
      <c r="O46" t="b">
        <v>0</v>
      </c>
      <c r="P46">
        <v>15</v>
      </c>
      <c r="Q46" t="b">
        <v>1</v>
      </c>
      <c r="R46" t="s">
        <v>8265</v>
      </c>
      <c r="S46" s="11">
        <f>SUM(E46/D46)*100</f>
        <v>100</v>
      </c>
      <c r="T46" s="10">
        <f>SUM(E46/P46)</f>
        <v>133.33333333333334</v>
      </c>
      <c r="U46" t="s">
        <v>8308</v>
      </c>
      <c r="V46" t="s">
        <v>8309</v>
      </c>
    </row>
    <row r="47" spans="1:22" ht="43.5" x14ac:dyDescent="0.35">
      <c r="A47">
        <v>45</v>
      </c>
      <c r="B47" s="3" t="s">
        <v>47</v>
      </c>
      <c r="C47" s="3" t="s">
        <v>4156</v>
      </c>
      <c r="D47" s="18">
        <v>5000</v>
      </c>
      <c r="E47" s="18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7">
        <v>42457.415590277778</v>
      </c>
      <c r="L47" s="7">
        <v>42487.415590277778</v>
      </c>
      <c r="M47" s="5">
        <f>(J47/86400)+25569+(-5/24)</f>
        <v>42457.415590277778</v>
      </c>
      <c r="N47" s="5">
        <f t="shared" si="0"/>
        <v>42487.415590277778</v>
      </c>
      <c r="O47" t="b">
        <v>0</v>
      </c>
      <c r="P47">
        <v>61</v>
      </c>
      <c r="Q47" t="b">
        <v>1</v>
      </c>
      <c r="R47" t="s">
        <v>8265</v>
      </c>
      <c r="S47" s="11">
        <f>SUM(E47/D47)*100</f>
        <v>120</v>
      </c>
      <c r="T47" s="10">
        <f>SUM(E47/P47)</f>
        <v>98.360655737704917</v>
      </c>
      <c r="U47" t="s">
        <v>8308</v>
      </c>
      <c r="V47" t="s">
        <v>8309</v>
      </c>
    </row>
    <row r="48" spans="1:22" ht="43.5" x14ac:dyDescent="0.35">
      <c r="A48">
        <v>46</v>
      </c>
      <c r="B48" s="3" t="s">
        <v>48</v>
      </c>
      <c r="C48" s="3" t="s">
        <v>4157</v>
      </c>
      <c r="D48" s="18">
        <v>8400</v>
      </c>
      <c r="E48" s="1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7">
        <v>42323.756643518514</v>
      </c>
      <c r="L48" s="7">
        <v>42353.756643518514</v>
      </c>
      <c r="M48" s="5">
        <f>(J48/86400)+25569+(-5/24)</f>
        <v>42323.756643518514</v>
      </c>
      <c r="N48" s="5">
        <f t="shared" si="0"/>
        <v>42353.756643518514</v>
      </c>
      <c r="O48" t="b">
        <v>0</v>
      </c>
      <c r="P48">
        <v>45</v>
      </c>
      <c r="Q48" t="b">
        <v>1</v>
      </c>
      <c r="R48" t="s">
        <v>8265</v>
      </c>
      <c r="S48" s="11">
        <f>SUM(E48/D48)*100</f>
        <v>104.16666666666667</v>
      </c>
      <c r="T48" s="10">
        <f>SUM(E48/P48)</f>
        <v>194.44444444444446</v>
      </c>
      <c r="U48" t="s">
        <v>8308</v>
      </c>
      <c r="V48" t="s">
        <v>8309</v>
      </c>
    </row>
    <row r="49" spans="1:22" ht="58" x14ac:dyDescent="0.35">
      <c r="A49">
        <v>47</v>
      </c>
      <c r="B49" s="3" t="s">
        <v>49</v>
      </c>
      <c r="C49" s="3" t="s">
        <v>4158</v>
      </c>
      <c r="D49" s="18">
        <v>5000</v>
      </c>
      <c r="E49" s="18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7">
        <v>41932.611192129625</v>
      </c>
      <c r="L49" s="7">
        <v>41992.652858796289</v>
      </c>
      <c r="M49" s="5">
        <f>(J49/86400)+25569+(-5/24)</f>
        <v>41932.611192129625</v>
      </c>
      <c r="N49" s="5">
        <f t="shared" si="0"/>
        <v>41992.652858796289</v>
      </c>
      <c r="O49" t="b">
        <v>0</v>
      </c>
      <c r="P49">
        <v>70</v>
      </c>
      <c r="Q49" t="b">
        <v>1</v>
      </c>
      <c r="R49" t="s">
        <v>8265</v>
      </c>
      <c r="S49" s="11">
        <f>SUM(E49/D49)*100</f>
        <v>107.61100000000002</v>
      </c>
      <c r="T49" s="10">
        <f>SUM(E49/P49)</f>
        <v>76.865000000000009</v>
      </c>
      <c r="U49" t="s">
        <v>8308</v>
      </c>
      <c r="V49" t="s">
        <v>8309</v>
      </c>
    </row>
    <row r="50" spans="1:22" ht="43.5" x14ac:dyDescent="0.35">
      <c r="A50">
        <v>48</v>
      </c>
      <c r="B50" s="3" t="s">
        <v>50</v>
      </c>
      <c r="C50" s="3" t="s">
        <v>4159</v>
      </c>
      <c r="D50" s="18">
        <v>2000</v>
      </c>
      <c r="E50" s="18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7">
        <v>42033.308564814812</v>
      </c>
      <c r="L50" s="7">
        <v>42064.291666666664</v>
      </c>
      <c r="M50" s="5">
        <f>(J50/86400)+25569+(-5/24)</f>
        <v>42033.308564814812</v>
      </c>
      <c r="N50" s="5">
        <f t="shared" si="0"/>
        <v>42064.291666666664</v>
      </c>
      <c r="O50" t="b">
        <v>0</v>
      </c>
      <c r="P50">
        <v>38</v>
      </c>
      <c r="Q50" t="b">
        <v>1</v>
      </c>
      <c r="R50" t="s">
        <v>8265</v>
      </c>
      <c r="S50" s="11">
        <f>SUM(E50/D50)*100</f>
        <v>107.94999999999999</v>
      </c>
      <c r="T50" s="10">
        <f>SUM(E50/P50)</f>
        <v>56.815789473684212</v>
      </c>
      <c r="U50" t="s">
        <v>8308</v>
      </c>
      <c r="V50" t="s">
        <v>8309</v>
      </c>
    </row>
    <row r="51" spans="1:22" x14ac:dyDescent="0.35">
      <c r="A51">
        <v>49</v>
      </c>
      <c r="B51" s="3" t="s">
        <v>51</v>
      </c>
      <c r="C51" s="3" t="s">
        <v>4160</v>
      </c>
      <c r="D51" s="18">
        <v>12000</v>
      </c>
      <c r="E51" s="18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7">
        <v>42270.968113425923</v>
      </c>
      <c r="L51" s="7">
        <v>42300.968113425923</v>
      </c>
      <c r="M51" s="5">
        <f>(J51/86400)+25569+(-5/24)</f>
        <v>42270.968113425923</v>
      </c>
      <c r="N51" s="5">
        <f t="shared" si="0"/>
        <v>42300.968113425923</v>
      </c>
      <c r="O51" t="b">
        <v>0</v>
      </c>
      <c r="P51">
        <v>87</v>
      </c>
      <c r="Q51" t="b">
        <v>1</v>
      </c>
      <c r="R51" t="s">
        <v>8265</v>
      </c>
      <c r="S51" s="11">
        <f>SUM(E51/D51)*100</f>
        <v>100</v>
      </c>
      <c r="T51" s="10">
        <f>SUM(E51/P51)</f>
        <v>137.93103448275863</v>
      </c>
      <c r="U51" t="s">
        <v>8308</v>
      </c>
      <c r="V51" t="s">
        <v>8309</v>
      </c>
    </row>
    <row r="52" spans="1:22" ht="43.5" x14ac:dyDescent="0.35">
      <c r="A52">
        <v>50</v>
      </c>
      <c r="B52" s="3" t="s">
        <v>52</v>
      </c>
      <c r="C52" s="3" t="s">
        <v>4161</v>
      </c>
      <c r="D52" s="18">
        <v>600</v>
      </c>
      <c r="E52" s="18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7">
        <v>41995.544652777775</v>
      </c>
      <c r="L52" s="7">
        <v>42034.499999999993</v>
      </c>
      <c r="M52" s="5">
        <f>(J52/86400)+25569+(-5/24)</f>
        <v>41995.544652777775</v>
      </c>
      <c r="N52" s="5">
        <f t="shared" si="0"/>
        <v>42034.499999999993</v>
      </c>
      <c r="O52" t="b">
        <v>0</v>
      </c>
      <c r="P52">
        <v>22</v>
      </c>
      <c r="Q52" t="b">
        <v>1</v>
      </c>
      <c r="R52" t="s">
        <v>8265</v>
      </c>
      <c r="S52" s="11">
        <f>SUM(E52/D52)*100</f>
        <v>100</v>
      </c>
      <c r="T52" s="10">
        <f>SUM(E52/P52)</f>
        <v>27.272727272727273</v>
      </c>
      <c r="U52" t="s">
        <v>8308</v>
      </c>
      <c r="V52" t="s">
        <v>8309</v>
      </c>
    </row>
    <row r="53" spans="1:22" ht="43.5" x14ac:dyDescent="0.35">
      <c r="A53">
        <v>51</v>
      </c>
      <c r="B53" s="3" t="s">
        <v>53</v>
      </c>
      <c r="C53" s="3" t="s">
        <v>4162</v>
      </c>
      <c r="D53" s="18">
        <v>11000</v>
      </c>
      <c r="E53" s="18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7">
        <v>42196.72033564814</v>
      </c>
      <c r="L53" s="7">
        <v>42226.72033564814</v>
      </c>
      <c r="M53" s="5">
        <f>(J53/86400)+25569+(-5/24)</f>
        <v>42196.72033564814</v>
      </c>
      <c r="N53" s="5">
        <f t="shared" si="0"/>
        <v>42226.72033564814</v>
      </c>
      <c r="O53" t="b">
        <v>0</v>
      </c>
      <c r="P53">
        <v>119</v>
      </c>
      <c r="Q53" t="b">
        <v>1</v>
      </c>
      <c r="R53" t="s">
        <v>8265</v>
      </c>
      <c r="S53" s="11">
        <f>SUM(E53/D53)*100</f>
        <v>128.0181818181818</v>
      </c>
      <c r="T53" s="10">
        <f>SUM(E53/P53)</f>
        <v>118.33613445378151</v>
      </c>
      <c r="U53" t="s">
        <v>8308</v>
      </c>
      <c r="V53" t="s">
        <v>8309</v>
      </c>
    </row>
    <row r="54" spans="1:22" ht="43.5" x14ac:dyDescent="0.35">
      <c r="A54">
        <v>52</v>
      </c>
      <c r="B54" s="3" t="s">
        <v>54</v>
      </c>
      <c r="C54" s="3" t="s">
        <v>4163</v>
      </c>
      <c r="D54" s="18">
        <v>10000</v>
      </c>
      <c r="E54" s="18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7">
        <v>41807.493587962963</v>
      </c>
      <c r="L54" s="7">
        <v>41837.493587962963</v>
      </c>
      <c r="M54" s="5">
        <f>(J54/86400)+25569+(-5/24)</f>
        <v>41807.493587962963</v>
      </c>
      <c r="N54" s="5">
        <f t="shared" si="0"/>
        <v>41837.493587962963</v>
      </c>
      <c r="O54" t="b">
        <v>0</v>
      </c>
      <c r="P54">
        <v>52</v>
      </c>
      <c r="Q54" t="b">
        <v>1</v>
      </c>
      <c r="R54" t="s">
        <v>8265</v>
      </c>
      <c r="S54" s="11">
        <f>SUM(E54/D54)*100</f>
        <v>116.21</v>
      </c>
      <c r="T54" s="10">
        <f>SUM(E54/P54)</f>
        <v>223.48076923076923</v>
      </c>
      <c r="U54" t="s">
        <v>8308</v>
      </c>
      <c r="V54" t="s">
        <v>8309</v>
      </c>
    </row>
    <row r="55" spans="1:22" ht="29" x14ac:dyDescent="0.35">
      <c r="A55">
        <v>53</v>
      </c>
      <c r="B55" s="3" t="s">
        <v>55</v>
      </c>
      <c r="C55" s="3" t="s">
        <v>4164</v>
      </c>
      <c r="D55" s="18">
        <v>3000</v>
      </c>
      <c r="E55" s="18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7">
        <v>41719.340798611105</v>
      </c>
      <c r="L55" s="7">
        <v>41733.708333333328</v>
      </c>
      <c r="M55" s="5">
        <f>(J55/86400)+25569+(-5/24)</f>
        <v>41719.340798611105</v>
      </c>
      <c r="N55" s="5">
        <f t="shared" si="0"/>
        <v>41733.708333333328</v>
      </c>
      <c r="O55" t="b">
        <v>0</v>
      </c>
      <c r="P55">
        <v>117</v>
      </c>
      <c r="Q55" t="b">
        <v>1</v>
      </c>
      <c r="R55" t="s">
        <v>8265</v>
      </c>
      <c r="S55" s="11">
        <f>SUM(E55/D55)*100</f>
        <v>109.63333333333334</v>
      </c>
      <c r="T55" s="10">
        <f>SUM(E55/P55)</f>
        <v>28.111111111111111</v>
      </c>
      <c r="U55" t="s">
        <v>8308</v>
      </c>
      <c r="V55" t="s">
        <v>8309</v>
      </c>
    </row>
    <row r="56" spans="1:22" ht="58" x14ac:dyDescent="0.35">
      <c r="A56">
        <v>54</v>
      </c>
      <c r="B56" s="3" t="s">
        <v>56</v>
      </c>
      <c r="C56" s="3" t="s">
        <v>4165</v>
      </c>
      <c r="D56" s="18">
        <v>10000</v>
      </c>
      <c r="E56" s="18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7">
        <v>42333.504872685182</v>
      </c>
      <c r="L56" s="7">
        <v>42363.504872685182</v>
      </c>
      <c r="M56" s="5">
        <f>(J56/86400)+25569+(-5/24)</f>
        <v>42333.504872685182</v>
      </c>
      <c r="N56" s="5">
        <f t="shared" si="0"/>
        <v>42363.504872685182</v>
      </c>
      <c r="O56" t="b">
        <v>0</v>
      </c>
      <c r="P56">
        <v>52</v>
      </c>
      <c r="Q56" t="b">
        <v>1</v>
      </c>
      <c r="R56" t="s">
        <v>8265</v>
      </c>
      <c r="S56" s="11">
        <f>SUM(E56/D56)*100</f>
        <v>101</v>
      </c>
      <c r="T56" s="10">
        <f>SUM(E56/P56)</f>
        <v>194.23076923076923</v>
      </c>
      <c r="U56" t="s">
        <v>8308</v>
      </c>
      <c r="V56" t="s">
        <v>8309</v>
      </c>
    </row>
    <row r="57" spans="1:22" ht="43.5" x14ac:dyDescent="0.35">
      <c r="A57">
        <v>55</v>
      </c>
      <c r="B57" s="3" t="s">
        <v>57</v>
      </c>
      <c r="C57" s="3" t="s">
        <v>4166</v>
      </c>
      <c r="D57" s="18">
        <v>8600</v>
      </c>
      <c r="E57" s="18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7">
        <v>42496.760601851849</v>
      </c>
      <c r="L57" s="7">
        <v>42517.760601851849</v>
      </c>
      <c r="M57" s="5">
        <f>(J57/86400)+25569+(-5/24)</f>
        <v>42496.760601851849</v>
      </c>
      <c r="N57" s="5">
        <f t="shared" si="0"/>
        <v>42517.760601851849</v>
      </c>
      <c r="O57" t="b">
        <v>0</v>
      </c>
      <c r="P57">
        <v>86</v>
      </c>
      <c r="Q57" t="b">
        <v>1</v>
      </c>
      <c r="R57" t="s">
        <v>8265</v>
      </c>
      <c r="S57" s="11">
        <f>SUM(E57/D57)*100</f>
        <v>128.95348837209301</v>
      </c>
      <c r="T57" s="10">
        <f>SUM(E57/P57)</f>
        <v>128.95348837209303</v>
      </c>
      <c r="U57" t="s">
        <v>8308</v>
      </c>
      <c r="V57" t="s">
        <v>8309</v>
      </c>
    </row>
    <row r="58" spans="1:22" ht="29" x14ac:dyDescent="0.35">
      <c r="A58">
        <v>56</v>
      </c>
      <c r="B58" s="3" t="s">
        <v>58</v>
      </c>
      <c r="C58" s="3" t="s">
        <v>4167</v>
      </c>
      <c r="D58" s="18">
        <v>8000</v>
      </c>
      <c r="E58" s="1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7">
        <v>42149.340555555558</v>
      </c>
      <c r="L58" s="7">
        <v>42163.458333333336</v>
      </c>
      <c r="M58" s="5">
        <f>(J58/86400)+25569+(-5/24)</f>
        <v>42149.340555555558</v>
      </c>
      <c r="N58" s="5">
        <f t="shared" si="0"/>
        <v>42163.458333333336</v>
      </c>
      <c r="O58" t="b">
        <v>0</v>
      </c>
      <c r="P58">
        <v>174</v>
      </c>
      <c r="Q58" t="b">
        <v>1</v>
      </c>
      <c r="R58" t="s">
        <v>8265</v>
      </c>
      <c r="S58" s="11">
        <f>SUM(E58/D58)*100</f>
        <v>107.26249999999999</v>
      </c>
      <c r="T58" s="10">
        <f>SUM(E58/P58)</f>
        <v>49.316091954022987</v>
      </c>
      <c r="U58" t="s">
        <v>8308</v>
      </c>
      <c r="V58" t="s">
        <v>8309</v>
      </c>
    </row>
    <row r="59" spans="1:22" ht="43.5" x14ac:dyDescent="0.35">
      <c r="A59">
        <v>57</v>
      </c>
      <c r="B59" s="3" t="s">
        <v>59</v>
      </c>
      <c r="C59" s="3" t="s">
        <v>4168</v>
      </c>
      <c r="D59" s="18">
        <v>15000</v>
      </c>
      <c r="E59" s="18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7">
        <v>42089.624560185184</v>
      </c>
      <c r="L59" s="7">
        <v>42119.624560185184</v>
      </c>
      <c r="M59" s="5">
        <f>(J59/86400)+25569+(-5/24)</f>
        <v>42089.624560185184</v>
      </c>
      <c r="N59" s="5">
        <f t="shared" si="0"/>
        <v>42119.624560185184</v>
      </c>
      <c r="O59" t="b">
        <v>0</v>
      </c>
      <c r="P59">
        <v>69</v>
      </c>
      <c r="Q59" t="b">
        <v>1</v>
      </c>
      <c r="R59" t="s">
        <v>8265</v>
      </c>
      <c r="S59" s="11">
        <f>SUM(E59/D59)*100</f>
        <v>101.89999999999999</v>
      </c>
      <c r="T59" s="10">
        <f>SUM(E59/P59)</f>
        <v>221.52173913043478</v>
      </c>
      <c r="U59" t="s">
        <v>8308</v>
      </c>
      <c r="V59" t="s">
        <v>8309</v>
      </c>
    </row>
    <row r="60" spans="1:22" ht="43.5" x14ac:dyDescent="0.35">
      <c r="A60">
        <v>58</v>
      </c>
      <c r="B60" s="3" t="s">
        <v>60</v>
      </c>
      <c r="C60" s="3" t="s">
        <v>4169</v>
      </c>
      <c r="D60" s="18">
        <v>10000</v>
      </c>
      <c r="E60" s="18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7">
        <v>41932.536712962959</v>
      </c>
      <c r="L60" s="7">
        <v>41962.578379629624</v>
      </c>
      <c r="M60" s="5">
        <f>(J60/86400)+25569+(-5/24)</f>
        <v>41932.536712962959</v>
      </c>
      <c r="N60" s="5">
        <f t="shared" si="0"/>
        <v>41962.578379629624</v>
      </c>
      <c r="O60" t="b">
        <v>0</v>
      </c>
      <c r="P60">
        <v>75</v>
      </c>
      <c r="Q60" t="b">
        <v>1</v>
      </c>
      <c r="R60" t="s">
        <v>8265</v>
      </c>
      <c r="S60" s="11">
        <f>SUM(E60/D60)*100</f>
        <v>102.91</v>
      </c>
      <c r="T60" s="10">
        <f>SUM(E60/P60)</f>
        <v>137.21333333333334</v>
      </c>
      <c r="U60" t="s">
        <v>8308</v>
      </c>
      <c r="V60" t="s">
        <v>8309</v>
      </c>
    </row>
    <row r="61" spans="1:22" ht="43.5" x14ac:dyDescent="0.35">
      <c r="A61">
        <v>59</v>
      </c>
      <c r="B61" s="3" t="s">
        <v>61</v>
      </c>
      <c r="C61" s="3" t="s">
        <v>4170</v>
      </c>
      <c r="D61" s="18">
        <v>20000</v>
      </c>
      <c r="E61" s="18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7">
        <v>42230.027499999997</v>
      </c>
      <c r="L61" s="7">
        <v>42261.666666666664</v>
      </c>
      <c r="M61" s="5">
        <f>(J61/86400)+25569+(-5/24)</f>
        <v>42230.027499999997</v>
      </c>
      <c r="N61" s="5">
        <f t="shared" si="0"/>
        <v>42261.666666666664</v>
      </c>
      <c r="O61" t="b">
        <v>0</v>
      </c>
      <c r="P61">
        <v>33</v>
      </c>
      <c r="Q61" t="b">
        <v>1</v>
      </c>
      <c r="R61" t="s">
        <v>8265</v>
      </c>
      <c r="S61" s="11">
        <f>SUM(E61/D61)*100</f>
        <v>100.12570000000001</v>
      </c>
      <c r="T61" s="10">
        <f>SUM(E61/P61)</f>
        <v>606.82242424242418</v>
      </c>
      <c r="U61" t="s">
        <v>8308</v>
      </c>
      <c r="V61" t="s">
        <v>8309</v>
      </c>
    </row>
    <row r="62" spans="1:22" ht="43.5" x14ac:dyDescent="0.35">
      <c r="A62">
        <v>60</v>
      </c>
      <c r="B62" s="3" t="s">
        <v>62</v>
      </c>
      <c r="C62" s="3" t="s">
        <v>4171</v>
      </c>
      <c r="D62" s="18">
        <v>4500</v>
      </c>
      <c r="E62" s="18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7">
        <v>41701.693483796298</v>
      </c>
      <c r="L62" s="7">
        <v>41720.791666666664</v>
      </c>
      <c r="M62" s="5">
        <f>(J62/86400)+25569+(-5/24)</f>
        <v>41701.693483796298</v>
      </c>
      <c r="N62" s="5">
        <f t="shared" si="0"/>
        <v>41720.791666666664</v>
      </c>
      <c r="O62" t="b">
        <v>0</v>
      </c>
      <c r="P62">
        <v>108</v>
      </c>
      <c r="Q62" t="b">
        <v>1</v>
      </c>
      <c r="R62" t="s">
        <v>8266</v>
      </c>
      <c r="S62" s="11">
        <f>SUM(E62/D62)*100</f>
        <v>103.29622222222221</v>
      </c>
      <c r="T62" s="10">
        <f>SUM(E62/P62)</f>
        <v>43.040092592592593</v>
      </c>
      <c r="U62" t="s">
        <v>8308</v>
      </c>
      <c r="V62" t="s">
        <v>8310</v>
      </c>
    </row>
    <row r="63" spans="1:22" ht="43.5" x14ac:dyDescent="0.35">
      <c r="A63">
        <v>61</v>
      </c>
      <c r="B63" s="3" t="s">
        <v>63</v>
      </c>
      <c r="C63" s="3" t="s">
        <v>4172</v>
      </c>
      <c r="D63" s="18">
        <v>5000</v>
      </c>
      <c r="E63" s="18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7">
        <v>41409.605983796289</v>
      </c>
      <c r="L63" s="7">
        <v>41431.605983796289</v>
      </c>
      <c r="M63" s="5">
        <f>(J63/86400)+25569+(-5/24)</f>
        <v>41409.605983796289</v>
      </c>
      <c r="N63" s="5">
        <f t="shared" si="0"/>
        <v>41431.605983796289</v>
      </c>
      <c r="O63" t="b">
        <v>0</v>
      </c>
      <c r="P63">
        <v>23</v>
      </c>
      <c r="Q63" t="b">
        <v>1</v>
      </c>
      <c r="R63" t="s">
        <v>8266</v>
      </c>
      <c r="S63" s="11">
        <f>SUM(E63/D63)*100</f>
        <v>148.30000000000001</v>
      </c>
      <c r="T63" s="10">
        <f>SUM(E63/P63)</f>
        <v>322.39130434782606</v>
      </c>
      <c r="U63" t="s">
        <v>8308</v>
      </c>
      <c r="V63" t="s">
        <v>8310</v>
      </c>
    </row>
    <row r="64" spans="1:22" ht="43.5" x14ac:dyDescent="0.35">
      <c r="A64">
        <v>62</v>
      </c>
      <c r="B64" s="3" t="s">
        <v>64</v>
      </c>
      <c r="C64" s="3" t="s">
        <v>4173</v>
      </c>
      <c r="D64" s="18">
        <v>3000</v>
      </c>
      <c r="E64" s="18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7">
        <v>41311.591180555552</v>
      </c>
      <c r="L64" s="7">
        <v>41336.591180555552</v>
      </c>
      <c r="M64" s="5">
        <f>(J64/86400)+25569+(-5/24)</f>
        <v>41311.591180555552</v>
      </c>
      <c r="N64" s="5">
        <f t="shared" si="0"/>
        <v>41336.591180555552</v>
      </c>
      <c r="O64" t="b">
        <v>0</v>
      </c>
      <c r="P64">
        <v>48</v>
      </c>
      <c r="Q64" t="b">
        <v>1</v>
      </c>
      <c r="R64" t="s">
        <v>8266</v>
      </c>
      <c r="S64" s="11">
        <f>SUM(E64/D64)*100</f>
        <v>154.73333333333332</v>
      </c>
      <c r="T64" s="10">
        <f>SUM(E64/P64)</f>
        <v>96.708333333333329</v>
      </c>
      <c r="U64" t="s">
        <v>8308</v>
      </c>
      <c r="V64" t="s">
        <v>8310</v>
      </c>
    </row>
    <row r="65" spans="1:22" ht="43.5" x14ac:dyDescent="0.35">
      <c r="A65">
        <v>63</v>
      </c>
      <c r="B65" s="3" t="s">
        <v>65</v>
      </c>
      <c r="C65" s="3" t="s">
        <v>4174</v>
      </c>
      <c r="D65" s="18">
        <v>2000</v>
      </c>
      <c r="E65" s="18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7">
        <v>41612.703854166662</v>
      </c>
      <c r="L65" s="7">
        <v>41635.999305555553</v>
      </c>
      <c r="M65" s="5">
        <f>(J65/86400)+25569+(-5/24)</f>
        <v>41612.703854166662</v>
      </c>
      <c r="N65" s="5">
        <f t="shared" si="0"/>
        <v>41635.999305555553</v>
      </c>
      <c r="O65" t="b">
        <v>0</v>
      </c>
      <c r="P65">
        <v>64</v>
      </c>
      <c r="Q65" t="b">
        <v>1</v>
      </c>
      <c r="R65" t="s">
        <v>8266</v>
      </c>
      <c r="S65" s="11">
        <f>SUM(E65/D65)*100</f>
        <v>113.51849999999999</v>
      </c>
      <c r="T65" s="10">
        <f>SUM(E65/P65)</f>
        <v>35.474531249999998</v>
      </c>
      <c r="U65" t="s">
        <v>8308</v>
      </c>
      <c r="V65" t="s">
        <v>8310</v>
      </c>
    </row>
    <row r="66" spans="1:22" ht="58" x14ac:dyDescent="0.35">
      <c r="A66">
        <v>64</v>
      </c>
      <c r="B66" s="3" t="s">
        <v>66</v>
      </c>
      <c r="C66" s="3" t="s">
        <v>4175</v>
      </c>
      <c r="D66" s="18">
        <v>1200</v>
      </c>
      <c r="E66" s="18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7">
        <v>41432.809965277775</v>
      </c>
      <c r="L66" s="7">
        <v>41462.809965277775</v>
      </c>
      <c r="M66" s="5">
        <f>(J66/86400)+25569+(-5/24)</f>
        <v>41432.809965277775</v>
      </c>
      <c r="N66" s="5">
        <f t="shared" si="0"/>
        <v>41462.809965277775</v>
      </c>
      <c r="O66" t="b">
        <v>0</v>
      </c>
      <c r="P66">
        <v>24</v>
      </c>
      <c r="Q66" t="b">
        <v>1</v>
      </c>
      <c r="R66" t="s">
        <v>8266</v>
      </c>
      <c r="S66" s="11">
        <f>SUM(E66/D66)*100</f>
        <v>173.33333333333334</v>
      </c>
      <c r="T66" s="10">
        <f>SUM(E66/P66)</f>
        <v>86.666666666666671</v>
      </c>
      <c r="U66" t="s">
        <v>8308</v>
      </c>
      <c r="V66" t="s">
        <v>8310</v>
      </c>
    </row>
    <row r="67" spans="1:22" ht="43.5" x14ac:dyDescent="0.35">
      <c r="A67">
        <v>65</v>
      </c>
      <c r="B67" s="3" t="s">
        <v>67</v>
      </c>
      <c r="C67" s="3" t="s">
        <v>4176</v>
      </c>
      <c r="D67" s="18">
        <v>7000</v>
      </c>
      <c r="E67" s="18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7">
        <v>41835.612893518519</v>
      </c>
      <c r="L67" s="7">
        <v>41862.040972222218</v>
      </c>
      <c r="M67" s="5">
        <f>(J67/86400)+25569+(-5/24)</f>
        <v>41835.612893518519</v>
      </c>
      <c r="N67" s="5">
        <f t="shared" ref="N67:N130" si="1">(I67/86400)+25569+(-5/24)</f>
        <v>41862.040972222218</v>
      </c>
      <c r="O67" t="b">
        <v>0</v>
      </c>
      <c r="P67">
        <v>57</v>
      </c>
      <c r="Q67" t="b">
        <v>1</v>
      </c>
      <c r="R67" t="s">
        <v>8266</v>
      </c>
      <c r="S67" s="11">
        <f>SUM(E67/D67)*100</f>
        <v>107.52857142857141</v>
      </c>
      <c r="T67" s="10">
        <f>SUM(E67/P67)</f>
        <v>132.05263157894737</v>
      </c>
      <c r="U67" t="s">
        <v>8308</v>
      </c>
      <c r="V67" t="s">
        <v>8310</v>
      </c>
    </row>
    <row r="68" spans="1:22" ht="29" x14ac:dyDescent="0.35">
      <c r="A68">
        <v>66</v>
      </c>
      <c r="B68" s="3" t="s">
        <v>68</v>
      </c>
      <c r="C68" s="3" t="s">
        <v>4177</v>
      </c>
      <c r="D68" s="18">
        <v>2000</v>
      </c>
      <c r="E68" s="1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7">
        <v>42539.641435185178</v>
      </c>
      <c r="L68" s="7">
        <v>42569.641435185178</v>
      </c>
      <c r="M68" s="5">
        <f>(J68/86400)+25569+(-5/24)</f>
        <v>42539.641435185178</v>
      </c>
      <c r="N68" s="5">
        <f t="shared" si="1"/>
        <v>42569.641435185178</v>
      </c>
      <c r="O68" t="b">
        <v>0</v>
      </c>
      <c r="P68">
        <v>26</v>
      </c>
      <c r="Q68" t="b">
        <v>1</v>
      </c>
      <c r="R68" t="s">
        <v>8266</v>
      </c>
      <c r="S68" s="11">
        <f>SUM(E68/D68)*100</f>
        <v>118.6</v>
      </c>
      <c r="T68" s="10">
        <f>SUM(E68/P68)</f>
        <v>91.230769230769226</v>
      </c>
      <c r="U68" t="s">
        <v>8308</v>
      </c>
      <c r="V68" t="s">
        <v>8310</v>
      </c>
    </row>
    <row r="69" spans="1:22" ht="43.5" x14ac:dyDescent="0.35">
      <c r="A69">
        <v>67</v>
      </c>
      <c r="B69" s="3" t="s">
        <v>69</v>
      </c>
      <c r="C69" s="3" t="s">
        <v>4178</v>
      </c>
      <c r="D69" s="18">
        <v>2000</v>
      </c>
      <c r="E69" s="18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7">
        <v>41075.375046296293</v>
      </c>
      <c r="L69" s="7">
        <v>41105.375046296293</v>
      </c>
      <c r="M69" s="5">
        <f>(J69/86400)+25569+(-5/24)</f>
        <v>41075.375046296293</v>
      </c>
      <c r="N69" s="5">
        <f t="shared" si="1"/>
        <v>41105.375046296293</v>
      </c>
      <c r="O69" t="b">
        <v>0</v>
      </c>
      <c r="P69">
        <v>20</v>
      </c>
      <c r="Q69" t="b">
        <v>1</v>
      </c>
      <c r="R69" t="s">
        <v>8266</v>
      </c>
      <c r="S69" s="11">
        <f>SUM(E69/D69)*100</f>
        <v>116.25000000000001</v>
      </c>
      <c r="T69" s="10">
        <f>SUM(E69/P69)</f>
        <v>116.25</v>
      </c>
      <c r="U69" t="s">
        <v>8308</v>
      </c>
      <c r="V69" t="s">
        <v>8310</v>
      </c>
    </row>
    <row r="70" spans="1:22" ht="58" x14ac:dyDescent="0.35">
      <c r="A70">
        <v>68</v>
      </c>
      <c r="B70" s="3" t="s">
        <v>70</v>
      </c>
      <c r="C70" s="3" t="s">
        <v>4179</v>
      </c>
      <c r="D70" s="18">
        <v>600</v>
      </c>
      <c r="E70" s="18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7">
        <v>41663.36100694444</v>
      </c>
      <c r="L70" s="7">
        <v>41693.36100694444</v>
      </c>
      <c r="M70" s="5">
        <f>(J70/86400)+25569+(-5/24)</f>
        <v>41663.36100694444</v>
      </c>
      <c r="N70" s="5">
        <f t="shared" si="1"/>
        <v>41693.36100694444</v>
      </c>
      <c r="O70" t="b">
        <v>0</v>
      </c>
      <c r="P70">
        <v>36</v>
      </c>
      <c r="Q70" t="b">
        <v>1</v>
      </c>
      <c r="R70" t="s">
        <v>8266</v>
      </c>
      <c r="S70" s="11">
        <f>SUM(E70/D70)*100</f>
        <v>127.16666666666667</v>
      </c>
      <c r="T70" s="10">
        <f>SUM(E70/P70)</f>
        <v>21.194444444444443</v>
      </c>
      <c r="U70" t="s">
        <v>8308</v>
      </c>
      <c r="V70" t="s">
        <v>8310</v>
      </c>
    </row>
    <row r="71" spans="1:22" ht="43.5" x14ac:dyDescent="0.35">
      <c r="A71">
        <v>69</v>
      </c>
      <c r="B71" s="3" t="s">
        <v>71</v>
      </c>
      <c r="C71" s="3" t="s">
        <v>4180</v>
      </c>
      <c r="D71" s="18">
        <v>10000</v>
      </c>
      <c r="E71" s="18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7">
        <v>40785.979456018518</v>
      </c>
      <c r="L71" s="7">
        <v>40818.082638888889</v>
      </c>
      <c r="M71" s="5">
        <f>(J71/86400)+25569+(-5/24)</f>
        <v>40785.979456018518</v>
      </c>
      <c r="N71" s="5">
        <f t="shared" si="1"/>
        <v>40818.082638888889</v>
      </c>
      <c r="O71" t="b">
        <v>0</v>
      </c>
      <c r="P71">
        <v>178</v>
      </c>
      <c r="Q71" t="b">
        <v>1</v>
      </c>
      <c r="R71" t="s">
        <v>8266</v>
      </c>
      <c r="S71" s="11">
        <f>SUM(E71/D71)*100</f>
        <v>110.9423</v>
      </c>
      <c r="T71" s="10">
        <f>SUM(E71/P71)</f>
        <v>62.327134831460668</v>
      </c>
      <c r="U71" t="s">
        <v>8308</v>
      </c>
      <c r="V71" t="s">
        <v>8310</v>
      </c>
    </row>
    <row r="72" spans="1:22" ht="43.5" x14ac:dyDescent="0.35">
      <c r="A72">
        <v>70</v>
      </c>
      <c r="B72" s="3" t="s">
        <v>72</v>
      </c>
      <c r="C72" s="3" t="s">
        <v>4181</v>
      </c>
      <c r="D72" s="18">
        <v>500</v>
      </c>
      <c r="E72" s="18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7">
        <v>40730.688020833331</v>
      </c>
      <c r="L72" s="7">
        <v>40790.688020833331</v>
      </c>
      <c r="M72" s="5">
        <f>(J72/86400)+25569+(-5/24)</f>
        <v>40730.688020833331</v>
      </c>
      <c r="N72" s="5">
        <f t="shared" si="1"/>
        <v>40790.688020833331</v>
      </c>
      <c r="O72" t="b">
        <v>0</v>
      </c>
      <c r="P72">
        <v>17</v>
      </c>
      <c r="Q72" t="b">
        <v>1</v>
      </c>
      <c r="R72" t="s">
        <v>8266</v>
      </c>
      <c r="S72" s="11">
        <f>SUM(E72/D72)*100</f>
        <v>127.2</v>
      </c>
      <c r="T72" s="10">
        <f>SUM(E72/P72)</f>
        <v>37.411764705882355</v>
      </c>
      <c r="U72" t="s">
        <v>8308</v>
      </c>
      <c r="V72" t="s">
        <v>8310</v>
      </c>
    </row>
    <row r="73" spans="1:22" ht="43.5" x14ac:dyDescent="0.35">
      <c r="A73">
        <v>71</v>
      </c>
      <c r="B73" s="3" t="s">
        <v>73</v>
      </c>
      <c r="C73" s="3" t="s">
        <v>4182</v>
      </c>
      <c r="D73" s="18">
        <v>1800</v>
      </c>
      <c r="E73" s="18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7">
        <v>40997.063159722216</v>
      </c>
      <c r="L73" s="7">
        <v>41057.063159722216</v>
      </c>
      <c r="M73" s="5">
        <f>(J73/86400)+25569+(-5/24)</f>
        <v>40997.063159722216</v>
      </c>
      <c r="N73" s="5">
        <f t="shared" si="1"/>
        <v>41057.063159722216</v>
      </c>
      <c r="O73" t="b">
        <v>0</v>
      </c>
      <c r="P73">
        <v>32</v>
      </c>
      <c r="Q73" t="b">
        <v>1</v>
      </c>
      <c r="R73" t="s">
        <v>8266</v>
      </c>
      <c r="S73" s="11">
        <f>SUM(E73/D73)*100</f>
        <v>123.94444444444443</v>
      </c>
      <c r="T73" s="10">
        <f>SUM(E73/P73)</f>
        <v>69.71875</v>
      </c>
      <c r="U73" t="s">
        <v>8308</v>
      </c>
      <c r="V73" t="s">
        <v>8310</v>
      </c>
    </row>
    <row r="74" spans="1:22" ht="43.5" x14ac:dyDescent="0.35">
      <c r="A74">
        <v>72</v>
      </c>
      <c r="B74" s="3" t="s">
        <v>74</v>
      </c>
      <c r="C74" s="3" t="s">
        <v>4183</v>
      </c>
      <c r="D74" s="18">
        <v>2200</v>
      </c>
      <c r="E74" s="18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7">
        <v>41207.801863425928</v>
      </c>
      <c r="L74" s="7">
        <v>41227.791666666664</v>
      </c>
      <c r="M74" s="5">
        <f>(J74/86400)+25569+(-5/24)</f>
        <v>41207.801863425928</v>
      </c>
      <c r="N74" s="5">
        <f t="shared" si="1"/>
        <v>41227.791666666664</v>
      </c>
      <c r="O74" t="b">
        <v>0</v>
      </c>
      <c r="P74">
        <v>41</v>
      </c>
      <c r="Q74" t="b">
        <v>1</v>
      </c>
      <c r="R74" t="s">
        <v>8266</v>
      </c>
      <c r="S74" s="11">
        <f>SUM(E74/D74)*100</f>
        <v>108.40909090909091</v>
      </c>
      <c r="T74" s="10">
        <f>SUM(E74/P74)</f>
        <v>58.170731707317074</v>
      </c>
      <c r="U74" t="s">
        <v>8308</v>
      </c>
      <c r="V74" t="s">
        <v>8310</v>
      </c>
    </row>
    <row r="75" spans="1:22" ht="43.5" x14ac:dyDescent="0.35">
      <c r="A75">
        <v>73</v>
      </c>
      <c r="B75" s="3" t="s">
        <v>75</v>
      </c>
      <c r="C75" s="3" t="s">
        <v>4184</v>
      </c>
      <c r="D75" s="18">
        <v>900</v>
      </c>
      <c r="E75" s="18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7">
        <v>40587.548425925925</v>
      </c>
      <c r="L75" s="7">
        <v>40665.957638888889</v>
      </c>
      <c r="M75" s="5">
        <f>(J75/86400)+25569+(-5/24)</f>
        <v>40587.548425925925</v>
      </c>
      <c r="N75" s="5">
        <f t="shared" si="1"/>
        <v>40665.957638888889</v>
      </c>
      <c r="O75" t="b">
        <v>0</v>
      </c>
      <c r="P75">
        <v>18</v>
      </c>
      <c r="Q75" t="b">
        <v>1</v>
      </c>
      <c r="R75" t="s">
        <v>8266</v>
      </c>
      <c r="S75" s="11">
        <f>SUM(E75/D75)*100</f>
        <v>100</v>
      </c>
      <c r="T75" s="10">
        <f>SUM(E75/P75)</f>
        <v>50</v>
      </c>
      <c r="U75" t="s">
        <v>8308</v>
      </c>
      <c r="V75" t="s">
        <v>8310</v>
      </c>
    </row>
    <row r="76" spans="1:22" ht="43.5" x14ac:dyDescent="0.35">
      <c r="A76">
        <v>74</v>
      </c>
      <c r="B76" s="3" t="s">
        <v>76</v>
      </c>
      <c r="C76" s="3" t="s">
        <v>4185</v>
      </c>
      <c r="D76" s="18">
        <v>500</v>
      </c>
      <c r="E76" s="18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7">
        <v>42360.278877314813</v>
      </c>
      <c r="L76" s="7">
        <v>42390.278877314813</v>
      </c>
      <c r="M76" s="5">
        <f>(J76/86400)+25569+(-5/24)</f>
        <v>42360.278877314813</v>
      </c>
      <c r="N76" s="5">
        <f t="shared" si="1"/>
        <v>42390.278877314813</v>
      </c>
      <c r="O76" t="b">
        <v>0</v>
      </c>
      <c r="P76">
        <v>29</v>
      </c>
      <c r="Q76" t="b">
        <v>1</v>
      </c>
      <c r="R76" t="s">
        <v>8266</v>
      </c>
      <c r="S76" s="11">
        <f>SUM(E76/D76)*100</f>
        <v>112.93199999999999</v>
      </c>
      <c r="T76" s="10">
        <f>SUM(E76/P76)</f>
        <v>19.471034482758618</v>
      </c>
      <c r="U76" t="s">
        <v>8308</v>
      </c>
      <c r="V76" t="s">
        <v>8310</v>
      </c>
    </row>
    <row r="77" spans="1:22" ht="43.5" x14ac:dyDescent="0.35">
      <c r="A77">
        <v>75</v>
      </c>
      <c r="B77" s="3" t="s">
        <v>77</v>
      </c>
      <c r="C77" s="3" t="s">
        <v>4186</v>
      </c>
      <c r="D77" s="18">
        <v>3500</v>
      </c>
      <c r="E77" s="18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7">
        <v>41357.000833333332</v>
      </c>
      <c r="L77" s="7">
        <v>41387.000833333332</v>
      </c>
      <c r="M77" s="5">
        <f>(J77/86400)+25569+(-5/24)</f>
        <v>41357.000833333332</v>
      </c>
      <c r="N77" s="5">
        <f t="shared" si="1"/>
        <v>41387.000833333332</v>
      </c>
      <c r="O77" t="b">
        <v>0</v>
      </c>
      <c r="P77">
        <v>47</v>
      </c>
      <c r="Q77" t="b">
        <v>1</v>
      </c>
      <c r="R77" t="s">
        <v>8266</v>
      </c>
      <c r="S77" s="11">
        <f>SUM(E77/D77)*100</f>
        <v>115.42857142857143</v>
      </c>
      <c r="T77" s="10">
        <f>SUM(E77/P77)</f>
        <v>85.957446808510639</v>
      </c>
      <c r="U77" t="s">
        <v>8308</v>
      </c>
      <c r="V77" t="s">
        <v>8310</v>
      </c>
    </row>
    <row r="78" spans="1:22" ht="43.5" x14ac:dyDescent="0.35">
      <c r="A78">
        <v>76</v>
      </c>
      <c r="B78" s="3" t="s">
        <v>78</v>
      </c>
      <c r="C78" s="3" t="s">
        <v>4187</v>
      </c>
      <c r="D78" s="18">
        <v>300</v>
      </c>
      <c r="E78" s="1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7">
        <v>40844.483310185184</v>
      </c>
      <c r="L78" s="7">
        <v>40904.524976851848</v>
      </c>
      <c r="M78" s="5">
        <f>(J78/86400)+25569+(-5/24)</f>
        <v>40844.483310185184</v>
      </c>
      <c r="N78" s="5">
        <f t="shared" si="1"/>
        <v>40904.524976851848</v>
      </c>
      <c r="O78" t="b">
        <v>0</v>
      </c>
      <c r="P78">
        <v>15</v>
      </c>
      <c r="Q78" t="b">
        <v>1</v>
      </c>
      <c r="R78" t="s">
        <v>8266</v>
      </c>
      <c r="S78" s="11">
        <f>SUM(E78/D78)*100</f>
        <v>153.33333333333334</v>
      </c>
      <c r="T78" s="10">
        <f>SUM(E78/P78)</f>
        <v>30.666666666666668</v>
      </c>
      <c r="U78" t="s">
        <v>8308</v>
      </c>
      <c r="V78" t="s">
        <v>8310</v>
      </c>
    </row>
    <row r="79" spans="1:22" ht="43.5" x14ac:dyDescent="0.35">
      <c r="A79">
        <v>77</v>
      </c>
      <c r="B79" s="3" t="s">
        <v>79</v>
      </c>
      <c r="C79" s="3" t="s">
        <v>4188</v>
      </c>
      <c r="D79" s="18">
        <v>400</v>
      </c>
      <c r="E79" s="18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7">
        <v>40996.936539351846</v>
      </c>
      <c r="L79" s="7">
        <v>41049.915972222218</v>
      </c>
      <c r="M79" s="5">
        <f>(J79/86400)+25569+(-5/24)</f>
        <v>40996.936539351846</v>
      </c>
      <c r="N79" s="5">
        <f t="shared" si="1"/>
        <v>41049.915972222218</v>
      </c>
      <c r="O79" t="b">
        <v>0</v>
      </c>
      <c r="P79">
        <v>26</v>
      </c>
      <c r="Q79" t="b">
        <v>1</v>
      </c>
      <c r="R79" t="s">
        <v>8266</v>
      </c>
      <c r="S79" s="11">
        <f>SUM(E79/D79)*100</f>
        <v>392.5</v>
      </c>
      <c r="T79" s="10">
        <f>SUM(E79/P79)</f>
        <v>60.384615384615387</v>
      </c>
      <c r="U79" t="s">
        <v>8308</v>
      </c>
      <c r="V79" t="s">
        <v>8310</v>
      </c>
    </row>
    <row r="80" spans="1:22" ht="87" x14ac:dyDescent="0.35">
      <c r="A80">
        <v>78</v>
      </c>
      <c r="B80" s="3" t="s">
        <v>80</v>
      </c>
      <c r="C80" s="3" t="s">
        <v>4189</v>
      </c>
      <c r="D80" s="18">
        <v>50</v>
      </c>
      <c r="E80" s="18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7">
        <v>42604.522233796299</v>
      </c>
      <c r="L80" s="7">
        <v>42614.522233796299</v>
      </c>
      <c r="M80" s="5">
        <f>(J80/86400)+25569+(-5/24)</f>
        <v>42604.522233796299</v>
      </c>
      <c r="N80" s="5">
        <f t="shared" si="1"/>
        <v>42614.522233796299</v>
      </c>
      <c r="O80" t="b">
        <v>0</v>
      </c>
      <c r="P80">
        <v>35</v>
      </c>
      <c r="Q80" t="b">
        <v>1</v>
      </c>
      <c r="R80" t="s">
        <v>8266</v>
      </c>
      <c r="S80" s="11">
        <f>SUM(E80/D80)*100</f>
        <v>2702</v>
      </c>
      <c r="T80" s="10">
        <f>SUM(E80/P80)</f>
        <v>38.6</v>
      </c>
      <c r="U80" t="s">
        <v>8308</v>
      </c>
      <c r="V80" t="s">
        <v>8310</v>
      </c>
    </row>
    <row r="81" spans="1:22" ht="43.5" x14ac:dyDescent="0.35">
      <c r="A81">
        <v>79</v>
      </c>
      <c r="B81" s="3" t="s">
        <v>81</v>
      </c>
      <c r="C81" s="3" t="s">
        <v>4190</v>
      </c>
      <c r="D81" s="18">
        <v>1300</v>
      </c>
      <c r="E81" s="18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7">
        <v>41724.568206018514</v>
      </c>
      <c r="L81" s="7">
        <v>41754.568206018514</v>
      </c>
      <c r="M81" s="5">
        <f>(J81/86400)+25569+(-5/24)</f>
        <v>41724.568206018514</v>
      </c>
      <c r="N81" s="5">
        <f t="shared" si="1"/>
        <v>41754.568206018514</v>
      </c>
      <c r="O81" t="b">
        <v>0</v>
      </c>
      <c r="P81">
        <v>41</v>
      </c>
      <c r="Q81" t="b">
        <v>1</v>
      </c>
      <c r="R81" t="s">
        <v>8266</v>
      </c>
      <c r="S81" s="11">
        <f>SUM(E81/D81)*100</f>
        <v>127</v>
      </c>
      <c r="T81" s="10">
        <f>SUM(E81/P81)</f>
        <v>40.268292682926827</v>
      </c>
      <c r="U81" t="s">
        <v>8308</v>
      </c>
      <c r="V81" t="s">
        <v>8310</v>
      </c>
    </row>
    <row r="82" spans="1:22" ht="43.5" x14ac:dyDescent="0.35">
      <c r="A82">
        <v>80</v>
      </c>
      <c r="B82" s="3" t="s">
        <v>82</v>
      </c>
      <c r="C82" s="3" t="s">
        <v>4191</v>
      </c>
      <c r="D82" s="18">
        <v>12000</v>
      </c>
      <c r="E82" s="18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7">
        <v>41582.875648148147</v>
      </c>
      <c r="L82" s="7">
        <v>41617.875648148147</v>
      </c>
      <c r="M82" s="5">
        <f>(J82/86400)+25569+(-5/24)</f>
        <v>41582.875648148147</v>
      </c>
      <c r="N82" s="5">
        <f t="shared" si="1"/>
        <v>41617.875648148147</v>
      </c>
      <c r="O82" t="b">
        <v>0</v>
      </c>
      <c r="P82">
        <v>47</v>
      </c>
      <c r="Q82" t="b">
        <v>1</v>
      </c>
      <c r="R82" t="s">
        <v>8266</v>
      </c>
      <c r="S82" s="11">
        <f>SUM(E82/D82)*100</f>
        <v>107.25</v>
      </c>
      <c r="T82" s="10">
        <f>SUM(E82/P82)</f>
        <v>273.82978723404256</v>
      </c>
      <c r="U82" t="s">
        <v>8308</v>
      </c>
      <c r="V82" t="s">
        <v>8310</v>
      </c>
    </row>
    <row r="83" spans="1:22" ht="43.5" x14ac:dyDescent="0.35">
      <c r="A83">
        <v>81</v>
      </c>
      <c r="B83" s="3" t="s">
        <v>83</v>
      </c>
      <c r="C83" s="3" t="s">
        <v>4192</v>
      </c>
      <c r="D83" s="18">
        <v>750</v>
      </c>
      <c r="E83" s="18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7">
        <v>41099.950543981475</v>
      </c>
      <c r="L83" s="7">
        <v>41103.918055555558</v>
      </c>
      <c r="M83" s="5">
        <f>(J83/86400)+25569+(-5/24)</f>
        <v>41099.950543981475</v>
      </c>
      <c r="N83" s="5">
        <f t="shared" si="1"/>
        <v>41103.918055555558</v>
      </c>
      <c r="O83" t="b">
        <v>0</v>
      </c>
      <c r="P83">
        <v>28</v>
      </c>
      <c r="Q83" t="b">
        <v>1</v>
      </c>
      <c r="R83" t="s">
        <v>8266</v>
      </c>
      <c r="S83" s="11">
        <f>SUM(E83/D83)*100</f>
        <v>198</v>
      </c>
      <c r="T83" s="10">
        <f>SUM(E83/P83)</f>
        <v>53.035714285714285</v>
      </c>
      <c r="U83" t="s">
        <v>8308</v>
      </c>
      <c r="V83" t="s">
        <v>8310</v>
      </c>
    </row>
    <row r="84" spans="1:22" ht="43.5" x14ac:dyDescent="0.35">
      <c r="A84">
        <v>82</v>
      </c>
      <c r="B84" s="3" t="s">
        <v>84</v>
      </c>
      <c r="C84" s="3" t="s">
        <v>4193</v>
      </c>
      <c r="D84" s="18">
        <v>4000</v>
      </c>
      <c r="E84" s="18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7">
        <v>40795.611817129626</v>
      </c>
      <c r="L84" s="7">
        <v>40825.611817129626</v>
      </c>
      <c r="M84" s="5">
        <f>(J84/86400)+25569+(-5/24)</f>
        <v>40795.611817129626</v>
      </c>
      <c r="N84" s="5">
        <f t="shared" si="1"/>
        <v>40825.611817129626</v>
      </c>
      <c r="O84" t="b">
        <v>0</v>
      </c>
      <c r="P84">
        <v>100</v>
      </c>
      <c r="Q84" t="b">
        <v>1</v>
      </c>
      <c r="R84" t="s">
        <v>8266</v>
      </c>
      <c r="S84" s="11">
        <f>SUM(E84/D84)*100</f>
        <v>100.01249999999999</v>
      </c>
      <c r="T84" s="10">
        <f>SUM(E84/P84)</f>
        <v>40.005000000000003</v>
      </c>
      <c r="U84" t="s">
        <v>8308</v>
      </c>
      <c r="V84" t="s">
        <v>8310</v>
      </c>
    </row>
    <row r="85" spans="1:22" ht="43.5" x14ac:dyDescent="0.35">
      <c r="A85">
        <v>83</v>
      </c>
      <c r="B85" s="3" t="s">
        <v>85</v>
      </c>
      <c r="C85" s="3" t="s">
        <v>4194</v>
      </c>
      <c r="D85" s="18">
        <v>200</v>
      </c>
      <c r="E85" s="18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7">
        <v>42042.407280092586</v>
      </c>
      <c r="L85" s="7">
        <v>42057.270833333336</v>
      </c>
      <c r="M85" s="5">
        <f>(J85/86400)+25569+(-5/24)</f>
        <v>42042.407280092586</v>
      </c>
      <c r="N85" s="5">
        <f t="shared" si="1"/>
        <v>42057.270833333336</v>
      </c>
      <c r="O85" t="b">
        <v>0</v>
      </c>
      <c r="P85">
        <v>13</v>
      </c>
      <c r="Q85" t="b">
        <v>1</v>
      </c>
      <c r="R85" t="s">
        <v>8266</v>
      </c>
      <c r="S85" s="11">
        <f>SUM(E85/D85)*100</f>
        <v>102.49999999999999</v>
      </c>
      <c r="T85" s="10">
        <f>SUM(E85/P85)</f>
        <v>15.76923076923077</v>
      </c>
      <c r="U85" t="s">
        <v>8308</v>
      </c>
      <c r="V85" t="s">
        <v>8310</v>
      </c>
    </row>
    <row r="86" spans="1:22" ht="43.5" x14ac:dyDescent="0.35">
      <c r="A86">
        <v>84</v>
      </c>
      <c r="B86" s="3" t="s">
        <v>86</v>
      </c>
      <c r="C86" s="3" t="s">
        <v>4195</v>
      </c>
      <c r="D86" s="18">
        <v>500</v>
      </c>
      <c r="E86" s="18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7">
        <v>40648.54960648148</v>
      </c>
      <c r="L86" s="7">
        <v>40678.54960648148</v>
      </c>
      <c r="M86" s="5">
        <f>(J86/86400)+25569+(-5/24)</f>
        <v>40648.54960648148</v>
      </c>
      <c r="N86" s="5">
        <f t="shared" si="1"/>
        <v>40678.54960648148</v>
      </c>
      <c r="O86" t="b">
        <v>0</v>
      </c>
      <c r="P86">
        <v>7</v>
      </c>
      <c r="Q86" t="b">
        <v>1</v>
      </c>
      <c r="R86" t="s">
        <v>8266</v>
      </c>
      <c r="S86" s="11">
        <f>SUM(E86/D86)*100</f>
        <v>100</v>
      </c>
      <c r="T86" s="10">
        <f>SUM(E86/P86)</f>
        <v>71.428571428571431</v>
      </c>
      <c r="U86" t="s">
        <v>8308</v>
      </c>
      <c r="V86" t="s">
        <v>8310</v>
      </c>
    </row>
    <row r="87" spans="1:22" ht="43.5" x14ac:dyDescent="0.35">
      <c r="A87">
        <v>85</v>
      </c>
      <c r="B87" s="3" t="s">
        <v>87</v>
      </c>
      <c r="C87" s="3" t="s">
        <v>4196</v>
      </c>
      <c r="D87" s="18">
        <v>1200</v>
      </c>
      <c r="E87" s="18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7">
        <v>40778.917094907403</v>
      </c>
      <c r="L87" s="7">
        <v>40808.917094907403</v>
      </c>
      <c r="M87" s="5">
        <f>(J87/86400)+25569+(-5/24)</f>
        <v>40778.917094907403</v>
      </c>
      <c r="N87" s="5">
        <f t="shared" si="1"/>
        <v>40808.917094907403</v>
      </c>
      <c r="O87" t="b">
        <v>0</v>
      </c>
      <c r="P87">
        <v>21</v>
      </c>
      <c r="Q87" t="b">
        <v>1</v>
      </c>
      <c r="R87" t="s">
        <v>8266</v>
      </c>
      <c r="S87" s="11">
        <f>SUM(E87/D87)*100</f>
        <v>125.49999999999999</v>
      </c>
      <c r="T87" s="10">
        <f>SUM(E87/P87)</f>
        <v>71.714285714285708</v>
      </c>
      <c r="U87" t="s">
        <v>8308</v>
      </c>
      <c r="V87" t="s">
        <v>8310</v>
      </c>
    </row>
    <row r="88" spans="1:22" ht="58" x14ac:dyDescent="0.35">
      <c r="A88">
        <v>86</v>
      </c>
      <c r="B88" s="3" t="s">
        <v>88</v>
      </c>
      <c r="C88" s="3" t="s">
        <v>4197</v>
      </c>
      <c r="D88" s="18">
        <v>6000</v>
      </c>
      <c r="E88" s="1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7">
        <v>42291.347743055558</v>
      </c>
      <c r="L88" s="7">
        <v>42365.389409722215</v>
      </c>
      <c r="M88" s="5">
        <f>(J88/86400)+25569+(-5/24)</f>
        <v>42291.347743055558</v>
      </c>
      <c r="N88" s="5">
        <f t="shared" si="1"/>
        <v>42365.389409722215</v>
      </c>
      <c r="O88" t="b">
        <v>0</v>
      </c>
      <c r="P88">
        <v>17</v>
      </c>
      <c r="Q88" t="b">
        <v>1</v>
      </c>
      <c r="R88" t="s">
        <v>8266</v>
      </c>
      <c r="S88" s="11">
        <f>SUM(E88/D88)*100</f>
        <v>106.46666666666667</v>
      </c>
      <c r="T88" s="10">
        <f>SUM(E88/P88)</f>
        <v>375.76470588235293</v>
      </c>
      <c r="U88" t="s">
        <v>8308</v>
      </c>
      <c r="V88" t="s">
        <v>8310</v>
      </c>
    </row>
    <row r="89" spans="1:22" ht="43.5" x14ac:dyDescent="0.35">
      <c r="A89">
        <v>87</v>
      </c>
      <c r="B89" s="3" t="s">
        <v>89</v>
      </c>
      <c r="C89" s="3" t="s">
        <v>4198</v>
      </c>
      <c r="D89" s="18">
        <v>2500</v>
      </c>
      <c r="E89" s="18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7">
        <v>40322.331053240741</v>
      </c>
      <c r="L89" s="7">
        <v>40331.861805555549</v>
      </c>
      <c r="M89" s="5">
        <f>(J89/86400)+25569+(-5/24)</f>
        <v>40322.331053240741</v>
      </c>
      <c r="N89" s="5">
        <f t="shared" si="1"/>
        <v>40331.861805555549</v>
      </c>
      <c r="O89" t="b">
        <v>0</v>
      </c>
      <c r="P89">
        <v>25</v>
      </c>
      <c r="Q89" t="b">
        <v>1</v>
      </c>
      <c r="R89" t="s">
        <v>8266</v>
      </c>
      <c r="S89" s="11">
        <f>SUM(E89/D89)*100</f>
        <v>104.60000000000001</v>
      </c>
      <c r="T89" s="10">
        <f>SUM(E89/P89)</f>
        <v>104.6</v>
      </c>
      <c r="U89" t="s">
        <v>8308</v>
      </c>
      <c r="V89" t="s">
        <v>8310</v>
      </c>
    </row>
    <row r="90" spans="1:22" ht="58" x14ac:dyDescent="0.35">
      <c r="A90">
        <v>88</v>
      </c>
      <c r="B90" s="3" t="s">
        <v>90</v>
      </c>
      <c r="C90" s="3" t="s">
        <v>4199</v>
      </c>
      <c r="D90" s="18">
        <v>3500</v>
      </c>
      <c r="E90" s="18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7">
        <v>41786.450590277775</v>
      </c>
      <c r="L90" s="7">
        <v>41812.450590277775</v>
      </c>
      <c r="M90" s="5">
        <f>(J90/86400)+25569+(-5/24)</f>
        <v>41786.450590277775</v>
      </c>
      <c r="N90" s="5">
        <f t="shared" si="1"/>
        <v>41812.450590277775</v>
      </c>
      <c r="O90" t="b">
        <v>0</v>
      </c>
      <c r="P90">
        <v>60</v>
      </c>
      <c r="Q90" t="b">
        <v>1</v>
      </c>
      <c r="R90" t="s">
        <v>8266</v>
      </c>
      <c r="S90" s="11">
        <f>SUM(E90/D90)*100</f>
        <v>102.85714285714285</v>
      </c>
      <c r="T90" s="10">
        <f>SUM(E90/P90)</f>
        <v>60</v>
      </c>
      <c r="U90" t="s">
        <v>8308</v>
      </c>
      <c r="V90" t="s">
        <v>8310</v>
      </c>
    </row>
    <row r="91" spans="1:22" ht="43.5" x14ac:dyDescent="0.35">
      <c r="A91">
        <v>89</v>
      </c>
      <c r="B91" s="3" t="s">
        <v>91</v>
      </c>
      <c r="C91" s="3" t="s">
        <v>4200</v>
      </c>
      <c r="D91" s="18">
        <v>6000</v>
      </c>
      <c r="E91" s="18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7">
        <v>41402.543888888882</v>
      </c>
      <c r="L91" s="7">
        <v>41427.543888888882</v>
      </c>
      <c r="M91" s="5">
        <f>(J91/86400)+25569+(-5/24)</f>
        <v>41402.543888888882</v>
      </c>
      <c r="N91" s="5">
        <f t="shared" si="1"/>
        <v>41427.543888888882</v>
      </c>
      <c r="O91" t="b">
        <v>0</v>
      </c>
      <c r="P91">
        <v>56</v>
      </c>
      <c r="Q91" t="b">
        <v>1</v>
      </c>
      <c r="R91" t="s">
        <v>8266</v>
      </c>
      <c r="S91" s="11">
        <f>SUM(E91/D91)*100</f>
        <v>115.06666666666668</v>
      </c>
      <c r="T91" s="10">
        <f>SUM(E91/P91)</f>
        <v>123.28571428571429</v>
      </c>
      <c r="U91" t="s">
        <v>8308</v>
      </c>
      <c r="V91" t="s">
        <v>8310</v>
      </c>
    </row>
    <row r="92" spans="1:22" ht="29" x14ac:dyDescent="0.35">
      <c r="A92">
        <v>90</v>
      </c>
      <c r="B92" s="3" t="s">
        <v>92</v>
      </c>
      <c r="C92" s="3" t="s">
        <v>4201</v>
      </c>
      <c r="D92" s="18">
        <v>500</v>
      </c>
      <c r="E92" s="18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7">
        <v>40706.089108796295</v>
      </c>
      <c r="L92" s="7">
        <v>40736.089108796295</v>
      </c>
      <c r="M92" s="5">
        <f>(J92/86400)+25569+(-5/24)</f>
        <v>40706.089108796295</v>
      </c>
      <c r="N92" s="5">
        <f t="shared" si="1"/>
        <v>40736.089108796295</v>
      </c>
      <c r="O92" t="b">
        <v>0</v>
      </c>
      <c r="P92">
        <v>16</v>
      </c>
      <c r="Q92" t="b">
        <v>1</v>
      </c>
      <c r="R92" t="s">
        <v>8266</v>
      </c>
      <c r="S92" s="11">
        <f>SUM(E92/D92)*100</f>
        <v>100.4</v>
      </c>
      <c r="T92" s="10">
        <f>SUM(E92/P92)</f>
        <v>31.375</v>
      </c>
      <c r="U92" t="s">
        <v>8308</v>
      </c>
      <c r="V92" t="s">
        <v>8310</v>
      </c>
    </row>
    <row r="93" spans="1:22" ht="43.5" x14ac:dyDescent="0.35">
      <c r="A93">
        <v>91</v>
      </c>
      <c r="B93" s="3" t="s">
        <v>93</v>
      </c>
      <c r="C93" s="3" t="s">
        <v>4202</v>
      </c>
      <c r="D93" s="18">
        <v>3000</v>
      </c>
      <c r="E93" s="18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7">
        <v>40619.194027777776</v>
      </c>
      <c r="L93" s="7">
        <v>40680.194027777776</v>
      </c>
      <c r="M93" s="5">
        <f>(J93/86400)+25569+(-5/24)</f>
        <v>40619.194027777776</v>
      </c>
      <c r="N93" s="5">
        <f t="shared" si="1"/>
        <v>40680.194027777776</v>
      </c>
      <c r="O93" t="b">
        <v>0</v>
      </c>
      <c r="P93">
        <v>46</v>
      </c>
      <c r="Q93" t="b">
        <v>1</v>
      </c>
      <c r="R93" t="s">
        <v>8266</v>
      </c>
      <c r="S93" s="11">
        <f>SUM(E93/D93)*100</f>
        <v>120</v>
      </c>
      <c r="T93" s="10">
        <f>SUM(E93/P93)</f>
        <v>78.260869565217391</v>
      </c>
      <c r="U93" t="s">
        <v>8308</v>
      </c>
      <c r="V93" t="s">
        <v>8310</v>
      </c>
    </row>
    <row r="94" spans="1:22" ht="43.5" x14ac:dyDescent="0.35">
      <c r="A94">
        <v>92</v>
      </c>
      <c r="B94" s="3" t="s">
        <v>94</v>
      </c>
      <c r="C94" s="3" t="s">
        <v>4203</v>
      </c>
      <c r="D94" s="18">
        <v>5000</v>
      </c>
      <c r="E94" s="18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7">
        <v>42720.990543981483</v>
      </c>
      <c r="L94" s="7">
        <v>42767.124999999993</v>
      </c>
      <c r="M94" s="5">
        <f>(J94/86400)+25569+(-5/24)</f>
        <v>42720.990543981483</v>
      </c>
      <c r="N94" s="5">
        <f t="shared" si="1"/>
        <v>42767.124999999993</v>
      </c>
      <c r="O94" t="b">
        <v>0</v>
      </c>
      <c r="P94">
        <v>43</v>
      </c>
      <c r="Q94" t="b">
        <v>1</v>
      </c>
      <c r="R94" t="s">
        <v>8266</v>
      </c>
      <c r="S94" s="11">
        <f>SUM(E94/D94)*100</f>
        <v>105.2</v>
      </c>
      <c r="T94" s="10">
        <f>SUM(E94/P94)</f>
        <v>122.32558139534883</v>
      </c>
      <c r="U94" t="s">
        <v>8308</v>
      </c>
      <c r="V94" t="s">
        <v>8310</v>
      </c>
    </row>
    <row r="95" spans="1:22" ht="58" x14ac:dyDescent="0.35">
      <c r="A95">
        <v>93</v>
      </c>
      <c r="B95" s="3" t="s">
        <v>95</v>
      </c>
      <c r="C95" s="3" t="s">
        <v>4204</v>
      </c>
      <c r="D95" s="18">
        <v>1000</v>
      </c>
      <c r="E95" s="18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7">
        <v>41065.649733796294</v>
      </c>
      <c r="L95" s="7">
        <v>41093.666666666664</v>
      </c>
      <c r="M95" s="5">
        <f>(J95/86400)+25569+(-5/24)</f>
        <v>41065.649733796294</v>
      </c>
      <c r="N95" s="5">
        <f t="shared" si="1"/>
        <v>41093.666666666664</v>
      </c>
      <c r="O95" t="b">
        <v>0</v>
      </c>
      <c r="P95">
        <v>15</v>
      </c>
      <c r="Q95" t="b">
        <v>1</v>
      </c>
      <c r="R95" t="s">
        <v>8266</v>
      </c>
      <c r="S95" s="11">
        <f>SUM(E95/D95)*100</f>
        <v>110.60000000000001</v>
      </c>
      <c r="T95" s="10">
        <f>SUM(E95/P95)</f>
        <v>73.733333333333334</v>
      </c>
      <c r="U95" t="s">
        <v>8308</v>
      </c>
      <c r="V95" t="s">
        <v>8310</v>
      </c>
    </row>
    <row r="96" spans="1:22" ht="43.5" x14ac:dyDescent="0.35">
      <c r="A96">
        <v>94</v>
      </c>
      <c r="B96" s="3" t="s">
        <v>96</v>
      </c>
      <c r="C96" s="3" t="s">
        <v>4205</v>
      </c>
      <c r="D96" s="18">
        <v>250</v>
      </c>
      <c r="E96" s="18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7">
        <v>41716.509513888886</v>
      </c>
      <c r="L96" s="7">
        <v>41736.509513888886</v>
      </c>
      <c r="M96" s="5">
        <f>(J96/86400)+25569+(-5/24)</f>
        <v>41716.509513888886</v>
      </c>
      <c r="N96" s="5">
        <f t="shared" si="1"/>
        <v>41736.509513888886</v>
      </c>
      <c r="O96" t="b">
        <v>0</v>
      </c>
      <c r="P96">
        <v>12</v>
      </c>
      <c r="Q96" t="b">
        <v>1</v>
      </c>
      <c r="R96" t="s">
        <v>8266</v>
      </c>
      <c r="S96" s="11">
        <f>SUM(E96/D96)*100</f>
        <v>104</v>
      </c>
      <c r="T96" s="10">
        <f>SUM(E96/P96)</f>
        <v>21.666666666666668</v>
      </c>
      <c r="U96" t="s">
        <v>8308</v>
      </c>
      <c r="V96" t="s">
        <v>8310</v>
      </c>
    </row>
    <row r="97" spans="1:22" ht="43.5" x14ac:dyDescent="0.35">
      <c r="A97">
        <v>95</v>
      </c>
      <c r="B97" s="3" t="s">
        <v>97</v>
      </c>
      <c r="C97" s="3" t="s">
        <v>4206</v>
      </c>
      <c r="D97" s="18">
        <v>350</v>
      </c>
      <c r="E97" s="18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7">
        <v>40934.796770833331</v>
      </c>
      <c r="L97" s="7">
        <v>40964.796770833331</v>
      </c>
      <c r="M97" s="5">
        <f>(J97/86400)+25569+(-5/24)</f>
        <v>40934.796770833331</v>
      </c>
      <c r="N97" s="5">
        <f t="shared" si="1"/>
        <v>40964.796770833331</v>
      </c>
      <c r="O97" t="b">
        <v>0</v>
      </c>
      <c r="P97">
        <v>21</v>
      </c>
      <c r="Q97" t="b">
        <v>1</v>
      </c>
      <c r="R97" t="s">
        <v>8266</v>
      </c>
      <c r="S97" s="11">
        <f>SUM(E97/D97)*100</f>
        <v>131.42857142857142</v>
      </c>
      <c r="T97" s="10">
        <f>SUM(E97/P97)</f>
        <v>21.904761904761905</v>
      </c>
      <c r="U97" t="s">
        <v>8308</v>
      </c>
      <c r="V97" t="s">
        <v>8310</v>
      </c>
    </row>
    <row r="98" spans="1:22" ht="58" x14ac:dyDescent="0.35">
      <c r="A98">
        <v>96</v>
      </c>
      <c r="B98" s="3" t="s">
        <v>98</v>
      </c>
      <c r="C98" s="3" t="s">
        <v>4207</v>
      </c>
      <c r="D98" s="18">
        <v>1500</v>
      </c>
      <c r="E98" s="1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7">
        <v>40324.45417824074</v>
      </c>
      <c r="L98" s="7">
        <v>40390.916666666664</v>
      </c>
      <c r="M98" s="5">
        <f>(J98/86400)+25569+(-5/24)</f>
        <v>40324.45417824074</v>
      </c>
      <c r="N98" s="5">
        <f t="shared" si="1"/>
        <v>40390.916666666664</v>
      </c>
      <c r="O98" t="b">
        <v>0</v>
      </c>
      <c r="P98">
        <v>34</v>
      </c>
      <c r="Q98" t="b">
        <v>1</v>
      </c>
      <c r="R98" t="s">
        <v>8266</v>
      </c>
      <c r="S98" s="11">
        <f>SUM(E98/D98)*100</f>
        <v>114.66666666666667</v>
      </c>
      <c r="T98" s="10">
        <f>SUM(E98/P98)</f>
        <v>50.588235294117645</v>
      </c>
      <c r="U98" t="s">
        <v>8308</v>
      </c>
      <c r="V98" t="s">
        <v>8310</v>
      </c>
    </row>
    <row r="99" spans="1:22" ht="43.5" x14ac:dyDescent="0.35">
      <c r="A99">
        <v>97</v>
      </c>
      <c r="B99" s="3" t="s">
        <v>99</v>
      </c>
      <c r="C99" s="3" t="s">
        <v>4208</v>
      </c>
      <c r="D99" s="18">
        <v>400</v>
      </c>
      <c r="E99" s="18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7">
        <v>40705.926874999997</v>
      </c>
      <c r="L99" s="7">
        <v>40735.926874999997</v>
      </c>
      <c r="M99" s="5">
        <f>(J99/86400)+25569+(-5/24)</f>
        <v>40705.926874999997</v>
      </c>
      <c r="N99" s="5">
        <f t="shared" si="1"/>
        <v>40735.926874999997</v>
      </c>
      <c r="O99" t="b">
        <v>0</v>
      </c>
      <c r="P99">
        <v>8</v>
      </c>
      <c r="Q99" t="b">
        <v>1</v>
      </c>
      <c r="R99" t="s">
        <v>8266</v>
      </c>
      <c r="S99" s="11">
        <f>SUM(E99/D99)*100</f>
        <v>106.25</v>
      </c>
      <c r="T99" s="10">
        <f>SUM(E99/P99)</f>
        <v>53.125</v>
      </c>
      <c r="U99" t="s">
        <v>8308</v>
      </c>
      <c r="V99" t="s">
        <v>8310</v>
      </c>
    </row>
    <row r="100" spans="1:22" ht="43.5" x14ac:dyDescent="0.35">
      <c r="A100">
        <v>98</v>
      </c>
      <c r="B100" s="3" t="s">
        <v>100</v>
      </c>
      <c r="C100" s="3" t="s">
        <v>4209</v>
      </c>
      <c r="D100" s="18">
        <v>3200</v>
      </c>
      <c r="E100" s="18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7">
        <v>41214.586504629631</v>
      </c>
      <c r="L100" s="7">
        <v>41250.770833333328</v>
      </c>
      <c r="M100" s="5">
        <f>(J100/86400)+25569+(-5/24)</f>
        <v>41214.586504629631</v>
      </c>
      <c r="N100" s="5">
        <f t="shared" si="1"/>
        <v>41250.770833333328</v>
      </c>
      <c r="O100" t="b">
        <v>0</v>
      </c>
      <c r="P100">
        <v>60</v>
      </c>
      <c r="Q100" t="b">
        <v>1</v>
      </c>
      <c r="R100" t="s">
        <v>8266</v>
      </c>
      <c r="S100" s="11">
        <f>SUM(E100/D100)*100</f>
        <v>106.25</v>
      </c>
      <c r="T100" s="10">
        <f>SUM(E100/P100)</f>
        <v>56.666666666666664</v>
      </c>
      <c r="U100" t="s">
        <v>8308</v>
      </c>
      <c r="V100" t="s">
        <v>8310</v>
      </c>
    </row>
    <row r="101" spans="1:22" ht="29" x14ac:dyDescent="0.35">
      <c r="A101">
        <v>99</v>
      </c>
      <c r="B101" s="3" t="s">
        <v>101</v>
      </c>
      <c r="C101" s="3" t="s">
        <v>4210</v>
      </c>
      <c r="D101" s="18">
        <v>1500</v>
      </c>
      <c r="E101" s="18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7">
        <v>41631.694432870368</v>
      </c>
      <c r="L101" s="7">
        <v>41661.694432870368</v>
      </c>
      <c r="M101" s="5">
        <f>(J101/86400)+25569+(-5/24)</f>
        <v>41631.694432870368</v>
      </c>
      <c r="N101" s="5">
        <f t="shared" si="1"/>
        <v>41661.694432870368</v>
      </c>
      <c r="O101" t="b">
        <v>0</v>
      </c>
      <c r="P101">
        <v>39</v>
      </c>
      <c r="Q101" t="b">
        <v>1</v>
      </c>
      <c r="R101" t="s">
        <v>8266</v>
      </c>
      <c r="S101" s="11">
        <f>SUM(E101/D101)*100</f>
        <v>106.01933333333334</v>
      </c>
      <c r="T101" s="10">
        <f>SUM(E101/P101)</f>
        <v>40.776666666666664</v>
      </c>
      <c r="U101" t="s">
        <v>8308</v>
      </c>
      <c r="V101" t="s">
        <v>8310</v>
      </c>
    </row>
    <row r="102" spans="1:22" ht="43.5" x14ac:dyDescent="0.35">
      <c r="A102">
        <v>100</v>
      </c>
      <c r="B102" s="3" t="s">
        <v>102</v>
      </c>
      <c r="C102" s="3" t="s">
        <v>4211</v>
      </c>
      <c r="D102" s="18">
        <v>5000</v>
      </c>
      <c r="E102" s="18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7">
        <v>41197.544976851852</v>
      </c>
      <c r="L102" s="7">
        <v>41217.586643518516</v>
      </c>
      <c r="M102" s="5">
        <f>(J102/86400)+25569+(-5/24)</f>
        <v>41197.544976851852</v>
      </c>
      <c r="N102" s="5">
        <f t="shared" si="1"/>
        <v>41217.586643518516</v>
      </c>
      <c r="O102" t="b">
        <v>0</v>
      </c>
      <c r="P102">
        <v>26</v>
      </c>
      <c r="Q102" t="b">
        <v>1</v>
      </c>
      <c r="R102" t="s">
        <v>8266</v>
      </c>
      <c r="S102" s="11">
        <f>SUM(E102/D102)*100</f>
        <v>100</v>
      </c>
      <c r="T102" s="10">
        <f>SUM(E102/P102)</f>
        <v>192.30769230769232</v>
      </c>
      <c r="U102" t="s">
        <v>8308</v>
      </c>
      <c r="V102" t="s">
        <v>8310</v>
      </c>
    </row>
    <row r="103" spans="1:22" ht="43.5" x14ac:dyDescent="0.35">
      <c r="A103">
        <v>101</v>
      </c>
      <c r="B103" s="3" t="s">
        <v>103</v>
      </c>
      <c r="C103" s="3" t="s">
        <v>4212</v>
      </c>
      <c r="D103" s="18">
        <v>3500</v>
      </c>
      <c r="E103" s="18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7">
        <v>41274.568402777775</v>
      </c>
      <c r="L103" s="7">
        <v>41298.568402777775</v>
      </c>
      <c r="M103" s="5">
        <f>(J103/86400)+25569+(-5/24)</f>
        <v>41274.568402777775</v>
      </c>
      <c r="N103" s="5">
        <f t="shared" si="1"/>
        <v>41298.568402777775</v>
      </c>
      <c r="O103" t="b">
        <v>0</v>
      </c>
      <c r="P103">
        <v>35</v>
      </c>
      <c r="Q103" t="b">
        <v>1</v>
      </c>
      <c r="R103" t="s">
        <v>8266</v>
      </c>
      <c r="S103" s="11">
        <f>SUM(E103/D103)*100</f>
        <v>100</v>
      </c>
      <c r="T103" s="10">
        <f>SUM(E103/P103)</f>
        <v>100</v>
      </c>
      <c r="U103" t="s">
        <v>8308</v>
      </c>
      <c r="V103" t="s">
        <v>8310</v>
      </c>
    </row>
    <row r="104" spans="1:22" ht="43.5" x14ac:dyDescent="0.35">
      <c r="A104">
        <v>102</v>
      </c>
      <c r="B104" s="3" t="s">
        <v>104</v>
      </c>
      <c r="C104" s="3" t="s">
        <v>4213</v>
      </c>
      <c r="D104" s="18">
        <v>6000</v>
      </c>
      <c r="E104" s="18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7">
        <v>40504.922835648147</v>
      </c>
      <c r="L104" s="7">
        <v>40534.922835648147</v>
      </c>
      <c r="M104" s="5">
        <f>(J104/86400)+25569+(-5/24)</f>
        <v>40504.922835648147</v>
      </c>
      <c r="N104" s="5">
        <f t="shared" si="1"/>
        <v>40534.922835648147</v>
      </c>
      <c r="O104" t="b">
        <v>0</v>
      </c>
      <c r="P104">
        <v>65</v>
      </c>
      <c r="Q104" t="b">
        <v>1</v>
      </c>
      <c r="R104" t="s">
        <v>8266</v>
      </c>
      <c r="S104" s="11">
        <f>SUM(E104/D104)*100</f>
        <v>127.75000000000001</v>
      </c>
      <c r="T104" s="10">
        <f>SUM(E104/P104)</f>
        <v>117.92307692307692</v>
      </c>
      <c r="U104" t="s">
        <v>8308</v>
      </c>
      <c r="V104" t="s">
        <v>8310</v>
      </c>
    </row>
    <row r="105" spans="1:22" ht="43.5" x14ac:dyDescent="0.35">
      <c r="A105">
        <v>103</v>
      </c>
      <c r="B105" s="3" t="s">
        <v>105</v>
      </c>
      <c r="C105" s="3" t="s">
        <v>4214</v>
      </c>
      <c r="D105" s="18">
        <v>1300</v>
      </c>
      <c r="E105" s="18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7">
        <v>41682.597569444442</v>
      </c>
      <c r="L105" s="7">
        <v>41705.597569444442</v>
      </c>
      <c r="M105" s="5">
        <f>(J105/86400)+25569+(-5/24)</f>
        <v>41682.597569444442</v>
      </c>
      <c r="N105" s="5">
        <f t="shared" si="1"/>
        <v>41705.597569444442</v>
      </c>
      <c r="O105" t="b">
        <v>0</v>
      </c>
      <c r="P105">
        <v>49</v>
      </c>
      <c r="Q105" t="b">
        <v>1</v>
      </c>
      <c r="R105" t="s">
        <v>8266</v>
      </c>
      <c r="S105" s="11">
        <f>SUM(E105/D105)*100</f>
        <v>105.15384615384616</v>
      </c>
      <c r="T105" s="10">
        <f>SUM(E105/P105)</f>
        <v>27.897959183673468</v>
      </c>
      <c r="U105" t="s">
        <v>8308</v>
      </c>
      <c r="V105" t="s">
        <v>8310</v>
      </c>
    </row>
    <row r="106" spans="1:22" ht="29" x14ac:dyDescent="0.35">
      <c r="A106">
        <v>104</v>
      </c>
      <c r="B106" s="3" t="s">
        <v>106</v>
      </c>
      <c r="C106" s="3" t="s">
        <v>4215</v>
      </c>
      <c r="D106" s="18">
        <v>500</v>
      </c>
      <c r="E106" s="18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7">
        <v>40612.486874999995</v>
      </c>
      <c r="L106" s="7">
        <v>40635.833333333328</v>
      </c>
      <c r="M106" s="5">
        <f>(J106/86400)+25569+(-5/24)</f>
        <v>40612.486874999995</v>
      </c>
      <c r="N106" s="5">
        <f t="shared" si="1"/>
        <v>40635.833333333328</v>
      </c>
      <c r="O106" t="b">
        <v>0</v>
      </c>
      <c r="P106">
        <v>10</v>
      </c>
      <c r="Q106" t="b">
        <v>1</v>
      </c>
      <c r="R106" t="s">
        <v>8266</v>
      </c>
      <c r="S106" s="11">
        <f>SUM(E106/D106)*100</f>
        <v>120</v>
      </c>
      <c r="T106" s="10">
        <f>SUM(E106/P106)</f>
        <v>60</v>
      </c>
      <c r="U106" t="s">
        <v>8308</v>
      </c>
      <c r="V106" t="s">
        <v>8310</v>
      </c>
    </row>
    <row r="107" spans="1:22" ht="43.5" x14ac:dyDescent="0.35">
      <c r="A107">
        <v>105</v>
      </c>
      <c r="B107" s="3" t="s">
        <v>107</v>
      </c>
      <c r="C107" s="3" t="s">
        <v>4216</v>
      </c>
      <c r="D107" s="18">
        <v>2200</v>
      </c>
      <c r="E107" s="18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7">
        <v>42485.516435185178</v>
      </c>
      <c r="L107" s="7">
        <v>42503.791666666664</v>
      </c>
      <c r="M107" s="5">
        <f>(J107/86400)+25569+(-5/24)</f>
        <v>42485.516435185178</v>
      </c>
      <c r="N107" s="5">
        <f t="shared" si="1"/>
        <v>42503.791666666664</v>
      </c>
      <c r="O107" t="b">
        <v>0</v>
      </c>
      <c r="P107">
        <v>60</v>
      </c>
      <c r="Q107" t="b">
        <v>1</v>
      </c>
      <c r="R107" t="s">
        <v>8266</v>
      </c>
      <c r="S107" s="11">
        <f>SUM(E107/D107)*100</f>
        <v>107.40909090909089</v>
      </c>
      <c r="T107" s="10">
        <f>SUM(E107/P107)</f>
        <v>39.383333333333333</v>
      </c>
      <c r="U107" t="s">
        <v>8308</v>
      </c>
      <c r="V107" t="s">
        <v>8310</v>
      </c>
    </row>
    <row r="108" spans="1:22" x14ac:dyDescent="0.35">
      <c r="A108">
        <v>106</v>
      </c>
      <c r="B108" s="3" t="s">
        <v>108</v>
      </c>
      <c r="C108" s="3" t="s">
        <v>4217</v>
      </c>
      <c r="D108" s="18">
        <v>5000</v>
      </c>
      <c r="E108" s="1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7">
        <v>40987.568298611106</v>
      </c>
      <c r="L108" s="7">
        <v>41001.568298611106</v>
      </c>
      <c r="M108" s="5">
        <f>(J108/86400)+25569+(-5/24)</f>
        <v>40987.568298611106</v>
      </c>
      <c r="N108" s="5">
        <f t="shared" si="1"/>
        <v>41001.568298611106</v>
      </c>
      <c r="O108" t="b">
        <v>0</v>
      </c>
      <c r="P108">
        <v>27</v>
      </c>
      <c r="Q108" t="b">
        <v>1</v>
      </c>
      <c r="R108" t="s">
        <v>8266</v>
      </c>
      <c r="S108" s="11">
        <f>SUM(E108/D108)*100</f>
        <v>100.49999999999999</v>
      </c>
      <c r="T108" s="10">
        <f>SUM(E108/P108)</f>
        <v>186.11111111111111</v>
      </c>
      <c r="U108" t="s">
        <v>8308</v>
      </c>
      <c r="V108" t="s">
        <v>8310</v>
      </c>
    </row>
    <row r="109" spans="1:22" ht="43.5" x14ac:dyDescent="0.35">
      <c r="A109">
        <v>107</v>
      </c>
      <c r="B109" s="3" t="s">
        <v>109</v>
      </c>
      <c r="C109" s="3" t="s">
        <v>4218</v>
      </c>
      <c r="D109" s="18">
        <v>7500</v>
      </c>
      <c r="E109" s="18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7">
        <v>40635.774155092593</v>
      </c>
      <c r="L109" s="7">
        <v>40657.774155092593</v>
      </c>
      <c r="M109" s="5">
        <f>(J109/86400)+25569+(-5/24)</f>
        <v>40635.774155092593</v>
      </c>
      <c r="N109" s="5">
        <f t="shared" si="1"/>
        <v>40657.774155092593</v>
      </c>
      <c r="O109" t="b">
        <v>0</v>
      </c>
      <c r="P109">
        <v>69</v>
      </c>
      <c r="Q109" t="b">
        <v>1</v>
      </c>
      <c r="R109" t="s">
        <v>8266</v>
      </c>
      <c r="S109" s="11">
        <f>SUM(E109/D109)*100</f>
        <v>102.46666666666667</v>
      </c>
      <c r="T109" s="10">
        <f>SUM(E109/P109)</f>
        <v>111.37681159420291</v>
      </c>
      <c r="U109" t="s">
        <v>8308</v>
      </c>
      <c r="V109" t="s">
        <v>8310</v>
      </c>
    </row>
    <row r="110" spans="1:22" ht="43.5" x14ac:dyDescent="0.35">
      <c r="A110">
        <v>108</v>
      </c>
      <c r="B110" s="3" t="s">
        <v>110</v>
      </c>
      <c r="C110" s="3" t="s">
        <v>4219</v>
      </c>
      <c r="D110" s="18">
        <v>1500</v>
      </c>
      <c r="E110" s="18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7">
        <v>41365.404745370368</v>
      </c>
      <c r="L110" s="7">
        <v>41425.404745370368</v>
      </c>
      <c r="M110" s="5">
        <f>(J110/86400)+25569+(-5/24)</f>
        <v>41365.404745370368</v>
      </c>
      <c r="N110" s="5">
        <f t="shared" si="1"/>
        <v>41425.404745370368</v>
      </c>
      <c r="O110" t="b">
        <v>0</v>
      </c>
      <c r="P110">
        <v>47</v>
      </c>
      <c r="Q110" t="b">
        <v>1</v>
      </c>
      <c r="R110" t="s">
        <v>8266</v>
      </c>
      <c r="S110" s="11">
        <f>SUM(E110/D110)*100</f>
        <v>246.66666666666669</v>
      </c>
      <c r="T110" s="10">
        <f>SUM(E110/P110)</f>
        <v>78.723404255319153</v>
      </c>
      <c r="U110" t="s">
        <v>8308</v>
      </c>
      <c r="V110" t="s">
        <v>8310</v>
      </c>
    </row>
    <row r="111" spans="1:22" ht="43.5" x14ac:dyDescent="0.35">
      <c r="A111">
        <v>109</v>
      </c>
      <c r="B111" s="3" t="s">
        <v>111</v>
      </c>
      <c r="C111" s="3" t="s">
        <v>4220</v>
      </c>
      <c r="D111" s="18">
        <v>1000</v>
      </c>
      <c r="E111" s="18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7">
        <v>40569.817476851851</v>
      </c>
      <c r="L111" s="7">
        <v>40599.817476851851</v>
      </c>
      <c r="M111" s="5">
        <f>(J111/86400)+25569+(-5/24)</f>
        <v>40569.817476851851</v>
      </c>
      <c r="N111" s="5">
        <f t="shared" si="1"/>
        <v>40599.817476851851</v>
      </c>
      <c r="O111" t="b">
        <v>0</v>
      </c>
      <c r="P111">
        <v>47</v>
      </c>
      <c r="Q111" t="b">
        <v>1</v>
      </c>
      <c r="R111" t="s">
        <v>8266</v>
      </c>
      <c r="S111" s="11">
        <f>SUM(E111/D111)*100</f>
        <v>219.49999999999997</v>
      </c>
      <c r="T111" s="10">
        <f>SUM(E111/P111)</f>
        <v>46.702127659574465</v>
      </c>
      <c r="U111" t="s">
        <v>8308</v>
      </c>
      <c r="V111" t="s">
        <v>8310</v>
      </c>
    </row>
    <row r="112" spans="1:22" ht="43.5" x14ac:dyDescent="0.35">
      <c r="A112">
        <v>110</v>
      </c>
      <c r="B112" s="3" t="s">
        <v>112</v>
      </c>
      <c r="C112" s="3" t="s">
        <v>4221</v>
      </c>
      <c r="D112" s="18">
        <v>1300</v>
      </c>
      <c r="E112" s="18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7">
        <v>41557.741354166668</v>
      </c>
      <c r="L112" s="7">
        <v>41592.040972222218</v>
      </c>
      <c r="M112" s="5">
        <f>(J112/86400)+25569+(-5/24)</f>
        <v>41557.741354166668</v>
      </c>
      <c r="N112" s="5">
        <f t="shared" si="1"/>
        <v>41592.040972222218</v>
      </c>
      <c r="O112" t="b">
        <v>0</v>
      </c>
      <c r="P112">
        <v>26</v>
      </c>
      <c r="Q112" t="b">
        <v>1</v>
      </c>
      <c r="R112" t="s">
        <v>8266</v>
      </c>
      <c r="S112" s="11">
        <f>SUM(E112/D112)*100</f>
        <v>130.76923076923077</v>
      </c>
      <c r="T112" s="10">
        <f>SUM(E112/P112)</f>
        <v>65.384615384615387</v>
      </c>
      <c r="U112" t="s">
        <v>8308</v>
      </c>
      <c r="V112" t="s">
        <v>8310</v>
      </c>
    </row>
    <row r="113" spans="1:22" ht="43.5" x14ac:dyDescent="0.35">
      <c r="A113">
        <v>111</v>
      </c>
      <c r="B113" s="3" t="s">
        <v>113</v>
      </c>
      <c r="C113" s="3" t="s">
        <v>4222</v>
      </c>
      <c r="D113" s="18">
        <v>3500</v>
      </c>
      <c r="E113" s="18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7">
        <v>42125.124849537031</v>
      </c>
      <c r="L113" s="7">
        <v>42155.124849537031</v>
      </c>
      <c r="M113" s="5">
        <f>(J113/86400)+25569+(-5/24)</f>
        <v>42125.124849537031</v>
      </c>
      <c r="N113" s="5">
        <f t="shared" si="1"/>
        <v>42155.124849537031</v>
      </c>
      <c r="O113" t="b">
        <v>0</v>
      </c>
      <c r="P113">
        <v>53</v>
      </c>
      <c r="Q113" t="b">
        <v>1</v>
      </c>
      <c r="R113" t="s">
        <v>8266</v>
      </c>
      <c r="S113" s="11">
        <f>SUM(E113/D113)*100</f>
        <v>154.57142857142858</v>
      </c>
      <c r="T113" s="10">
        <f>SUM(E113/P113)</f>
        <v>102.0754716981132</v>
      </c>
      <c r="U113" t="s">
        <v>8308</v>
      </c>
      <c r="V113" t="s">
        <v>8310</v>
      </c>
    </row>
    <row r="114" spans="1:22" ht="43.5" x14ac:dyDescent="0.35">
      <c r="A114">
        <v>112</v>
      </c>
      <c r="B114" s="3" t="s">
        <v>114</v>
      </c>
      <c r="C114" s="3" t="s">
        <v>4223</v>
      </c>
      <c r="D114" s="18">
        <v>5000</v>
      </c>
      <c r="E114" s="18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7">
        <v>41717.834699074076</v>
      </c>
      <c r="L114" s="7">
        <v>41741.875</v>
      </c>
      <c r="M114" s="5">
        <f>(J114/86400)+25569+(-5/24)</f>
        <v>41717.834699074076</v>
      </c>
      <c r="N114" s="5">
        <f t="shared" si="1"/>
        <v>41741.875</v>
      </c>
      <c r="O114" t="b">
        <v>0</v>
      </c>
      <c r="P114">
        <v>81</v>
      </c>
      <c r="Q114" t="b">
        <v>1</v>
      </c>
      <c r="R114" t="s">
        <v>8266</v>
      </c>
      <c r="S114" s="11">
        <f>SUM(E114/D114)*100</f>
        <v>104</v>
      </c>
      <c r="T114" s="10">
        <f>SUM(E114/P114)</f>
        <v>64.197530864197532</v>
      </c>
      <c r="U114" t="s">
        <v>8308</v>
      </c>
      <c r="V114" t="s">
        <v>8310</v>
      </c>
    </row>
    <row r="115" spans="1:22" ht="29" x14ac:dyDescent="0.35">
      <c r="A115">
        <v>113</v>
      </c>
      <c r="B115" s="3" t="s">
        <v>115</v>
      </c>
      <c r="C115" s="3" t="s">
        <v>4224</v>
      </c>
      <c r="D115" s="18">
        <v>5000</v>
      </c>
      <c r="E115" s="18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7">
        <v>40753.550092592588</v>
      </c>
      <c r="L115" s="7">
        <v>40761.416666666664</v>
      </c>
      <c r="M115" s="5">
        <f>(J115/86400)+25569+(-5/24)</f>
        <v>40753.550092592588</v>
      </c>
      <c r="N115" s="5">
        <f t="shared" si="1"/>
        <v>40761.416666666664</v>
      </c>
      <c r="O115" t="b">
        <v>0</v>
      </c>
      <c r="P115">
        <v>78</v>
      </c>
      <c r="Q115" t="b">
        <v>1</v>
      </c>
      <c r="R115" t="s">
        <v>8266</v>
      </c>
      <c r="S115" s="11">
        <f>SUM(E115/D115)*100</f>
        <v>141</v>
      </c>
      <c r="T115" s="10">
        <f>SUM(E115/P115)</f>
        <v>90.384615384615387</v>
      </c>
      <c r="U115" t="s">
        <v>8308</v>
      </c>
      <c r="V115" t="s">
        <v>8310</v>
      </c>
    </row>
    <row r="116" spans="1:22" ht="43.5" x14ac:dyDescent="0.35">
      <c r="A116">
        <v>114</v>
      </c>
      <c r="B116" s="3" t="s">
        <v>116</v>
      </c>
      <c r="C116" s="3" t="s">
        <v>4225</v>
      </c>
      <c r="D116" s="18">
        <v>3000</v>
      </c>
      <c r="E116" s="18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7">
        <v>40861.065833333334</v>
      </c>
      <c r="L116" s="7">
        <v>40921.065833333334</v>
      </c>
      <c r="M116" s="5">
        <f>(J116/86400)+25569+(-5/24)</f>
        <v>40861.065833333334</v>
      </c>
      <c r="N116" s="5">
        <f t="shared" si="1"/>
        <v>40921.065833333334</v>
      </c>
      <c r="O116" t="b">
        <v>0</v>
      </c>
      <c r="P116">
        <v>35</v>
      </c>
      <c r="Q116" t="b">
        <v>1</v>
      </c>
      <c r="R116" t="s">
        <v>8266</v>
      </c>
      <c r="S116" s="11">
        <f>SUM(E116/D116)*100</f>
        <v>103.33333333333334</v>
      </c>
      <c r="T116" s="10">
        <f>SUM(E116/P116)</f>
        <v>88.571428571428569</v>
      </c>
      <c r="U116" t="s">
        <v>8308</v>
      </c>
      <c r="V116" t="s">
        <v>8310</v>
      </c>
    </row>
    <row r="117" spans="1:22" x14ac:dyDescent="0.35">
      <c r="A117">
        <v>115</v>
      </c>
      <c r="B117" s="3" t="s">
        <v>117</v>
      </c>
      <c r="C117" s="3" t="s">
        <v>4226</v>
      </c>
      <c r="D117" s="18">
        <v>450</v>
      </c>
      <c r="E117" s="18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7">
        <v>40918.530601851853</v>
      </c>
      <c r="L117" s="7">
        <v>40943.530601851853</v>
      </c>
      <c r="M117" s="5">
        <f>(J117/86400)+25569+(-5/24)</f>
        <v>40918.530601851853</v>
      </c>
      <c r="N117" s="5">
        <f t="shared" si="1"/>
        <v>40943.530601851853</v>
      </c>
      <c r="O117" t="b">
        <v>0</v>
      </c>
      <c r="P117">
        <v>22</v>
      </c>
      <c r="Q117" t="b">
        <v>1</v>
      </c>
      <c r="R117" t="s">
        <v>8266</v>
      </c>
      <c r="S117" s="11">
        <f>SUM(E117/D117)*100</f>
        <v>140.44444444444443</v>
      </c>
      <c r="T117" s="10">
        <f>SUM(E117/P117)</f>
        <v>28.727272727272727</v>
      </c>
      <c r="U117" t="s">
        <v>8308</v>
      </c>
      <c r="V117" t="s">
        <v>8310</v>
      </c>
    </row>
    <row r="118" spans="1:22" ht="43.5" x14ac:dyDescent="0.35">
      <c r="A118">
        <v>116</v>
      </c>
      <c r="B118" s="3" t="s">
        <v>118</v>
      </c>
      <c r="C118" s="3" t="s">
        <v>4227</v>
      </c>
      <c r="D118" s="18">
        <v>3500</v>
      </c>
      <c r="E118" s="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7">
        <v>40595.288831018515</v>
      </c>
      <c r="L118" s="7">
        <v>40641.247164351851</v>
      </c>
      <c r="M118" s="5">
        <f>(J118/86400)+25569+(-5/24)</f>
        <v>40595.288831018515</v>
      </c>
      <c r="N118" s="5">
        <f t="shared" si="1"/>
        <v>40641.247164351851</v>
      </c>
      <c r="O118" t="b">
        <v>0</v>
      </c>
      <c r="P118">
        <v>57</v>
      </c>
      <c r="Q118" t="b">
        <v>1</v>
      </c>
      <c r="R118" t="s">
        <v>8266</v>
      </c>
      <c r="S118" s="11">
        <f>SUM(E118/D118)*100</f>
        <v>113.65714285714286</v>
      </c>
      <c r="T118" s="10">
        <f>SUM(E118/P118)</f>
        <v>69.78947368421052</v>
      </c>
      <c r="U118" t="s">
        <v>8308</v>
      </c>
      <c r="V118" t="s">
        <v>8310</v>
      </c>
    </row>
    <row r="119" spans="1:22" ht="58" x14ac:dyDescent="0.35">
      <c r="A119">
        <v>117</v>
      </c>
      <c r="B119" s="3" t="s">
        <v>119</v>
      </c>
      <c r="C119" s="3" t="s">
        <v>4228</v>
      </c>
      <c r="D119" s="18">
        <v>4500</v>
      </c>
      <c r="E119" s="18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7">
        <v>40248.626666666663</v>
      </c>
      <c r="L119" s="7">
        <v>40338.583333333328</v>
      </c>
      <c r="M119" s="5">
        <f>(J119/86400)+25569+(-5/24)</f>
        <v>40248.626666666663</v>
      </c>
      <c r="N119" s="5">
        <f t="shared" si="1"/>
        <v>40338.583333333328</v>
      </c>
      <c r="O119" t="b">
        <v>0</v>
      </c>
      <c r="P119">
        <v>27</v>
      </c>
      <c r="Q119" t="b">
        <v>1</v>
      </c>
      <c r="R119" t="s">
        <v>8266</v>
      </c>
      <c r="S119" s="11">
        <f>SUM(E119/D119)*100</f>
        <v>100.49377777777779</v>
      </c>
      <c r="T119" s="10">
        <f>SUM(E119/P119)</f>
        <v>167.48962962962963</v>
      </c>
      <c r="U119" t="s">
        <v>8308</v>
      </c>
      <c r="V119" t="s">
        <v>8310</v>
      </c>
    </row>
    <row r="120" spans="1:22" ht="29" x14ac:dyDescent="0.35">
      <c r="A120">
        <v>118</v>
      </c>
      <c r="B120" s="3" t="s">
        <v>120</v>
      </c>
      <c r="C120" s="3" t="s">
        <v>4229</v>
      </c>
      <c r="D120" s="18">
        <v>5000</v>
      </c>
      <c r="E120" s="18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7">
        <v>40722.845324074071</v>
      </c>
      <c r="L120" s="7">
        <v>40752.845324074071</v>
      </c>
      <c r="M120" s="5">
        <f>(J120/86400)+25569+(-5/24)</f>
        <v>40722.845324074071</v>
      </c>
      <c r="N120" s="5">
        <f t="shared" si="1"/>
        <v>40752.845324074071</v>
      </c>
      <c r="O120" t="b">
        <v>0</v>
      </c>
      <c r="P120">
        <v>39</v>
      </c>
      <c r="Q120" t="b">
        <v>1</v>
      </c>
      <c r="R120" t="s">
        <v>8266</v>
      </c>
      <c r="S120" s="11">
        <f>SUM(E120/D120)*100</f>
        <v>113.03159999999998</v>
      </c>
      <c r="T120" s="10">
        <f>SUM(E120/P120)</f>
        <v>144.91230769230768</v>
      </c>
      <c r="U120" t="s">
        <v>8308</v>
      </c>
      <c r="V120" t="s">
        <v>8310</v>
      </c>
    </row>
    <row r="121" spans="1:22" ht="43.5" x14ac:dyDescent="0.35">
      <c r="A121">
        <v>119</v>
      </c>
      <c r="B121" s="3" t="s">
        <v>121</v>
      </c>
      <c r="C121" s="3" t="s">
        <v>4230</v>
      </c>
      <c r="D121" s="18">
        <v>3250</v>
      </c>
      <c r="E121" s="18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7">
        <v>40738.860949074071</v>
      </c>
      <c r="L121" s="7">
        <v>40768.75</v>
      </c>
      <c r="M121" s="5">
        <f>(J121/86400)+25569+(-5/24)</f>
        <v>40738.860949074071</v>
      </c>
      <c r="N121" s="5">
        <f t="shared" si="1"/>
        <v>40768.75</v>
      </c>
      <c r="O121" t="b">
        <v>0</v>
      </c>
      <c r="P121">
        <v>37</v>
      </c>
      <c r="Q121" t="b">
        <v>1</v>
      </c>
      <c r="R121" t="s">
        <v>8266</v>
      </c>
      <c r="S121" s="11">
        <f>SUM(E121/D121)*100</f>
        <v>104.55692307692308</v>
      </c>
      <c r="T121" s="10">
        <f>SUM(E121/P121)</f>
        <v>91.840540540540545</v>
      </c>
      <c r="U121" t="s">
        <v>8308</v>
      </c>
      <c r="V121" t="s">
        <v>8310</v>
      </c>
    </row>
    <row r="122" spans="1:22" ht="58" x14ac:dyDescent="0.35">
      <c r="A122">
        <v>120</v>
      </c>
      <c r="B122" s="3" t="s">
        <v>122</v>
      </c>
      <c r="C122" s="3" t="s">
        <v>4231</v>
      </c>
      <c r="D122" s="18">
        <v>70000</v>
      </c>
      <c r="E122" s="18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7">
        <v>42615.841516203705</v>
      </c>
      <c r="L122" s="7">
        <v>42645.841516203705</v>
      </c>
      <c r="M122" s="5">
        <f>(J122/86400)+25569+(-5/24)</f>
        <v>42615.841516203705</v>
      </c>
      <c r="N122" s="5">
        <f t="shared" si="1"/>
        <v>42645.841516203705</v>
      </c>
      <c r="O122" t="b">
        <v>0</v>
      </c>
      <c r="P122">
        <v>1</v>
      </c>
      <c r="Q122" t="b">
        <v>0</v>
      </c>
      <c r="R122" t="s">
        <v>8267</v>
      </c>
      <c r="S122" s="11">
        <f>SUM(E122/D122)*100</f>
        <v>1.4285714285714287E-2</v>
      </c>
      <c r="T122" s="10">
        <f>SUM(E122/P122)</f>
        <v>10</v>
      </c>
      <c r="U122" t="s">
        <v>8308</v>
      </c>
      <c r="V122" t="s">
        <v>8311</v>
      </c>
    </row>
    <row r="123" spans="1:22" ht="58" x14ac:dyDescent="0.35">
      <c r="A123">
        <v>121</v>
      </c>
      <c r="B123" s="3" t="s">
        <v>123</v>
      </c>
      <c r="C123" s="3" t="s">
        <v>4232</v>
      </c>
      <c r="D123" s="18">
        <v>3000</v>
      </c>
      <c r="E123" s="18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7">
        <v>42096.496643518512</v>
      </c>
      <c r="L123" s="7">
        <v>42112.219444444439</v>
      </c>
      <c r="M123" s="5">
        <f>(J123/86400)+25569+(-5/24)</f>
        <v>42096.496643518512</v>
      </c>
      <c r="N123" s="5">
        <f t="shared" si="1"/>
        <v>42112.219444444439</v>
      </c>
      <c r="O123" t="b">
        <v>0</v>
      </c>
      <c r="P123">
        <v>1</v>
      </c>
      <c r="Q123" t="b">
        <v>0</v>
      </c>
      <c r="R123" t="s">
        <v>8267</v>
      </c>
      <c r="S123" s="11">
        <f>SUM(E123/D123)*100</f>
        <v>3.3333333333333333E-2</v>
      </c>
      <c r="T123" s="10">
        <f>SUM(E123/P123)</f>
        <v>1</v>
      </c>
      <c r="U123" t="s">
        <v>8308</v>
      </c>
      <c r="V123" t="s">
        <v>8311</v>
      </c>
    </row>
    <row r="124" spans="1:22" ht="43.5" x14ac:dyDescent="0.35">
      <c r="A124">
        <v>122</v>
      </c>
      <c r="B124" s="3" t="s">
        <v>124</v>
      </c>
      <c r="C124" s="3" t="s">
        <v>4233</v>
      </c>
      <c r="D124" s="18">
        <v>100000000</v>
      </c>
      <c r="E124" s="18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7">
        <v>42593.223460648143</v>
      </c>
      <c r="L124" s="7">
        <v>42653.223460648143</v>
      </c>
      <c r="M124" s="5">
        <f>(J124/86400)+25569+(-5/24)</f>
        <v>42593.223460648143</v>
      </c>
      <c r="N124" s="5">
        <f t="shared" si="1"/>
        <v>42653.223460648143</v>
      </c>
      <c r="O124" t="b">
        <v>0</v>
      </c>
      <c r="P124">
        <v>0</v>
      </c>
      <c r="Q124" t="b">
        <v>0</v>
      </c>
      <c r="R124" t="s">
        <v>8267</v>
      </c>
      <c r="S124" s="11">
        <f>SUM(E124/D124)*100</f>
        <v>0</v>
      </c>
      <c r="T124" s="10" t="e">
        <f>SUM(E124/P124)</f>
        <v>#DIV/0!</v>
      </c>
      <c r="U124" t="s">
        <v>8308</v>
      </c>
      <c r="V124" t="s">
        <v>8311</v>
      </c>
    </row>
    <row r="125" spans="1:22" ht="58" x14ac:dyDescent="0.35">
      <c r="A125">
        <v>123</v>
      </c>
      <c r="B125" s="3" t="s">
        <v>125</v>
      </c>
      <c r="C125" s="3" t="s">
        <v>4234</v>
      </c>
      <c r="D125" s="18">
        <v>55000</v>
      </c>
      <c r="E125" s="18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7">
        <v>41904.573657407404</v>
      </c>
      <c r="L125" s="7">
        <v>41940.708333333328</v>
      </c>
      <c r="M125" s="5">
        <f>(J125/86400)+25569+(-5/24)</f>
        <v>41904.573657407404</v>
      </c>
      <c r="N125" s="5">
        <f t="shared" si="1"/>
        <v>41940.708333333328</v>
      </c>
      <c r="O125" t="b">
        <v>0</v>
      </c>
      <c r="P125">
        <v>6</v>
      </c>
      <c r="Q125" t="b">
        <v>0</v>
      </c>
      <c r="R125" t="s">
        <v>8267</v>
      </c>
      <c r="S125" s="11">
        <f>SUM(E125/D125)*100</f>
        <v>0.27454545454545454</v>
      </c>
      <c r="T125" s="10">
        <f>SUM(E125/P125)</f>
        <v>25.166666666666668</v>
      </c>
      <c r="U125" t="s">
        <v>8308</v>
      </c>
      <c r="V125" t="s">
        <v>8311</v>
      </c>
    </row>
    <row r="126" spans="1:22" ht="43.5" x14ac:dyDescent="0.35">
      <c r="A126">
        <v>124</v>
      </c>
      <c r="B126" s="3" t="s">
        <v>126</v>
      </c>
      <c r="C126" s="3" t="s">
        <v>4235</v>
      </c>
      <c r="D126" s="18">
        <v>4000</v>
      </c>
      <c r="E126" s="18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7">
        <v>42114.720393518517</v>
      </c>
      <c r="L126" s="7">
        <v>42139.720393518517</v>
      </c>
      <c r="M126" s="5">
        <f>(J126/86400)+25569+(-5/24)</f>
        <v>42114.720393518517</v>
      </c>
      <c r="N126" s="5">
        <f t="shared" si="1"/>
        <v>42139.720393518517</v>
      </c>
      <c r="O126" t="b">
        <v>0</v>
      </c>
      <c r="P126">
        <v>0</v>
      </c>
      <c r="Q126" t="b">
        <v>0</v>
      </c>
      <c r="R126" t="s">
        <v>8267</v>
      </c>
      <c r="S126" s="11">
        <f>SUM(E126/D126)*100</f>
        <v>0</v>
      </c>
      <c r="T126" s="10" t="e">
        <f>SUM(E126/P126)</f>
        <v>#DIV/0!</v>
      </c>
      <c r="U126" t="s">
        <v>8308</v>
      </c>
      <c r="V126" t="s">
        <v>8311</v>
      </c>
    </row>
    <row r="127" spans="1:22" ht="43.5" x14ac:dyDescent="0.35">
      <c r="A127">
        <v>125</v>
      </c>
      <c r="B127" s="3" t="s">
        <v>127</v>
      </c>
      <c r="C127" s="3" t="s">
        <v>4236</v>
      </c>
      <c r="D127" s="18">
        <v>500</v>
      </c>
      <c r="E127" s="18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7">
        <v>42709.78564814815</v>
      </c>
      <c r="L127" s="7">
        <v>42769.78564814815</v>
      </c>
      <c r="M127" s="5">
        <f>(J127/86400)+25569+(-5/24)</f>
        <v>42709.78564814815</v>
      </c>
      <c r="N127" s="5">
        <f t="shared" si="1"/>
        <v>42769.78564814815</v>
      </c>
      <c r="O127" t="b">
        <v>0</v>
      </c>
      <c r="P127">
        <v>6</v>
      </c>
      <c r="Q127" t="b">
        <v>0</v>
      </c>
      <c r="R127" t="s">
        <v>8267</v>
      </c>
      <c r="S127" s="11">
        <f>SUM(E127/D127)*100</f>
        <v>14.000000000000002</v>
      </c>
      <c r="T127" s="10">
        <f>SUM(E127/P127)</f>
        <v>11.666666666666666</v>
      </c>
      <c r="U127" t="s">
        <v>8308</v>
      </c>
      <c r="V127" t="s">
        <v>8311</v>
      </c>
    </row>
    <row r="128" spans="1:22" ht="43.5" x14ac:dyDescent="0.35">
      <c r="A128">
        <v>126</v>
      </c>
      <c r="B128" s="3" t="s">
        <v>128</v>
      </c>
      <c r="C128" s="3" t="s">
        <v>4237</v>
      </c>
      <c r="D128" s="18">
        <v>25000</v>
      </c>
      <c r="E128" s="1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7">
        <v>42135.381215277775</v>
      </c>
      <c r="L128" s="7">
        <v>42165.874999999993</v>
      </c>
      <c r="M128" s="5">
        <f>(J128/86400)+25569+(-5/24)</f>
        <v>42135.381215277775</v>
      </c>
      <c r="N128" s="5">
        <f t="shared" si="1"/>
        <v>42165.874999999993</v>
      </c>
      <c r="O128" t="b">
        <v>0</v>
      </c>
      <c r="P128">
        <v>13</v>
      </c>
      <c r="Q128" t="b">
        <v>0</v>
      </c>
      <c r="R128" t="s">
        <v>8267</v>
      </c>
      <c r="S128" s="11">
        <f>SUM(E128/D128)*100</f>
        <v>5.548</v>
      </c>
      <c r="T128" s="10">
        <f>SUM(E128/P128)</f>
        <v>106.69230769230769</v>
      </c>
      <c r="U128" t="s">
        <v>8308</v>
      </c>
      <c r="V128" t="s">
        <v>8311</v>
      </c>
    </row>
    <row r="129" spans="1:22" ht="43.5" x14ac:dyDescent="0.35">
      <c r="A129">
        <v>127</v>
      </c>
      <c r="B129" s="3" t="s">
        <v>129</v>
      </c>
      <c r="C129" s="3" t="s">
        <v>4238</v>
      </c>
      <c r="D129" s="18">
        <v>8000</v>
      </c>
      <c r="E129" s="18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7">
        <v>42067.415983796294</v>
      </c>
      <c r="L129" s="7">
        <v>42097.37431712963</v>
      </c>
      <c r="M129" s="5">
        <f>(J129/86400)+25569+(-5/24)</f>
        <v>42067.415983796294</v>
      </c>
      <c r="N129" s="5">
        <f t="shared" si="1"/>
        <v>42097.37431712963</v>
      </c>
      <c r="O129" t="b">
        <v>0</v>
      </c>
      <c r="P129">
        <v>4</v>
      </c>
      <c r="Q129" t="b">
        <v>0</v>
      </c>
      <c r="R129" t="s">
        <v>8267</v>
      </c>
      <c r="S129" s="11">
        <f>SUM(E129/D129)*100</f>
        <v>2.375</v>
      </c>
      <c r="T129" s="10">
        <f>SUM(E129/P129)</f>
        <v>47.5</v>
      </c>
      <c r="U129" t="s">
        <v>8308</v>
      </c>
      <c r="V129" t="s">
        <v>8311</v>
      </c>
    </row>
    <row r="130" spans="1:22" ht="29" x14ac:dyDescent="0.35">
      <c r="A130">
        <v>128</v>
      </c>
      <c r="B130" s="3" t="s">
        <v>130</v>
      </c>
      <c r="C130" s="3" t="s">
        <v>4239</v>
      </c>
      <c r="D130" s="18">
        <v>100000</v>
      </c>
      <c r="E130" s="18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7">
        <v>42628.019594907404</v>
      </c>
      <c r="L130" s="7">
        <v>42663.019594907404</v>
      </c>
      <c r="M130" s="5">
        <f>(J130/86400)+25569+(-5/24)</f>
        <v>42628.019594907404</v>
      </c>
      <c r="N130" s="5">
        <f t="shared" si="1"/>
        <v>42663.019594907404</v>
      </c>
      <c r="O130" t="b">
        <v>0</v>
      </c>
      <c r="P130">
        <v>6</v>
      </c>
      <c r="Q130" t="b">
        <v>0</v>
      </c>
      <c r="R130" t="s">
        <v>8267</v>
      </c>
      <c r="S130" s="11">
        <f>SUM(E130/D130)*100</f>
        <v>1.867</v>
      </c>
      <c r="T130" s="10">
        <f>SUM(E130/P130)</f>
        <v>311.16666666666669</v>
      </c>
      <c r="U130" t="s">
        <v>8308</v>
      </c>
      <c r="V130" t="s">
        <v>8311</v>
      </c>
    </row>
    <row r="131" spans="1:22" ht="58" x14ac:dyDescent="0.35">
      <c r="A131">
        <v>129</v>
      </c>
      <c r="B131" s="3" t="s">
        <v>131</v>
      </c>
      <c r="C131" s="3" t="s">
        <v>4240</v>
      </c>
      <c r="D131" s="18">
        <v>20000</v>
      </c>
      <c r="E131" s="18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7">
        <v>41882.728969907403</v>
      </c>
      <c r="L131" s="7">
        <v>41942.728969907403</v>
      </c>
      <c r="M131" s="5">
        <f>(J131/86400)+25569+(-5/24)</f>
        <v>41882.728969907403</v>
      </c>
      <c r="N131" s="5">
        <f t="shared" ref="N131:N194" si="2">(I131/86400)+25569+(-5/24)</f>
        <v>41942.728969907403</v>
      </c>
      <c r="O131" t="b">
        <v>0</v>
      </c>
      <c r="P131">
        <v>0</v>
      </c>
      <c r="Q131" t="b">
        <v>0</v>
      </c>
      <c r="R131" t="s">
        <v>8267</v>
      </c>
      <c r="S131" s="11">
        <f>SUM(E131/D131)*100</f>
        <v>0</v>
      </c>
      <c r="T131" s="10" t="e">
        <f>SUM(E131/P131)</f>
        <v>#DIV/0!</v>
      </c>
      <c r="U131" t="s">
        <v>8308</v>
      </c>
      <c r="V131" t="s">
        <v>8311</v>
      </c>
    </row>
    <row r="132" spans="1:22" ht="43.5" x14ac:dyDescent="0.35">
      <c r="A132">
        <v>130</v>
      </c>
      <c r="B132" s="3" t="s">
        <v>132</v>
      </c>
      <c r="C132" s="3" t="s">
        <v>4241</v>
      </c>
      <c r="D132" s="18">
        <v>600</v>
      </c>
      <c r="E132" s="18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7">
        <v>41778.707083333335</v>
      </c>
      <c r="L132" s="7">
        <v>41806.636111111111</v>
      </c>
      <c r="M132" s="5">
        <f>(J132/86400)+25569+(-5/24)</f>
        <v>41778.707083333335</v>
      </c>
      <c r="N132" s="5">
        <f t="shared" si="2"/>
        <v>41806.636111111111</v>
      </c>
      <c r="O132" t="b">
        <v>0</v>
      </c>
      <c r="P132">
        <v>0</v>
      </c>
      <c r="Q132" t="b">
        <v>0</v>
      </c>
      <c r="R132" t="s">
        <v>8267</v>
      </c>
      <c r="S132" s="11">
        <f>SUM(E132/D132)*100</f>
        <v>0</v>
      </c>
      <c r="T132" s="10" t="e">
        <f>SUM(E132/P132)</f>
        <v>#DIV/0!</v>
      </c>
      <c r="U132" t="s">
        <v>8308</v>
      </c>
      <c r="V132" t="s">
        <v>8311</v>
      </c>
    </row>
    <row r="133" spans="1:22" x14ac:dyDescent="0.35">
      <c r="A133">
        <v>131</v>
      </c>
      <c r="B133" s="3" t="s">
        <v>133</v>
      </c>
      <c r="C133" s="3" t="s">
        <v>4242</v>
      </c>
      <c r="D133" s="18">
        <v>1200</v>
      </c>
      <c r="E133" s="18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7">
        <v>42541.629178240742</v>
      </c>
      <c r="L133" s="7">
        <v>42556.791666666664</v>
      </c>
      <c r="M133" s="5">
        <f>(J133/86400)+25569+(-5/24)</f>
        <v>42541.629178240742</v>
      </c>
      <c r="N133" s="5">
        <f t="shared" si="2"/>
        <v>42556.791666666664</v>
      </c>
      <c r="O133" t="b">
        <v>0</v>
      </c>
      <c r="P133">
        <v>0</v>
      </c>
      <c r="Q133" t="b">
        <v>0</v>
      </c>
      <c r="R133" t="s">
        <v>8267</v>
      </c>
      <c r="S133" s="11">
        <f>SUM(E133/D133)*100</f>
        <v>0</v>
      </c>
      <c r="T133" s="10" t="e">
        <f>SUM(E133/P133)</f>
        <v>#DIV/0!</v>
      </c>
      <c r="U133" t="s">
        <v>8308</v>
      </c>
      <c r="V133" t="s">
        <v>8311</v>
      </c>
    </row>
    <row r="134" spans="1:22" ht="58" x14ac:dyDescent="0.35">
      <c r="A134">
        <v>132</v>
      </c>
      <c r="B134" s="3" t="s">
        <v>134</v>
      </c>
      <c r="C134" s="3" t="s">
        <v>4243</v>
      </c>
      <c r="D134" s="18">
        <v>80000</v>
      </c>
      <c r="E134" s="18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7">
        <v>41905.60424768518</v>
      </c>
      <c r="L134" s="7">
        <v>41950.645914351851</v>
      </c>
      <c r="M134" s="5">
        <f>(J134/86400)+25569+(-5/24)</f>
        <v>41905.60424768518</v>
      </c>
      <c r="N134" s="5">
        <f t="shared" si="2"/>
        <v>41950.645914351851</v>
      </c>
      <c r="O134" t="b">
        <v>0</v>
      </c>
      <c r="P134">
        <v>81</v>
      </c>
      <c r="Q134" t="b">
        <v>0</v>
      </c>
      <c r="R134" t="s">
        <v>8267</v>
      </c>
      <c r="S134" s="11">
        <f>SUM(E134/D134)*100</f>
        <v>9.5687499999999996</v>
      </c>
      <c r="T134" s="10">
        <f>SUM(E134/P134)</f>
        <v>94.506172839506178</v>
      </c>
      <c r="U134" t="s">
        <v>8308</v>
      </c>
      <c r="V134" t="s">
        <v>8311</v>
      </c>
    </row>
    <row r="135" spans="1:22" ht="29" x14ac:dyDescent="0.35">
      <c r="A135">
        <v>133</v>
      </c>
      <c r="B135" s="3" t="s">
        <v>135</v>
      </c>
      <c r="C135" s="3" t="s">
        <v>4244</v>
      </c>
      <c r="D135" s="18">
        <v>71764</v>
      </c>
      <c r="E135" s="18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7">
        <v>42491.599351851844</v>
      </c>
      <c r="L135" s="7">
        <v>42521.521527777775</v>
      </c>
      <c r="M135" s="5">
        <f>(J135/86400)+25569+(-5/24)</f>
        <v>42491.599351851844</v>
      </c>
      <c r="N135" s="5">
        <f t="shared" si="2"/>
        <v>42521.521527777775</v>
      </c>
      <c r="O135" t="b">
        <v>0</v>
      </c>
      <c r="P135">
        <v>0</v>
      </c>
      <c r="Q135" t="b">
        <v>0</v>
      </c>
      <c r="R135" t="s">
        <v>8267</v>
      </c>
      <c r="S135" s="11">
        <f>SUM(E135/D135)*100</f>
        <v>0</v>
      </c>
      <c r="T135" s="10" t="e">
        <f>SUM(E135/P135)</f>
        <v>#DIV/0!</v>
      </c>
      <c r="U135" t="s">
        <v>8308</v>
      </c>
      <c r="V135" t="s">
        <v>8311</v>
      </c>
    </row>
    <row r="136" spans="1:22" ht="29" x14ac:dyDescent="0.35">
      <c r="A136">
        <v>134</v>
      </c>
      <c r="B136" s="3" t="s">
        <v>136</v>
      </c>
      <c r="C136" s="3" t="s">
        <v>4245</v>
      </c>
      <c r="D136" s="18">
        <v>5000</v>
      </c>
      <c r="E136" s="18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7">
        <v>42221.701597222222</v>
      </c>
      <c r="L136" s="7">
        <v>42251.499999999993</v>
      </c>
      <c r="M136" s="5">
        <f>(J136/86400)+25569+(-5/24)</f>
        <v>42221.701597222222</v>
      </c>
      <c r="N136" s="5">
        <f t="shared" si="2"/>
        <v>42251.499999999993</v>
      </c>
      <c r="O136" t="b">
        <v>0</v>
      </c>
      <c r="P136">
        <v>0</v>
      </c>
      <c r="Q136" t="b">
        <v>0</v>
      </c>
      <c r="R136" t="s">
        <v>8267</v>
      </c>
      <c r="S136" s="11">
        <f>SUM(E136/D136)*100</f>
        <v>0</v>
      </c>
      <c r="T136" s="10" t="e">
        <f>SUM(E136/P136)</f>
        <v>#DIV/0!</v>
      </c>
      <c r="U136" t="s">
        <v>8308</v>
      </c>
      <c r="V136" t="s">
        <v>8311</v>
      </c>
    </row>
    <row r="137" spans="1:22" ht="43.5" x14ac:dyDescent="0.35">
      <c r="A137">
        <v>135</v>
      </c>
      <c r="B137" s="3" t="s">
        <v>137</v>
      </c>
      <c r="C137" s="3" t="s">
        <v>4246</v>
      </c>
      <c r="D137" s="18">
        <v>3000</v>
      </c>
      <c r="E137" s="18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7">
        <v>41788.173576388886</v>
      </c>
      <c r="L137" s="7">
        <v>41821.583333333328</v>
      </c>
      <c r="M137" s="5">
        <f>(J137/86400)+25569+(-5/24)</f>
        <v>41788.173576388886</v>
      </c>
      <c r="N137" s="5">
        <f t="shared" si="2"/>
        <v>41821.583333333328</v>
      </c>
      <c r="O137" t="b">
        <v>0</v>
      </c>
      <c r="P137">
        <v>5</v>
      </c>
      <c r="Q137" t="b">
        <v>0</v>
      </c>
      <c r="R137" t="s">
        <v>8267</v>
      </c>
      <c r="S137" s="11">
        <f>SUM(E137/D137)*100</f>
        <v>13.433333333333334</v>
      </c>
      <c r="T137" s="10">
        <f>SUM(E137/P137)</f>
        <v>80.599999999999994</v>
      </c>
      <c r="U137" t="s">
        <v>8308</v>
      </c>
      <c r="V137" t="s">
        <v>8311</v>
      </c>
    </row>
    <row r="138" spans="1:22" ht="58" x14ac:dyDescent="0.35">
      <c r="A138">
        <v>136</v>
      </c>
      <c r="B138" s="3" t="s">
        <v>138</v>
      </c>
      <c r="C138" s="3" t="s">
        <v>4232</v>
      </c>
      <c r="D138" s="18">
        <v>3000</v>
      </c>
      <c r="E138" s="1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7">
        <v>42096.201782407406</v>
      </c>
      <c r="L138" s="7">
        <v>42140.219444444439</v>
      </c>
      <c r="M138" s="5">
        <f>(J138/86400)+25569+(-5/24)</f>
        <v>42096.201782407406</v>
      </c>
      <c r="N138" s="5">
        <f t="shared" si="2"/>
        <v>42140.219444444439</v>
      </c>
      <c r="O138" t="b">
        <v>0</v>
      </c>
      <c r="P138">
        <v>0</v>
      </c>
      <c r="Q138" t="b">
        <v>0</v>
      </c>
      <c r="R138" t="s">
        <v>8267</v>
      </c>
      <c r="S138" s="11">
        <f>SUM(E138/D138)*100</f>
        <v>0</v>
      </c>
      <c r="T138" s="10" t="e">
        <f>SUM(E138/P138)</f>
        <v>#DIV/0!</v>
      </c>
      <c r="U138" t="s">
        <v>8308</v>
      </c>
      <c r="V138" t="s">
        <v>8311</v>
      </c>
    </row>
    <row r="139" spans="1:22" ht="43.5" x14ac:dyDescent="0.35">
      <c r="A139">
        <v>137</v>
      </c>
      <c r="B139" s="3" t="s">
        <v>139</v>
      </c>
      <c r="C139" s="3" t="s">
        <v>4247</v>
      </c>
      <c r="D139" s="18">
        <v>55000</v>
      </c>
      <c r="E139" s="18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7">
        <v>42239.365659722222</v>
      </c>
      <c r="L139" s="7">
        <v>42289.365659722222</v>
      </c>
      <c r="M139" s="5">
        <f>(J139/86400)+25569+(-5/24)</f>
        <v>42239.365659722222</v>
      </c>
      <c r="N139" s="5">
        <f t="shared" si="2"/>
        <v>42289.365659722222</v>
      </c>
      <c r="O139" t="b">
        <v>0</v>
      </c>
      <c r="P139">
        <v>0</v>
      </c>
      <c r="Q139" t="b">
        <v>0</v>
      </c>
      <c r="R139" t="s">
        <v>8267</v>
      </c>
      <c r="S139" s="11">
        <f>SUM(E139/D139)*100</f>
        <v>0</v>
      </c>
      <c r="T139" s="10" t="e">
        <f>SUM(E139/P139)</f>
        <v>#DIV/0!</v>
      </c>
      <c r="U139" t="s">
        <v>8308</v>
      </c>
      <c r="V139" t="s">
        <v>8311</v>
      </c>
    </row>
    <row r="140" spans="1:22" ht="43.5" x14ac:dyDescent="0.35">
      <c r="A140">
        <v>138</v>
      </c>
      <c r="B140" s="3" t="s">
        <v>140</v>
      </c>
      <c r="C140" s="3" t="s">
        <v>4248</v>
      </c>
      <c r="D140" s="18">
        <v>150000</v>
      </c>
      <c r="E140" s="18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7">
        <v>42186.049085648141</v>
      </c>
      <c r="L140" s="7">
        <v>42216.999305555553</v>
      </c>
      <c r="M140" s="5">
        <f>(J140/86400)+25569+(-5/24)</f>
        <v>42186.049085648141</v>
      </c>
      <c r="N140" s="5">
        <f t="shared" si="2"/>
        <v>42216.999305555553</v>
      </c>
      <c r="O140" t="b">
        <v>0</v>
      </c>
      <c r="P140">
        <v>58</v>
      </c>
      <c r="Q140" t="b">
        <v>0</v>
      </c>
      <c r="R140" t="s">
        <v>8267</v>
      </c>
      <c r="S140" s="11">
        <f>SUM(E140/D140)*100</f>
        <v>3.1413333333333333</v>
      </c>
      <c r="T140" s="10">
        <f>SUM(E140/P140)</f>
        <v>81.241379310344826</v>
      </c>
      <c r="U140" t="s">
        <v>8308</v>
      </c>
      <c r="V140" t="s">
        <v>8311</v>
      </c>
    </row>
    <row r="141" spans="1:22" ht="43.5" x14ac:dyDescent="0.35">
      <c r="A141">
        <v>139</v>
      </c>
      <c r="B141" s="3" t="s">
        <v>141</v>
      </c>
      <c r="C141" s="3" t="s">
        <v>4249</v>
      </c>
      <c r="D141" s="18">
        <v>500</v>
      </c>
      <c r="E141" s="18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7">
        <v>42187.712638888886</v>
      </c>
      <c r="L141" s="7">
        <v>42197.712638888886</v>
      </c>
      <c r="M141" s="5">
        <f>(J141/86400)+25569+(-5/24)</f>
        <v>42187.712638888886</v>
      </c>
      <c r="N141" s="5">
        <f t="shared" si="2"/>
        <v>42197.712638888886</v>
      </c>
      <c r="O141" t="b">
        <v>0</v>
      </c>
      <c r="P141">
        <v>1</v>
      </c>
      <c r="Q141" t="b">
        <v>0</v>
      </c>
      <c r="R141" t="s">
        <v>8267</v>
      </c>
      <c r="S141" s="11">
        <f>SUM(E141/D141)*100</f>
        <v>100</v>
      </c>
      <c r="T141" s="10">
        <f>SUM(E141/P141)</f>
        <v>500</v>
      </c>
      <c r="U141" t="s">
        <v>8308</v>
      </c>
      <c r="V141" t="s">
        <v>8311</v>
      </c>
    </row>
    <row r="142" spans="1:22" ht="43.5" x14ac:dyDescent="0.35">
      <c r="A142">
        <v>140</v>
      </c>
      <c r="B142" s="3" t="s">
        <v>142</v>
      </c>
      <c r="C142" s="3" t="s">
        <v>4250</v>
      </c>
      <c r="D142" s="18">
        <v>200000</v>
      </c>
      <c r="E142" s="18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7">
        <v>42052.989953703705</v>
      </c>
      <c r="L142" s="7">
        <v>42082.948287037034</v>
      </c>
      <c r="M142" s="5">
        <f>(J142/86400)+25569+(-5/24)</f>
        <v>42052.989953703705</v>
      </c>
      <c r="N142" s="5">
        <f t="shared" si="2"/>
        <v>42082.948287037034</v>
      </c>
      <c r="O142" t="b">
        <v>0</v>
      </c>
      <c r="P142">
        <v>0</v>
      </c>
      <c r="Q142" t="b">
        <v>0</v>
      </c>
      <c r="R142" t="s">
        <v>8267</v>
      </c>
      <c r="S142" s="11">
        <f>SUM(E142/D142)*100</f>
        <v>0</v>
      </c>
      <c r="T142" s="10" t="e">
        <f>SUM(E142/P142)</f>
        <v>#DIV/0!</v>
      </c>
      <c r="U142" t="s">
        <v>8308</v>
      </c>
      <c r="V142" t="s">
        <v>8311</v>
      </c>
    </row>
    <row r="143" spans="1:22" ht="43.5" x14ac:dyDescent="0.35">
      <c r="A143">
        <v>141</v>
      </c>
      <c r="B143" s="3" t="s">
        <v>143</v>
      </c>
      <c r="C143" s="3" t="s">
        <v>4251</v>
      </c>
      <c r="D143" s="18">
        <v>12000</v>
      </c>
      <c r="E143" s="18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7">
        <v>42109.944710648146</v>
      </c>
      <c r="L143" s="7">
        <v>42154.944710648146</v>
      </c>
      <c r="M143" s="5">
        <f>(J143/86400)+25569+(-5/24)</f>
        <v>42109.944710648146</v>
      </c>
      <c r="N143" s="5">
        <f t="shared" si="2"/>
        <v>42154.944710648146</v>
      </c>
      <c r="O143" t="b">
        <v>0</v>
      </c>
      <c r="P143">
        <v>28</v>
      </c>
      <c r="Q143" t="b">
        <v>0</v>
      </c>
      <c r="R143" t="s">
        <v>8267</v>
      </c>
      <c r="S143" s="11">
        <f>SUM(E143/D143)*100</f>
        <v>10.775</v>
      </c>
      <c r="T143" s="10">
        <f>SUM(E143/P143)</f>
        <v>46.178571428571431</v>
      </c>
      <c r="U143" t="s">
        <v>8308</v>
      </c>
      <c r="V143" t="s">
        <v>8311</v>
      </c>
    </row>
    <row r="144" spans="1:22" ht="43.5" x14ac:dyDescent="0.35">
      <c r="A144">
        <v>142</v>
      </c>
      <c r="B144" s="3" t="s">
        <v>144</v>
      </c>
      <c r="C144" s="3" t="s">
        <v>4252</v>
      </c>
      <c r="D144" s="18">
        <v>3000</v>
      </c>
      <c r="E144" s="18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7">
        <v>41938.684930555552</v>
      </c>
      <c r="L144" s="7">
        <v>41959.726597222216</v>
      </c>
      <c r="M144" s="5">
        <f>(J144/86400)+25569+(-5/24)</f>
        <v>41938.684930555552</v>
      </c>
      <c r="N144" s="5">
        <f t="shared" si="2"/>
        <v>41959.726597222216</v>
      </c>
      <c r="O144" t="b">
        <v>0</v>
      </c>
      <c r="P144">
        <v>1</v>
      </c>
      <c r="Q144" t="b">
        <v>0</v>
      </c>
      <c r="R144" t="s">
        <v>8267</v>
      </c>
      <c r="S144" s="11">
        <f>SUM(E144/D144)*100</f>
        <v>0.33333333333333337</v>
      </c>
      <c r="T144" s="10">
        <f>SUM(E144/P144)</f>
        <v>10</v>
      </c>
      <c r="U144" t="s">
        <v>8308</v>
      </c>
      <c r="V144" t="s">
        <v>8311</v>
      </c>
    </row>
    <row r="145" spans="1:22" ht="43.5" x14ac:dyDescent="0.35">
      <c r="A145">
        <v>143</v>
      </c>
      <c r="B145" s="3" t="s">
        <v>145</v>
      </c>
      <c r="C145" s="3" t="s">
        <v>4253</v>
      </c>
      <c r="D145" s="18">
        <v>5500</v>
      </c>
      <c r="E145" s="18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7">
        <v>42558.855810185181</v>
      </c>
      <c r="L145" s="7">
        <v>42616.038194444445</v>
      </c>
      <c r="M145" s="5">
        <f>(J145/86400)+25569+(-5/24)</f>
        <v>42558.855810185181</v>
      </c>
      <c r="N145" s="5">
        <f t="shared" si="2"/>
        <v>42616.038194444445</v>
      </c>
      <c r="O145" t="b">
        <v>0</v>
      </c>
      <c r="P145">
        <v>0</v>
      </c>
      <c r="Q145" t="b">
        <v>0</v>
      </c>
      <c r="R145" t="s">
        <v>8267</v>
      </c>
      <c r="S145" s="11">
        <f>SUM(E145/D145)*100</f>
        <v>0</v>
      </c>
      <c r="T145" s="10" t="e">
        <f>SUM(E145/P145)</f>
        <v>#DIV/0!</v>
      </c>
      <c r="U145" t="s">
        <v>8308</v>
      </c>
      <c r="V145" t="s">
        <v>8311</v>
      </c>
    </row>
    <row r="146" spans="1:22" ht="43.5" x14ac:dyDescent="0.35">
      <c r="A146">
        <v>144</v>
      </c>
      <c r="B146" s="3" t="s">
        <v>146</v>
      </c>
      <c r="C146" s="3" t="s">
        <v>4254</v>
      </c>
      <c r="D146" s="18">
        <v>7500</v>
      </c>
      <c r="E146" s="18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7">
        <v>42047.554074074076</v>
      </c>
      <c r="L146" s="7">
        <v>42107.512407407405</v>
      </c>
      <c r="M146" s="5">
        <f>(J146/86400)+25569+(-5/24)</f>
        <v>42047.554074074076</v>
      </c>
      <c r="N146" s="5">
        <f t="shared" si="2"/>
        <v>42107.512407407405</v>
      </c>
      <c r="O146" t="b">
        <v>0</v>
      </c>
      <c r="P146">
        <v>37</v>
      </c>
      <c r="Q146" t="b">
        <v>0</v>
      </c>
      <c r="R146" t="s">
        <v>8267</v>
      </c>
      <c r="S146" s="11">
        <f>SUM(E146/D146)*100</f>
        <v>27.6</v>
      </c>
      <c r="T146" s="10">
        <f>SUM(E146/P146)</f>
        <v>55.945945945945944</v>
      </c>
      <c r="U146" t="s">
        <v>8308</v>
      </c>
      <c r="V146" t="s">
        <v>8311</v>
      </c>
    </row>
    <row r="147" spans="1:22" ht="43.5" x14ac:dyDescent="0.35">
      <c r="A147">
        <v>145</v>
      </c>
      <c r="B147" s="3" t="s">
        <v>147</v>
      </c>
      <c r="C147" s="3" t="s">
        <v>4255</v>
      </c>
      <c r="D147" s="18">
        <v>4500</v>
      </c>
      <c r="E147" s="18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7">
        <v>42200.333935185183</v>
      </c>
      <c r="L147" s="7">
        <v>42227.333935185183</v>
      </c>
      <c r="M147" s="5">
        <f>(J147/86400)+25569+(-5/24)</f>
        <v>42200.333935185183</v>
      </c>
      <c r="N147" s="5">
        <f t="shared" si="2"/>
        <v>42227.333935185183</v>
      </c>
      <c r="O147" t="b">
        <v>0</v>
      </c>
      <c r="P147">
        <v>9</v>
      </c>
      <c r="Q147" t="b">
        <v>0</v>
      </c>
      <c r="R147" t="s">
        <v>8267</v>
      </c>
      <c r="S147" s="11">
        <f>SUM(E147/D147)*100</f>
        <v>7.5111111111111111</v>
      </c>
      <c r="T147" s="10">
        <f>SUM(E147/P147)</f>
        <v>37.555555555555557</v>
      </c>
      <c r="U147" t="s">
        <v>8308</v>
      </c>
      <c r="V147" t="s">
        <v>8311</v>
      </c>
    </row>
    <row r="148" spans="1:22" ht="43.5" x14ac:dyDescent="0.35">
      <c r="A148">
        <v>146</v>
      </c>
      <c r="B148" s="3" t="s">
        <v>148</v>
      </c>
      <c r="C148" s="3" t="s">
        <v>4256</v>
      </c>
      <c r="D148" s="18">
        <v>20000</v>
      </c>
      <c r="E148" s="1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7">
        <v>42692.807847222219</v>
      </c>
      <c r="L148" s="7">
        <v>42752.807847222219</v>
      </c>
      <c r="M148" s="5">
        <f>(J148/86400)+25569+(-5/24)</f>
        <v>42692.807847222219</v>
      </c>
      <c r="N148" s="5">
        <f t="shared" si="2"/>
        <v>42752.807847222219</v>
      </c>
      <c r="O148" t="b">
        <v>0</v>
      </c>
      <c r="P148">
        <v>3</v>
      </c>
      <c r="Q148" t="b">
        <v>0</v>
      </c>
      <c r="R148" t="s">
        <v>8267</v>
      </c>
      <c r="S148" s="11">
        <f>SUM(E148/D148)*100</f>
        <v>0.57499999999999996</v>
      </c>
      <c r="T148" s="10">
        <f>SUM(E148/P148)</f>
        <v>38.333333333333336</v>
      </c>
      <c r="U148" t="s">
        <v>8308</v>
      </c>
      <c r="V148" t="s">
        <v>8311</v>
      </c>
    </row>
    <row r="149" spans="1:22" ht="29" x14ac:dyDescent="0.35">
      <c r="A149">
        <v>147</v>
      </c>
      <c r="B149" s="3" t="s">
        <v>149</v>
      </c>
      <c r="C149" s="3" t="s">
        <v>4257</v>
      </c>
      <c r="D149" s="18">
        <v>7000</v>
      </c>
      <c r="E149" s="18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7">
        <v>41969.559490740743</v>
      </c>
      <c r="L149" s="7">
        <v>42012.554166666661</v>
      </c>
      <c r="M149" s="5">
        <f>(J149/86400)+25569+(-5/24)</f>
        <v>41969.559490740743</v>
      </c>
      <c r="N149" s="5">
        <f t="shared" si="2"/>
        <v>42012.554166666661</v>
      </c>
      <c r="O149" t="b">
        <v>0</v>
      </c>
      <c r="P149">
        <v>0</v>
      </c>
      <c r="Q149" t="b">
        <v>0</v>
      </c>
      <c r="R149" t="s">
        <v>8267</v>
      </c>
      <c r="S149" s="11">
        <f>SUM(E149/D149)*100</f>
        <v>0</v>
      </c>
      <c r="T149" s="10" t="e">
        <f>SUM(E149/P149)</f>
        <v>#DIV/0!</v>
      </c>
      <c r="U149" t="s">
        <v>8308</v>
      </c>
      <c r="V149" t="s">
        <v>8311</v>
      </c>
    </row>
    <row r="150" spans="1:22" ht="43.5" x14ac:dyDescent="0.35">
      <c r="A150">
        <v>148</v>
      </c>
      <c r="B150" s="3" t="s">
        <v>150</v>
      </c>
      <c r="C150" s="3" t="s">
        <v>4258</v>
      </c>
      <c r="D150" s="18">
        <v>50000</v>
      </c>
      <c r="E150" s="18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7">
        <v>42397.073333333326</v>
      </c>
      <c r="L150" s="7">
        <v>42427.073333333326</v>
      </c>
      <c r="M150" s="5">
        <f>(J150/86400)+25569+(-5/24)</f>
        <v>42397.073333333326</v>
      </c>
      <c r="N150" s="5">
        <f t="shared" si="2"/>
        <v>42427.073333333326</v>
      </c>
      <c r="O150" t="b">
        <v>0</v>
      </c>
      <c r="P150">
        <v>2</v>
      </c>
      <c r="Q150" t="b">
        <v>0</v>
      </c>
      <c r="R150" t="s">
        <v>8267</v>
      </c>
      <c r="S150" s="11">
        <f>SUM(E150/D150)*100</f>
        <v>0.08</v>
      </c>
      <c r="T150" s="10">
        <f>SUM(E150/P150)</f>
        <v>20</v>
      </c>
      <c r="U150" t="s">
        <v>8308</v>
      </c>
      <c r="V150" t="s">
        <v>8311</v>
      </c>
    </row>
    <row r="151" spans="1:22" ht="43.5" x14ac:dyDescent="0.35">
      <c r="A151">
        <v>149</v>
      </c>
      <c r="B151" s="3" t="s">
        <v>151</v>
      </c>
      <c r="C151" s="3" t="s">
        <v>4259</v>
      </c>
      <c r="D151" s="18">
        <v>10000</v>
      </c>
      <c r="E151" s="18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7">
        <v>41967.963773148142</v>
      </c>
      <c r="L151" s="7">
        <v>41998.124999999993</v>
      </c>
      <c r="M151" s="5">
        <f>(J151/86400)+25569+(-5/24)</f>
        <v>41967.963773148142</v>
      </c>
      <c r="N151" s="5">
        <f t="shared" si="2"/>
        <v>41998.124999999993</v>
      </c>
      <c r="O151" t="b">
        <v>0</v>
      </c>
      <c r="P151">
        <v>6</v>
      </c>
      <c r="Q151" t="b">
        <v>0</v>
      </c>
      <c r="R151" t="s">
        <v>8267</v>
      </c>
      <c r="S151" s="11">
        <f>SUM(E151/D151)*100</f>
        <v>0.91999999999999993</v>
      </c>
      <c r="T151" s="10">
        <f>SUM(E151/P151)</f>
        <v>15.333333333333334</v>
      </c>
      <c r="U151" t="s">
        <v>8308</v>
      </c>
      <c r="V151" t="s">
        <v>8311</v>
      </c>
    </row>
    <row r="152" spans="1:22" ht="43.5" x14ac:dyDescent="0.35">
      <c r="A152">
        <v>150</v>
      </c>
      <c r="B152" s="3" t="s">
        <v>152</v>
      </c>
      <c r="C152" s="3" t="s">
        <v>4260</v>
      </c>
      <c r="D152" s="18">
        <v>130000</v>
      </c>
      <c r="E152" s="18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7">
        <v>42089.95349537037</v>
      </c>
      <c r="L152" s="7">
        <v>42149.95349537037</v>
      </c>
      <c r="M152" s="5">
        <f>(J152/86400)+25569+(-5/24)</f>
        <v>42089.95349537037</v>
      </c>
      <c r="N152" s="5">
        <f t="shared" si="2"/>
        <v>42149.95349537037</v>
      </c>
      <c r="O152" t="b">
        <v>0</v>
      </c>
      <c r="P152">
        <v>67</v>
      </c>
      <c r="Q152" t="b">
        <v>0</v>
      </c>
      <c r="R152" t="s">
        <v>8267</v>
      </c>
      <c r="S152" s="11">
        <f>SUM(E152/D152)*100</f>
        <v>23.163076923076922</v>
      </c>
      <c r="T152" s="10">
        <f>SUM(E152/P152)</f>
        <v>449.43283582089555</v>
      </c>
      <c r="U152" t="s">
        <v>8308</v>
      </c>
      <c r="V152" t="s">
        <v>8311</v>
      </c>
    </row>
    <row r="153" spans="1:22" ht="43.5" x14ac:dyDescent="0.35">
      <c r="A153">
        <v>151</v>
      </c>
      <c r="B153" s="3" t="s">
        <v>153</v>
      </c>
      <c r="C153" s="3" t="s">
        <v>4261</v>
      </c>
      <c r="D153" s="18">
        <v>250000</v>
      </c>
      <c r="E153" s="18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7">
        <v>42113.342488425922</v>
      </c>
      <c r="L153" s="7">
        <v>42173.342488425922</v>
      </c>
      <c r="M153" s="5">
        <f>(J153/86400)+25569+(-5/24)</f>
        <v>42113.342488425922</v>
      </c>
      <c r="N153" s="5">
        <f t="shared" si="2"/>
        <v>42173.342488425922</v>
      </c>
      <c r="O153" t="b">
        <v>0</v>
      </c>
      <c r="P153">
        <v>5</v>
      </c>
      <c r="Q153" t="b">
        <v>0</v>
      </c>
      <c r="R153" t="s">
        <v>8267</v>
      </c>
      <c r="S153" s="11">
        <f>SUM(E153/D153)*100</f>
        <v>5.5999999999999994E-2</v>
      </c>
      <c r="T153" s="10">
        <f>SUM(E153/P153)</f>
        <v>28</v>
      </c>
      <c r="U153" t="s">
        <v>8308</v>
      </c>
      <c r="V153" t="s">
        <v>8311</v>
      </c>
    </row>
    <row r="154" spans="1:22" ht="29" x14ac:dyDescent="0.35">
      <c r="A154">
        <v>152</v>
      </c>
      <c r="B154" s="3" t="s">
        <v>154</v>
      </c>
      <c r="C154" s="3" t="s">
        <v>4262</v>
      </c>
      <c r="D154" s="18">
        <v>380000</v>
      </c>
      <c r="E154" s="18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7">
        <v>41874.869212962956</v>
      </c>
      <c r="L154" s="7">
        <v>41904.869212962956</v>
      </c>
      <c r="M154" s="5">
        <f>(J154/86400)+25569+(-5/24)</f>
        <v>41874.869212962956</v>
      </c>
      <c r="N154" s="5">
        <f t="shared" si="2"/>
        <v>41904.869212962956</v>
      </c>
      <c r="O154" t="b">
        <v>0</v>
      </c>
      <c r="P154">
        <v>2</v>
      </c>
      <c r="Q154" t="b">
        <v>0</v>
      </c>
      <c r="R154" t="s">
        <v>8267</v>
      </c>
      <c r="S154" s="11">
        <f>SUM(E154/D154)*100</f>
        <v>7.8947368421052634E-3</v>
      </c>
      <c r="T154" s="10">
        <f>SUM(E154/P154)</f>
        <v>15</v>
      </c>
      <c r="U154" t="s">
        <v>8308</v>
      </c>
      <c r="V154" t="s">
        <v>8311</v>
      </c>
    </row>
    <row r="155" spans="1:22" ht="43.5" x14ac:dyDescent="0.35">
      <c r="A155">
        <v>153</v>
      </c>
      <c r="B155" s="3" t="s">
        <v>155</v>
      </c>
      <c r="C155" s="3" t="s">
        <v>4263</v>
      </c>
      <c r="D155" s="18">
        <v>50000</v>
      </c>
      <c r="E155" s="18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7">
        <v>41933.377824074072</v>
      </c>
      <c r="L155" s="7">
        <v>41975.419490740744</v>
      </c>
      <c r="M155" s="5">
        <f>(J155/86400)+25569+(-5/24)</f>
        <v>41933.377824074072</v>
      </c>
      <c r="N155" s="5">
        <f t="shared" si="2"/>
        <v>41975.419490740744</v>
      </c>
      <c r="O155" t="b">
        <v>0</v>
      </c>
      <c r="P155">
        <v>10</v>
      </c>
      <c r="Q155" t="b">
        <v>0</v>
      </c>
      <c r="R155" t="s">
        <v>8267</v>
      </c>
      <c r="S155" s="11">
        <f>SUM(E155/D155)*100</f>
        <v>0.71799999999999997</v>
      </c>
      <c r="T155" s="10">
        <f>SUM(E155/P155)</f>
        <v>35.9</v>
      </c>
      <c r="U155" t="s">
        <v>8308</v>
      </c>
      <c r="V155" t="s">
        <v>8311</v>
      </c>
    </row>
    <row r="156" spans="1:22" ht="43.5" x14ac:dyDescent="0.35">
      <c r="A156">
        <v>154</v>
      </c>
      <c r="B156" s="3" t="s">
        <v>156</v>
      </c>
      <c r="C156" s="3" t="s">
        <v>4264</v>
      </c>
      <c r="D156" s="18">
        <v>1500</v>
      </c>
      <c r="E156" s="18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7">
        <v>42115.339062499996</v>
      </c>
      <c r="L156" s="7">
        <v>42158.339062499996</v>
      </c>
      <c r="M156" s="5">
        <f>(J156/86400)+25569+(-5/24)</f>
        <v>42115.339062499996</v>
      </c>
      <c r="N156" s="5">
        <f t="shared" si="2"/>
        <v>42158.339062499996</v>
      </c>
      <c r="O156" t="b">
        <v>0</v>
      </c>
      <c r="P156">
        <v>3</v>
      </c>
      <c r="Q156" t="b">
        <v>0</v>
      </c>
      <c r="R156" t="s">
        <v>8267</v>
      </c>
      <c r="S156" s="11">
        <f>SUM(E156/D156)*100</f>
        <v>2.666666666666667</v>
      </c>
      <c r="T156" s="10">
        <f>SUM(E156/P156)</f>
        <v>13.333333333333334</v>
      </c>
      <c r="U156" t="s">
        <v>8308</v>
      </c>
      <c r="V156" t="s">
        <v>8311</v>
      </c>
    </row>
    <row r="157" spans="1:22" ht="58" x14ac:dyDescent="0.35">
      <c r="A157">
        <v>155</v>
      </c>
      <c r="B157" s="3" t="s">
        <v>157</v>
      </c>
      <c r="C157" s="3" t="s">
        <v>4265</v>
      </c>
      <c r="D157" s="18">
        <v>1350000</v>
      </c>
      <c r="E157" s="18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7">
        <v>42168.351099537038</v>
      </c>
      <c r="L157" s="7">
        <v>42208.351099537038</v>
      </c>
      <c r="M157" s="5">
        <f>(J157/86400)+25569+(-5/24)</f>
        <v>42168.351099537038</v>
      </c>
      <c r="N157" s="5">
        <f t="shared" si="2"/>
        <v>42208.351099537038</v>
      </c>
      <c r="O157" t="b">
        <v>0</v>
      </c>
      <c r="P157">
        <v>4</v>
      </c>
      <c r="Q157" t="b">
        <v>0</v>
      </c>
      <c r="R157" t="s">
        <v>8267</v>
      </c>
      <c r="S157" s="11">
        <f>SUM(E157/D157)*100</f>
        <v>6.0000000000000001E-3</v>
      </c>
      <c r="T157" s="10">
        <f>SUM(E157/P157)</f>
        <v>20.25</v>
      </c>
      <c r="U157" t="s">
        <v>8308</v>
      </c>
      <c r="V157" t="s">
        <v>8311</v>
      </c>
    </row>
    <row r="158" spans="1:22" ht="58" x14ac:dyDescent="0.35">
      <c r="A158">
        <v>156</v>
      </c>
      <c r="B158" s="3" t="s">
        <v>158</v>
      </c>
      <c r="C158" s="3" t="s">
        <v>4266</v>
      </c>
      <c r="D158" s="18">
        <v>35000</v>
      </c>
      <c r="E158" s="1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7">
        <v>41793.916620370372</v>
      </c>
      <c r="L158" s="7">
        <v>41853.916620370372</v>
      </c>
      <c r="M158" s="5">
        <f>(J158/86400)+25569+(-5/24)</f>
        <v>41793.916620370372</v>
      </c>
      <c r="N158" s="5">
        <f t="shared" si="2"/>
        <v>41853.916620370372</v>
      </c>
      <c r="O158" t="b">
        <v>0</v>
      </c>
      <c r="P158">
        <v>15</v>
      </c>
      <c r="Q158" t="b">
        <v>0</v>
      </c>
      <c r="R158" t="s">
        <v>8267</v>
      </c>
      <c r="S158" s="11">
        <f>SUM(E158/D158)*100</f>
        <v>5.0999999999999996</v>
      </c>
      <c r="T158" s="10">
        <f>SUM(E158/P158)</f>
        <v>119</v>
      </c>
      <c r="U158" t="s">
        <v>8308</v>
      </c>
      <c r="V158" t="s">
        <v>8311</v>
      </c>
    </row>
    <row r="159" spans="1:22" ht="43.5" x14ac:dyDescent="0.35">
      <c r="A159">
        <v>157</v>
      </c>
      <c r="B159" s="3" t="s">
        <v>159</v>
      </c>
      <c r="C159" s="3" t="s">
        <v>4267</v>
      </c>
      <c r="D159" s="18">
        <v>2995</v>
      </c>
      <c r="E159" s="18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7">
        <v>42396.703379629624</v>
      </c>
      <c r="L159" s="7">
        <v>42426.703379629624</v>
      </c>
      <c r="M159" s="5">
        <f>(J159/86400)+25569+(-5/24)</f>
        <v>42396.703379629624</v>
      </c>
      <c r="N159" s="5">
        <f t="shared" si="2"/>
        <v>42426.703379629624</v>
      </c>
      <c r="O159" t="b">
        <v>0</v>
      </c>
      <c r="P159">
        <v>2</v>
      </c>
      <c r="Q159" t="b">
        <v>0</v>
      </c>
      <c r="R159" t="s">
        <v>8267</v>
      </c>
      <c r="S159" s="11">
        <f>SUM(E159/D159)*100</f>
        <v>0.26711185308848079</v>
      </c>
      <c r="T159" s="10">
        <f>SUM(E159/P159)</f>
        <v>4</v>
      </c>
      <c r="U159" t="s">
        <v>8308</v>
      </c>
      <c r="V159" t="s">
        <v>8311</v>
      </c>
    </row>
    <row r="160" spans="1:22" ht="43.5" x14ac:dyDescent="0.35">
      <c r="A160">
        <v>158</v>
      </c>
      <c r="B160" s="3" t="s">
        <v>160</v>
      </c>
      <c r="C160" s="3" t="s">
        <v>4268</v>
      </c>
      <c r="D160" s="18">
        <v>5000</v>
      </c>
      <c r="E160" s="18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7">
        <v>41903.868379629625</v>
      </c>
      <c r="L160" s="7">
        <v>41933.868379629625</v>
      </c>
      <c r="M160" s="5">
        <f>(J160/86400)+25569+(-5/24)</f>
        <v>41903.868379629625</v>
      </c>
      <c r="N160" s="5">
        <f t="shared" si="2"/>
        <v>41933.868379629625</v>
      </c>
      <c r="O160" t="b">
        <v>0</v>
      </c>
      <c r="P160">
        <v>0</v>
      </c>
      <c r="Q160" t="b">
        <v>0</v>
      </c>
      <c r="R160" t="s">
        <v>8267</v>
      </c>
      <c r="S160" s="11">
        <f>SUM(E160/D160)*100</f>
        <v>0</v>
      </c>
      <c r="T160" s="10" t="e">
        <f>SUM(E160/P160)</f>
        <v>#DIV/0!</v>
      </c>
      <c r="U160" t="s">
        <v>8308</v>
      </c>
      <c r="V160" t="s">
        <v>8311</v>
      </c>
    </row>
    <row r="161" spans="1:22" ht="43.5" x14ac:dyDescent="0.35">
      <c r="A161">
        <v>159</v>
      </c>
      <c r="B161" s="3" t="s">
        <v>161</v>
      </c>
      <c r="C161" s="3" t="s">
        <v>4269</v>
      </c>
      <c r="D161" s="18">
        <v>500000</v>
      </c>
      <c r="E161" s="18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7">
        <v>42514.226215277777</v>
      </c>
      <c r="L161" s="7">
        <v>42554.226215277777</v>
      </c>
      <c r="M161" s="5">
        <f>(J161/86400)+25569+(-5/24)</f>
        <v>42514.226215277777</v>
      </c>
      <c r="N161" s="5">
        <f t="shared" si="2"/>
        <v>42554.226215277777</v>
      </c>
      <c r="O161" t="b">
        <v>0</v>
      </c>
      <c r="P161">
        <v>1</v>
      </c>
      <c r="Q161" t="b">
        <v>0</v>
      </c>
      <c r="R161" t="s">
        <v>8267</v>
      </c>
      <c r="S161" s="11">
        <f>SUM(E161/D161)*100</f>
        <v>2E-3</v>
      </c>
      <c r="T161" s="10">
        <f>SUM(E161/P161)</f>
        <v>10</v>
      </c>
      <c r="U161" t="s">
        <v>8308</v>
      </c>
      <c r="V161" t="s">
        <v>8311</v>
      </c>
    </row>
    <row r="162" spans="1:22" ht="43.5" x14ac:dyDescent="0.35">
      <c r="A162">
        <v>160</v>
      </c>
      <c r="B162" s="3" t="s">
        <v>162</v>
      </c>
      <c r="C162" s="3" t="s">
        <v>4270</v>
      </c>
      <c r="D162" s="18">
        <v>5000</v>
      </c>
      <c r="E162" s="18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7">
        <v>42171.70475694444</v>
      </c>
      <c r="L162" s="7">
        <v>42231.70475694444</v>
      </c>
      <c r="M162" s="5">
        <f>(J162/86400)+25569+(-5/24)</f>
        <v>42171.70475694444</v>
      </c>
      <c r="N162" s="5">
        <f t="shared" si="2"/>
        <v>42231.70475694444</v>
      </c>
      <c r="O162" t="b">
        <v>0</v>
      </c>
      <c r="P162">
        <v>0</v>
      </c>
      <c r="Q162" t="b">
        <v>0</v>
      </c>
      <c r="R162" t="s">
        <v>8268</v>
      </c>
      <c r="S162" s="11">
        <f>SUM(E162/D162)*100</f>
        <v>0</v>
      </c>
      <c r="T162" s="10" t="e">
        <f>SUM(E162/P162)</f>
        <v>#DIV/0!</v>
      </c>
      <c r="U162" t="s">
        <v>8308</v>
      </c>
      <c r="V162" t="s">
        <v>8312</v>
      </c>
    </row>
    <row r="163" spans="1:22" ht="43.5" x14ac:dyDescent="0.35">
      <c r="A163">
        <v>161</v>
      </c>
      <c r="B163" s="3" t="s">
        <v>163</v>
      </c>
      <c r="C163" s="3" t="s">
        <v>4271</v>
      </c>
      <c r="D163" s="18">
        <v>50000</v>
      </c>
      <c r="E163" s="18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7">
        <v>41792.479108796295</v>
      </c>
      <c r="L163" s="7">
        <v>41822.479108796295</v>
      </c>
      <c r="M163" s="5">
        <f>(J163/86400)+25569+(-5/24)</f>
        <v>41792.479108796295</v>
      </c>
      <c r="N163" s="5">
        <f t="shared" si="2"/>
        <v>41822.479108796295</v>
      </c>
      <c r="O163" t="b">
        <v>0</v>
      </c>
      <c r="P163">
        <v>1</v>
      </c>
      <c r="Q163" t="b">
        <v>0</v>
      </c>
      <c r="R163" t="s">
        <v>8268</v>
      </c>
      <c r="S163" s="11">
        <f>SUM(E163/D163)*100</f>
        <v>0.01</v>
      </c>
      <c r="T163" s="10">
        <f>SUM(E163/P163)</f>
        <v>5</v>
      </c>
      <c r="U163" t="s">
        <v>8308</v>
      </c>
      <c r="V163" t="s">
        <v>8312</v>
      </c>
    </row>
    <row r="164" spans="1:22" ht="43.5" x14ac:dyDescent="0.35">
      <c r="A164">
        <v>162</v>
      </c>
      <c r="B164" s="3" t="s">
        <v>164</v>
      </c>
      <c r="C164" s="3" t="s">
        <v>4272</v>
      </c>
      <c r="D164" s="18">
        <v>2800</v>
      </c>
      <c r="E164" s="18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7">
        <v>41834.91847222222</v>
      </c>
      <c r="L164" s="7">
        <v>41867.779166666667</v>
      </c>
      <c r="M164" s="5">
        <f>(J164/86400)+25569+(-5/24)</f>
        <v>41834.91847222222</v>
      </c>
      <c r="N164" s="5">
        <f t="shared" si="2"/>
        <v>41867.779166666667</v>
      </c>
      <c r="O164" t="b">
        <v>0</v>
      </c>
      <c r="P164">
        <v>10</v>
      </c>
      <c r="Q164" t="b">
        <v>0</v>
      </c>
      <c r="R164" t="s">
        <v>8268</v>
      </c>
      <c r="S164" s="11">
        <f>SUM(E164/D164)*100</f>
        <v>15.535714285714286</v>
      </c>
      <c r="T164" s="10">
        <f>SUM(E164/P164)</f>
        <v>43.5</v>
      </c>
      <c r="U164" t="s">
        <v>8308</v>
      </c>
      <c r="V164" t="s">
        <v>8312</v>
      </c>
    </row>
    <row r="165" spans="1:22" ht="58" x14ac:dyDescent="0.35">
      <c r="A165">
        <v>163</v>
      </c>
      <c r="B165" s="3" t="s">
        <v>165</v>
      </c>
      <c r="C165" s="3" t="s">
        <v>4273</v>
      </c>
      <c r="D165" s="18">
        <v>2000000</v>
      </c>
      <c r="E165" s="18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7">
        <v>42243.752939814811</v>
      </c>
      <c r="L165" s="7">
        <v>42277.791666666664</v>
      </c>
      <c r="M165" s="5">
        <f>(J165/86400)+25569+(-5/24)</f>
        <v>42243.752939814811</v>
      </c>
      <c r="N165" s="5">
        <f t="shared" si="2"/>
        <v>42277.791666666664</v>
      </c>
      <c r="O165" t="b">
        <v>0</v>
      </c>
      <c r="P165">
        <v>0</v>
      </c>
      <c r="Q165" t="b">
        <v>0</v>
      </c>
      <c r="R165" t="s">
        <v>8268</v>
      </c>
      <c r="S165" s="11">
        <f>SUM(E165/D165)*100</f>
        <v>0</v>
      </c>
      <c r="T165" s="10" t="e">
        <f>SUM(E165/P165)</f>
        <v>#DIV/0!</v>
      </c>
      <c r="U165" t="s">
        <v>8308</v>
      </c>
      <c r="V165" t="s">
        <v>8312</v>
      </c>
    </row>
    <row r="166" spans="1:22" ht="58" x14ac:dyDescent="0.35">
      <c r="A166">
        <v>164</v>
      </c>
      <c r="B166" s="3" t="s">
        <v>166</v>
      </c>
      <c r="C166" s="3" t="s">
        <v>4274</v>
      </c>
      <c r="D166" s="18">
        <v>120000</v>
      </c>
      <c r="E166" s="18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7">
        <v>41841.554409722223</v>
      </c>
      <c r="L166" s="7">
        <v>41901.554409722223</v>
      </c>
      <c r="M166" s="5">
        <f>(J166/86400)+25569+(-5/24)</f>
        <v>41841.554409722223</v>
      </c>
      <c r="N166" s="5">
        <f t="shared" si="2"/>
        <v>41901.554409722223</v>
      </c>
      <c r="O166" t="b">
        <v>0</v>
      </c>
      <c r="P166">
        <v>7</v>
      </c>
      <c r="Q166" t="b">
        <v>0</v>
      </c>
      <c r="R166" t="s">
        <v>8268</v>
      </c>
      <c r="S166" s="11">
        <f>SUM(E166/D166)*100</f>
        <v>0.53333333333333333</v>
      </c>
      <c r="T166" s="10">
        <f>SUM(E166/P166)</f>
        <v>91.428571428571431</v>
      </c>
      <c r="U166" t="s">
        <v>8308</v>
      </c>
      <c r="V166" t="s">
        <v>8312</v>
      </c>
    </row>
    <row r="167" spans="1:22" ht="29" x14ac:dyDescent="0.35">
      <c r="A167">
        <v>165</v>
      </c>
      <c r="B167" s="3" t="s">
        <v>167</v>
      </c>
      <c r="C167" s="3" t="s">
        <v>4275</v>
      </c>
      <c r="D167" s="18">
        <v>17000</v>
      </c>
      <c r="E167" s="18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7">
        <v>42351.450509259252</v>
      </c>
      <c r="L167" s="7">
        <v>42381.450509259252</v>
      </c>
      <c r="M167" s="5">
        <f>(J167/86400)+25569+(-5/24)</f>
        <v>42351.450509259252</v>
      </c>
      <c r="N167" s="5">
        <f t="shared" si="2"/>
        <v>42381.450509259252</v>
      </c>
      <c r="O167" t="b">
        <v>0</v>
      </c>
      <c r="P167">
        <v>0</v>
      </c>
      <c r="Q167" t="b">
        <v>0</v>
      </c>
      <c r="R167" t="s">
        <v>8268</v>
      </c>
      <c r="S167" s="11">
        <f>SUM(E167/D167)*100</f>
        <v>0</v>
      </c>
      <c r="T167" s="10" t="e">
        <f>SUM(E167/P167)</f>
        <v>#DIV/0!</v>
      </c>
      <c r="U167" t="s">
        <v>8308</v>
      </c>
      <c r="V167" t="s">
        <v>8312</v>
      </c>
    </row>
    <row r="168" spans="1:22" ht="43.5" x14ac:dyDescent="0.35">
      <c r="A168">
        <v>166</v>
      </c>
      <c r="B168" s="3" t="s">
        <v>168</v>
      </c>
      <c r="C168" s="3" t="s">
        <v>4276</v>
      </c>
      <c r="D168" s="18">
        <v>5000</v>
      </c>
      <c r="E168" s="1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7">
        <v>42720.867615740739</v>
      </c>
      <c r="L168" s="7">
        <v>42750.867615740739</v>
      </c>
      <c r="M168" s="5">
        <f>(J168/86400)+25569+(-5/24)</f>
        <v>42720.867615740739</v>
      </c>
      <c r="N168" s="5">
        <f t="shared" si="2"/>
        <v>42750.867615740739</v>
      </c>
      <c r="O168" t="b">
        <v>0</v>
      </c>
      <c r="P168">
        <v>1</v>
      </c>
      <c r="Q168" t="b">
        <v>0</v>
      </c>
      <c r="R168" t="s">
        <v>8268</v>
      </c>
      <c r="S168" s="11">
        <f>SUM(E168/D168)*100</f>
        <v>60</v>
      </c>
      <c r="T168" s="10">
        <f>SUM(E168/P168)</f>
        <v>3000</v>
      </c>
      <c r="U168" t="s">
        <v>8308</v>
      </c>
      <c r="V168" t="s">
        <v>8312</v>
      </c>
    </row>
    <row r="169" spans="1:22" ht="43.5" x14ac:dyDescent="0.35">
      <c r="A169">
        <v>167</v>
      </c>
      <c r="B169" s="3" t="s">
        <v>169</v>
      </c>
      <c r="C169" s="3" t="s">
        <v>4277</v>
      </c>
      <c r="D169" s="18">
        <v>110000</v>
      </c>
      <c r="E169" s="18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7">
        <v>42160.719155092585</v>
      </c>
      <c r="L169" s="7">
        <v>42220.719155092585</v>
      </c>
      <c r="M169" s="5">
        <f>(J169/86400)+25569+(-5/24)</f>
        <v>42160.719155092585</v>
      </c>
      <c r="N169" s="5">
        <f t="shared" si="2"/>
        <v>42220.719155092585</v>
      </c>
      <c r="O169" t="b">
        <v>0</v>
      </c>
      <c r="P169">
        <v>2</v>
      </c>
      <c r="Q169" t="b">
        <v>0</v>
      </c>
      <c r="R169" t="s">
        <v>8268</v>
      </c>
      <c r="S169" s="11">
        <f>SUM(E169/D169)*100</f>
        <v>0.01</v>
      </c>
      <c r="T169" s="10">
        <f>SUM(E169/P169)</f>
        <v>5.5</v>
      </c>
      <c r="U169" t="s">
        <v>8308</v>
      </c>
      <c r="V169" t="s">
        <v>8312</v>
      </c>
    </row>
    <row r="170" spans="1:22" ht="43.5" x14ac:dyDescent="0.35">
      <c r="A170">
        <v>168</v>
      </c>
      <c r="B170" s="3" t="s">
        <v>170</v>
      </c>
      <c r="C170" s="3" t="s">
        <v>4278</v>
      </c>
      <c r="D170" s="18">
        <v>8000</v>
      </c>
      <c r="E170" s="18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7">
        <v>42052.626967592594</v>
      </c>
      <c r="L170" s="7">
        <v>42082.585300925923</v>
      </c>
      <c r="M170" s="5">
        <f>(J170/86400)+25569+(-5/24)</f>
        <v>42052.626967592594</v>
      </c>
      <c r="N170" s="5">
        <f t="shared" si="2"/>
        <v>42082.585300925923</v>
      </c>
      <c r="O170" t="b">
        <v>0</v>
      </c>
      <c r="P170">
        <v>3</v>
      </c>
      <c r="Q170" t="b">
        <v>0</v>
      </c>
      <c r="R170" t="s">
        <v>8268</v>
      </c>
      <c r="S170" s="11">
        <f>SUM(E170/D170)*100</f>
        <v>4.0625</v>
      </c>
      <c r="T170" s="10">
        <f>SUM(E170/P170)</f>
        <v>108.33333333333333</v>
      </c>
      <c r="U170" t="s">
        <v>8308</v>
      </c>
      <c r="V170" t="s">
        <v>8312</v>
      </c>
    </row>
    <row r="171" spans="1:22" ht="43.5" x14ac:dyDescent="0.35">
      <c r="A171">
        <v>169</v>
      </c>
      <c r="B171" s="3" t="s">
        <v>171</v>
      </c>
      <c r="C171" s="3" t="s">
        <v>4279</v>
      </c>
      <c r="D171" s="18">
        <v>2500</v>
      </c>
      <c r="E171" s="18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7">
        <v>41900.296979166662</v>
      </c>
      <c r="L171" s="7">
        <v>41930.296979166662</v>
      </c>
      <c r="M171" s="5">
        <f>(J171/86400)+25569+(-5/24)</f>
        <v>41900.296979166662</v>
      </c>
      <c r="N171" s="5">
        <f t="shared" si="2"/>
        <v>41930.296979166662</v>
      </c>
      <c r="O171" t="b">
        <v>0</v>
      </c>
      <c r="P171">
        <v>10</v>
      </c>
      <c r="Q171" t="b">
        <v>0</v>
      </c>
      <c r="R171" t="s">
        <v>8268</v>
      </c>
      <c r="S171" s="11">
        <f>SUM(E171/D171)*100</f>
        <v>22.400000000000002</v>
      </c>
      <c r="T171" s="10">
        <f>SUM(E171/P171)</f>
        <v>56</v>
      </c>
      <c r="U171" t="s">
        <v>8308</v>
      </c>
      <c r="V171" t="s">
        <v>8312</v>
      </c>
    </row>
    <row r="172" spans="1:22" ht="58" x14ac:dyDescent="0.35">
      <c r="A172">
        <v>170</v>
      </c>
      <c r="B172" s="3" t="s">
        <v>172</v>
      </c>
      <c r="C172" s="3" t="s">
        <v>4280</v>
      </c>
      <c r="D172" s="18">
        <v>10000</v>
      </c>
      <c r="E172" s="18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7">
        <v>42216.769479166665</v>
      </c>
      <c r="L172" s="7">
        <v>42246.019444444442</v>
      </c>
      <c r="M172" s="5">
        <f>(J172/86400)+25569+(-5/24)</f>
        <v>42216.769479166665</v>
      </c>
      <c r="N172" s="5">
        <f t="shared" si="2"/>
        <v>42246.019444444442</v>
      </c>
      <c r="O172" t="b">
        <v>0</v>
      </c>
      <c r="P172">
        <v>10</v>
      </c>
      <c r="Q172" t="b">
        <v>0</v>
      </c>
      <c r="R172" t="s">
        <v>8268</v>
      </c>
      <c r="S172" s="11">
        <f>SUM(E172/D172)*100</f>
        <v>3.25</v>
      </c>
      <c r="T172" s="10">
        <f>SUM(E172/P172)</f>
        <v>32.5</v>
      </c>
      <c r="U172" t="s">
        <v>8308</v>
      </c>
      <c r="V172" t="s">
        <v>8312</v>
      </c>
    </row>
    <row r="173" spans="1:22" ht="43.5" x14ac:dyDescent="0.35">
      <c r="A173">
        <v>171</v>
      </c>
      <c r="B173" s="3" t="s">
        <v>173</v>
      </c>
      <c r="C173" s="3" t="s">
        <v>4281</v>
      </c>
      <c r="D173" s="18">
        <v>50000</v>
      </c>
      <c r="E173" s="18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7">
        <v>42533.972384259258</v>
      </c>
      <c r="L173" s="7">
        <v>42593.972384259258</v>
      </c>
      <c r="M173" s="5">
        <f>(J173/86400)+25569+(-5/24)</f>
        <v>42533.972384259258</v>
      </c>
      <c r="N173" s="5">
        <f t="shared" si="2"/>
        <v>42593.972384259258</v>
      </c>
      <c r="O173" t="b">
        <v>0</v>
      </c>
      <c r="P173">
        <v>1</v>
      </c>
      <c r="Q173" t="b">
        <v>0</v>
      </c>
      <c r="R173" t="s">
        <v>8268</v>
      </c>
      <c r="S173" s="11">
        <f>SUM(E173/D173)*100</f>
        <v>2E-3</v>
      </c>
      <c r="T173" s="10">
        <f>SUM(E173/P173)</f>
        <v>1</v>
      </c>
      <c r="U173" t="s">
        <v>8308</v>
      </c>
      <c r="V173" t="s">
        <v>8312</v>
      </c>
    </row>
    <row r="174" spans="1:22" ht="43.5" x14ac:dyDescent="0.35">
      <c r="A174">
        <v>172</v>
      </c>
      <c r="B174" s="3" t="s">
        <v>174</v>
      </c>
      <c r="C174" s="3" t="s">
        <v>4282</v>
      </c>
      <c r="D174" s="18">
        <v>95000</v>
      </c>
      <c r="E174" s="18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7">
        <v>42047.186608796292</v>
      </c>
      <c r="L174" s="7">
        <v>42082.144942129627</v>
      </c>
      <c r="M174" s="5">
        <f>(J174/86400)+25569+(-5/24)</f>
        <v>42047.186608796292</v>
      </c>
      <c r="N174" s="5">
        <f t="shared" si="2"/>
        <v>42082.144942129627</v>
      </c>
      <c r="O174" t="b">
        <v>0</v>
      </c>
      <c r="P174">
        <v>0</v>
      </c>
      <c r="Q174" t="b">
        <v>0</v>
      </c>
      <c r="R174" t="s">
        <v>8268</v>
      </c>
      <c r="S174" s="11">
        <f>SUM(E174/D174)*100</f>
        <v>0</v>
      </c>
      <c r="T174" s="10" t="e">
        <f>SUM(E174/P174)</f>
        <v>#DIV/0!</v>
      </c>
      <c r="U174" t="s">
        <v>8308</v>
      </c>
      <c r="V174" t="s">
        <v>8312</v>
      </c>
    </row>
    <row r="175" spans="1:22" ht="43.5" x14ac:dyDescent="0.35">
      <c r="A175">
        <v>173</v>
      </c>
      <c r="B175" s="3" t="s">
        <v>175</v>
      </c>
      <c r="C175" s="3" t="s">
        <v>4283</v>
      </c>
      <c r="D175" s="18">
        <v>1110</v>
      </c>
      <c r="E175" s="18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7">
        <v>42033.364675925921</v>
      </c>
      <c r="L175" s="7">
        <v>42063.364675925921</v>
      </c>
      <c r="M175" s="5">
        <f>(J175/86400)+25569+(-5/24)</f>
        <v>42033.364675925921</v>
      </c>
      <c r="N175" s="5">
        <f t="shared" si="2"/>
        <v>42063.364675925921</v>
      </c>
      <c r="O175" t="b">
        <v>0</v>
      </c>
      <c r="P175">
        <v>0</v>
      </c>
      <c r="Q175" t="b">
        <v>0</v>
      </c>
      <c r="R175" t="s">
        <v>8268</v>
      </c>
      <c r="S175" s="11">
        <f>SUM(E175/D175)*100</f>
        <v>0</v>
      </c>
      <c r="T175" s="10" t="e">
        <f>SUM(E175/P175)</f>
        <v>#DIV/0!</v>
      </c>
      <c r="U175" t="s">
        <v>8308</v>
      </c>
      <c r="V175" t="s">
        <v>8312</v>
      </c>
    </row>
    <row r="176" spans="1:22" ht="43.5" x14ac:dyDescent="0.35">
      <c r="A176">
        <v>174</v>
      </c>
      <c r="B176" s="3" t="s">
        <v>176</v>
      </c>
      <c r="C176" s="3" t="s">
        <v>4284</v>
      </c>
      <c r="D176" s="18">
        <v>6000</v>
      </c>
      <c r="E176" s="18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7">
        <v>42072.55064814815</v>
      </c>
      <c r="L176" s="7">
        <v>42132.55064814815</v>
      </c>
      <c r="M176" s="5">
        <f>(J176/86400)+25569+(-5/24)</f>
        <v>42072.55064814815</v>
      </c>
      <c r="N176" s="5">
        <f t="shared" si="2"/>
        <v>42132.55064814815</v>
      </c>
      <c r="O176" t="b">
        <v>0</v>
      </c>
      <c r="P176">
        <v>0</v>
      </c>
      <c r="Q176" t="b">
        <v>0</v>
      </c>
      <c r="R176" t="s">
        <v>8268</v>
      </c>
      <c r="S176" s="11">
        <f>SUM(E176/D176)*100</f>
        <v>0</v>
      </c>
      <c r="T176" s="10" t="e">
        <f>SUM(E176/P176)</f>
        <v>#DIV/0!</v>
      </c>
      <c r="U176" t="s">
        <v>8308</v>
      </c>
      <c r="V176" t="s">
        <v>8312</v>
      </c>
    </row>
    <row r="177" spans="1:22" ht="58" x14ac:dyDescent="0.35">
      <c r="A177">
        <v>175</v>
      </c>
      <c r="B177" s="3" t="s">
        <v>177</v>
      </c>
      <c r="C177" s="3" t="s">
        <v>4285</v>
      </c>
      <c r="D177" s="18">
        <v>20000</v>
      </c>
      <c r="E177" s="18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7">
        <v>41855.569571759253</v>
      </c>
      <c r="L177" s="7">
        <v>41880.569571759253</v>
      </c>
      <c r="M177" s="5">
        <f>(J177/86400)+25569+(-5/24)</f>
        <v>41855.569571759253</v>
      </c>
      <c r="N177" s="5">
        <f t="shared" si="2"/>
        <v>41880.569571759253</v>
      </c>
      <c r="O177" t="b">
        <v>0</v>
      </c>
      <c r="P177">
        <v>26</v>
      </c>
      <c r="Q177" t="b">
        <v>0</v>
      </c>
      <c r="R177" t="s">
        <v>8268</v>
      </c>
      <c r="S177" s="11">
        <f>SUM(E177/D177)*100</f>
        <v>6.4850000000000003</v>
      </c>
      <c r="T177" s="10">
        <f>SUM(E177/P177)</f>
        <v>49.884615384615387</v>
      </c>
      <c r="U177" t="s">
        <v>8308</v>
      </c>
      <c r="V177" t="s">
        <v>8312</v>
      </c>
    </row>
    <row r="178" spans="1:22" ht="43.5" x14ac:dyDescent="0.35">
      <c r="A178">
        <v>176</v>
      </c>
      <c r="B178" s="3" t="s">
        <v>178</v>
      </c>
      <c r="C178" s="3" t="s">
        <v>4286</v>
      </c>
      <c r="D178" s="18">
        <v>1500</v>
      </c>
      <c r="E178" s="1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7">
        <v>42191.615729166668</v>
      </c>
      <c r="L178" s="7">
        <v>42221.615729166668</v>
      </c>
      <c r="M178" s="5">
        <f>(J178/86400)+25569+(-5/24)</f>
        <v>42191.615729166668</v>
      </c>
      <c r="N178" s="5">
        <f t="shared" si="2"/>
        <v>42221.615729166668</v>
      </c>
      <c r="O178" t="b">
        <v>0</v>
      </c>
      <c r="P178">
        <v>0</v>
      </c>
      <c r="Q178" t="b">
        <v>0</v>
      </c>
      <c r="R178" t="s">
        <v>8268</v>
      </c>
      <c r="S178" s="11">
        <f>SUM(E178/D178)*100</f>
        <v>0</v>
      </c>
      <c r="T178" s="10" t="e">
        <f>SUM(E178/P178)</f>
        <v>#DIV/0!</v>
      </c>
      <c r="U178" t="s">
        <v>8308</v>
      </c>
      <c r="V178" t="s">
        <v>8312</v>
      </c>
    </row>
    <row r="179" spans="1:22" ht="29" x14ac:dyDescent="0.35">
      <c r="A179">
        <v>177</v>
      </c>
      <c r="B179" s="3" t="s">
        <v>179</v>
      </c>
      <c r="C179" s="3" t="s">
        <v>4287</v>
      </c>
      <c r="D179" s="18">
        <v>450</v>
      </c>
      <c r="E179" s="18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7">
        <v>42069.839421296296</v>
      </c>
      <c r="L179" s="7">
        <v>42086.797754629624</v>
      </c>
      <c r="M179" s="5">
        <f>(J179/86400)+25569+(-5/24)</f>
        <v>42069.839421296296</v>
      </c>
      <c r="N179" s="5">
        <f t="shared" si="2"/>
        <v>42086.797754629624</v>
      </c>
      <c r="O179" t="b">
        <v>0</v>
      </c>
      <c r="P179">
        <v>7</v>
      </c>
      <c r="Q179" t="b">
        <v>0</v>
      </c>
      <c r="R179" t="s">
        <v>8268</v>
      </c>
      <c r="S179" s="11">
        <f>SUM(E179/D179)*100</f>
        <v>40</v>
      </c>
      <c r="T179" s="10">
        <f>SUM(E179/P179)</f>
        <v>25.714285714285715</v>
      </c>
      <c r="U179" t="s">
        <v>8308</v>
      </c>
      <c r="V179" t="s">
        <v>8312</v>
      </c>
    </row>
    <row r="180" spans="1:22" ht="29" x14ac:dyDescent="0.35">
      <c r="A180">
        <v>178</v>
      </c>
      <c r="B180" s="3" t="s">
        <v>180</v>
      </c>
      <c r="C180" s="3" t="s">
        <v>4288</v>
      </c>
      <c r="D180" s="18">
        <v>500000</v>
      </c>
      <c r="E180" s="18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7">
        <v>42304.747048611105</v>
      </c>
      <c r="L180" s="7">
        <v>42334.788715277777</v>
      </c>
      <c r="M180" s="5">
        <f>(J180/86400)+25569+(-5/24)</f>
        <v>42304.747048611105</v>
      </c>
      <c r="N180" s="5">
        <f t="shared" si="2"/>
        <v>42334.788715277777</v>
      </c>
      <c r="O180" t="b">
        <v>0</v>
      </c>
      <c r="P180">
        <v>0</v>
      </c>
      <c r="Q180" t="b">
        <v>0</v>
      </c>
      <c r="R180" t="s">
        <v>8268</v>
      </c>
      <c r="S180" s="11">
        <f>SUM(E180/D180)*100</f>
        <v>0</v>
      </c>
      <c r="T180" s="10" t="e">
        <f>SUM(E180/P180)</f>
        <v>#DIV/0!</v>
      </c>
      <c r="U180" t="s">
        <v>8308</v>
      </c>
      <c r="V180" t="s">
        <v>8312</v>
      </c>
    </row>
    <row r="181" spans="1:22" ht="29" x14ac:dyDescent="0.35">
      <c r="A181">
        <v>179</v>
      </c>
      <c r="B181" s="3" t="s">
        <v>181</v>
      </c>
      <c r="C181" s="3" t="s">
        <v>4289</v>
      </c>
      <c r="D181" s="18">
        <v>1000</v>
      </c>
      <c r="E181" s="18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7">
        <v>42402.872164351851</v>
      </c>
      <c r="L181" s="7">
        <v>42432.872164351851</v>
      </c>
      <c r="M181" s="5">
        <f>(J181/86400)+25569+(-5/24)</f>
        <v>42402.872164351851</v>
      </c>
      <c r="N181" s="5">
        <f t="shared" si="2"/>
        <v>42432.872164351851</v>
      </c>
      <c r="O181" t="b">
        <v>0</v>
      </c>
      <c r="P181">
        <v>2</v>
      </c>
      <c r="Q181" t="b">
        <v>0</v>
      </c>
      <c r="R181" t="s">
        <v>8268</v>
      </c>
      <c r="S181" s="11">
        <f>SUM(E181/D181)*100</f>
        <v>20</v>
      </c>
      <c r="T181" s="10">
        <f>SUM(E181/P181)</f>
        <v>100</v>
      </c>
      <c r="U181" t="s">
        <v>8308</v>
      </c>
      <c r="V181" t="s">
        <v>8312</v>
      </c>
    </row>
    <row r="182" spans="1:22" ht="43.5" x14ac:dyDescent="0.35">
      <c r="A182">
        <v>180</v>
      </c>
      <c r="B182" s="3" t="s">
        <v>182</v>
      </c>
      <c r="C182" s="3" t="s">
        <v>4290</v>
      </c>
      <c r="D182" s="18">
        <v>1200</v>
      </c>
      <c r="E182" s="18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7">
        <v>42067.782905092587</v>
      </c>
      <c r="L182" s="7">
        <v>42107.583333333336</v>
      </c>
      <c r="M182" s="5">
        <f>(J182/86400)+25569+(-5/24)</f>
        <v>42067.782905092587</v>
      </c>
      <c r="N182" s="5">
        <f t="shared" si="2"/>
        <v>42107.583333333336</v>
      </c>
      <c r="O182" t="b">
        <v>0</v>
      </c>
      <c r="P182">
        <v>13</v>
      </c>
      <c r="Q182" t="b">
        <v>0</v>
      </c>
      <c r="R182" t="s">
        <v>8268</v>
      </c>
      <c r="S182" s="11">
        <f>SUM(E182/D182)*100</f>
        <v>33.416666666666664</v>
      </c>
      <c r="T182" s="10">
        <f>SUM(E182/P182)</f>
        <v>30.846153846153847</v>
      </c>
      <c r="U182" t="s">
        <v>8308</v>
      </c>
      <c r="V182" t="s">
        <v>8312</v>
      </c>
    </row>
    <row r="183" spans="1:22" ht="43.5" x14ac:dyDescent="0.35">
      <c r="A183">
        <v>181</v>
      </c>
      <c r="B183" s="3" t="s">
        <v>183</v>
      </c>
      <c r="C183" s="3" t="s">
        <v>4291</v>
      </c>
      <c r="D183" s="18">
        <v>3423</v>
      </c>
      <c r="E183" s="18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7">
        <v>42147.533506944441</v>
      </c>
      <c r="L183" s="7">
        <v>42177.533506944441</v>
      </c>
      <c r="M183" s="5">
        <f>(J183/86400)+25569+(-5/24)</f>
        <v>42147.533506944441</v>
      </c>
      <c r="N183" s="5">
        <f t="shared" si="2"/>
        <v>42177.533506944441</v>
      </c>
      <c r="O183" t="b">
        <v>0</v>
      </c>
      <c r="P183">
        <v>4</v>
      </c>
      <c r="Q183" t="b">
        <v>0</v>
      </c>
      <c r="R183" t="s">
        <v>8268</v>
      </c>
      <c r="S183" s="11">
        <f>SUM(E183/D183)*100</f>
        <v>21.092608822670172</v>
      </c>
      <c r="T183" s="10">
        <f>SUM(E183/P183)</f>
        <v>180.5</v>
      </c>
      <c r="U183" t="s">
        <v>8308</v>
      </c>
      <c r="V183" t="s">
        <v>8312</v>
      </c>
    </row>
    <row r="184" spans="1:22" ht="58" x14ac:dyDescent="0.35">
      <c r="A184">
        <v>182</v>
      </c>
      <c r="B184" s="3" t="s">
        <v>184</v>
      </c>
      <c r="C184" s="3" t="s">
        <v>4292</v>
      </c>
      <c r="D184" s="18">
        <v>1000</v>
      </c>
      <c r="E184" s="18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7">
        <v>42711.803611111107</v>
      </c>
      <c r="L184" s="7">
        <v>42741.803611111107</v>
      </c>
      <c r="M184" s="5">
        <f>(J184/86400)+25569+(-5/24)</f>
        <v>42711.803611111107</v>
      </c>
      <c r="N184" s="5">
        <f t="shared" si="2"/>
        <v>42741.803611111107</v>
      </c>
      <c r="O184" t="b">
        <v>0</v>
      </c>
      <c r="P184">
        <v>0</v>
      </c>
      <c r="Q184" t="b">
        <v>0</v>
      </c>
      <c r="R184" t="s">
        <v>8268</v>
      </c>
      <c r="S184" s="11">
        <f>SUM(E184/D184)*100</f>
        <v>0</v>
      </c>
      <c r="T184" s="10" t="e">
        <f>SUM(E184/P184)</f>
        <v>#DIV/0!</v>
      </c>
      <c r="U184" t="s">
        <v>8308</v>
      </c>
      <c r="V184" t="s">
        <v>8312</v>
      </c>
    </row>
    <row r="185" spans="1:22" x14ac:dyDescent="0.35">
      <c r="A185">
        <v>183</v>
      </c>
      <c r="B185" s="3" t="s">
        <v>185</v>
      </c>
      <c r="C185" s="3" t="s">
        <v>4293</v>
      </c>
      <c r="D185" s="18">
        <v>12500</v>
      </c>
      <c r="E185" s="18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7">
        <v>41939.601967592593</v>
      </c>
      <c r="L185" s="7">
        <v>41969.643634259257</v>
      </c>
      <c r="M185" s="5">
        <f>(J185/86400)+25569+(-5/24)</f>
        <v>41939.601967592593</v>
      </c>
      <c r="N185" s="5">
        <f t="shared" si="2"/>
        <v>41969.643634259257</v>
      </c>
      <c r="O185" t="b">
        <v>0</v>
      </c>
      <c r="P185">
        <v>12</v>
      </c>
      <c r="Q185" t="b">
        <v>0</v>
      </c>
      <c r="R185" t="s">
        <v>8268</v>
      </c>
      <c r="S185" s="11">
        <f>SUM(E185/D185)*100</f>
        <v>35.856000000000002</v>
      </c>
      <c r="T185" s="10">
        <f>SUM(E185/P185)</f>
        <v>373.5</v>
      </c>
      <c r="U185" t="s">
        <v>8308</v>
      </c>
      <c r="V185" t="s">
        <v>8312</v>
      </c>
    </row>
    <row r="186" spans="1:22" ht="58" x14ac:dyDescent="0.35">
      <c r="A186">
        <v>184</v>
      </c>
      <c r="B186" s="3" t="s">
        <v>186</v>
      </c>
      <c r="C186" s="3" t="s">
        <v>4294</v>
      </c>
      <c r="D186" s="18">
        <v>1500</v>
      </c>
      <c r="E186" s="18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7">
        <v>41825.58289351852</v>
      </c>
      <c r="L186" s="7">
        <v>41882.957638888889</v>
      </c>
      <c r="M186" s="5">
        <f>(J186/86400)+25569+(-5/24)</f>
        <v>41825.58289351852</v>
      </c>
      <c r="N186" s="5">
        <f t="shared" si="2"/>
        <v>41882.957638888889</v>
      </c>
      <c r="O186" t="b">
        <v>0</v>
      </c>
      <c r="P186">
        <v>2</v>
      </c>
      <c r="Q186" t="b">
        <v>0</v>
      </c>
      <c r="R186" t="s">
        <v>8268</v>
      </c>
      <c r="S186" s="11">
        <f>SUM(E186/D186)*100</f>
        <v>3.4000000000000004</v>
      </c>
      <c r="T186" s="10">
        <f>SUM(E186/P186)</f>
        <v>25.5</v>
      </c>
      <c r="U186" t="s">
        <v>8308</v>
      </c>
      <c r="V186" t="s">
        <v>8312</v>
      </c>
    </row>
    <row r="187" spans="1:22" x14ac:dyDescent="0.35">
      <c r="A187">
        <v>185</v>
      </c>
      <c r="B187" s="3" t="s">
        <v>187</v>
      </c>
      <c r="C187" s="3" t="s">
        <v>4295</v>
      </c>
      <c r="D187" s="18">
        <v>40000</v>
      </c>
      <c r="E187" s="18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7">
        <v>42570.702997685185</v>
      </c>
      <c r="L187" s="7">
        <v>42600.702997685185</v>
      </c>
      <c r="M187" s="5">
        <f>(J187/86400)+25569+(-5/24)</f>
        <v>42570.702997685185</v>
      </c>
      <c r="N187" s="5">
        <f t="shared" si="2"/>
        <v>42600.702997685185</v>
      </c>
      <c r="O187" t="b">
        <v>0</v>
      </c>
      <c r="P187">
        <v>10</v>
      </c>
      <c r="Q187" t="b">
        <v>0</v>
      </c>
      <c r="R187" t="s">
        <v>8268</v>
      </c>
      <c r="S187" s="11">
        <f>SUM(E187/D187)*100</f>
        <v>5.5</v>
      </c>
      <c r="T187" s="10">
        <f>SUM(E187/P187)</f>
        <v>220</v>
      </c>
      <c r="U187" t="s">
        <v>8308</v>
      </c>
      <c r="V187" t="s">
        <v>8312</v>
      </c>
    </row>
    <row r="188" spans="1:22" ht="43.5" x14ac:dyDescent="0.35">
      <c r="A188">
        <v>186</v>
      </c>
      <c r="B188" s="3" t="s">
        <v>188</v>
      </c>
      <c r="C188" s="3" t="s">
        <v>4296</v>
      </c>
      <c r="D188" s="18">
        <v>5000</v>
      </c>
      <c r="E188" s="1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7">
        <v>42767.604560185187</v>
      </c>
      <c r="L188" s="7">
        <v>42797.624999999993</v>
      </c>
      <c r="M188" s="5">
        <f>(J188/86400)+25569+(-5/24)</f>
        <v>42767.604560185187</v>
      </c>
      <c r="N188" s="5">
        <f t="shared" si="2"/>
        <v>42797.624999999993</v>
      </c>
      <c r="O188" t="b">
        <v>0</v>
      </c>
      <c r="P188">
        <v>0</v>
      </c>
      <c r="Q188" t="b">
        <v>0</v>
      </c>
      <c r="R188" t="s">
        <v>8268</v>
      </c>
      <c r="S188" s="11">
        <f>SUM(E188/D188)*100</f>
        <v>0</v>
      </c>
      <c r="T188" s="10" t="e">
        <f>SUM(E188/P188)</f>
        <v>#DIV/0!</v>
      </c>
      <c r="U188" t="s">
        <v>8308</v>
      </c>
      <c r="V188" t="s">
        <v>8312</v>
      </c>
    </row>
    <row r="189" spans="1:22" ht="43.5" x14ac:dyDescent="0.35">
      <c r="A189">
        <v>187</v>
      </c>
      <c r="B189" s="3" t="s">
        <v>189</v>
      </c>
      <c r="C189" s="3" t="s">
        <v>4297</v>
      </c>
      <c r="D189" s="18">
        <v>5000</v>
      </c>
      <c r="E189" s="18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7">
        <v>42182.02612268518</v>
      </c>
      <c r="L189" s="7">
        <v>42206.082638888889</v>
      </c>
      <c r="M189" s="5">
        <f>(J189/86400)+25569+(-5/24)</f>
        <v>42182.02612268518</v>
      </c>
      <c r="N189" s="5">
        <f t="shared" si="2"/>
        <v>42206.082638888889</v>
      </c>
      <c r="O189" t="b">
        <v>0</v>
      </c>
      <c r="P189">
        <v>5</v>
      </c>
      <c r="Q189" t="b">
        <v>0</v>
      </c>
      <c r="R189" t="s">
        <v>8268</v>
      </c>
      <c r="S189" s="11">
        <f>SUM(E189/D189)*100</f>
        <v>16</v>
      </c>
      <c r="T189" s="10">
        <f>SUM(E189/P189)</f>
        <v>160</v>
      </c>
      <c r="U189" t="s">
        <v>8308</v>
      </c>
      <c r="V189" t="s">
        <v>8312</v>
      </c>
    </row>
    <row r="190" spans="1:22" ht="58" x14ac:dyDescent="0.35">
      <c r="A190">
        <v>188</v>
      </c>
      <c r="B190" s="3" t="s">
        <v>190</v>
      </c>
      <c r="C190" s="3" t="s">
        <v>4298</v>
      </c>
      <c r="D190" s="18">
        <v>1500</v>
      </c>
      <c r="E190" s="18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7">
        <v>41856.974710648145</v>
      </c>
      <c r="L190" s="7">
        <v>41886.974710648145</v>
      </c>
      <c r="M190" s="5">
        <f>(J190/86400)+25569+(-5/24)</f>
        <v>41856.974710648145</v>
      </c>
      <c r="N190" s="5">
        <f t="shared" si="2"/>
        <v>41886.974710648145</v>
      </c>
      <c r="O190" t="b">
        <v>0</v>
      </c>
      <c r="P190">
        <v>0</v>
      </c>
      <c r="Q190" t="b">
        <v>0</v>
      </c>
      <c r="R190" t="s">
        <v>8268</v>
      </c>
      <c r="S190" s="11">
        <f>SUM(E190/D190)*100</f>
        <v>0</v>
      </c>
      <c r="T190" s="10" t="e">
        <f>SUM(E190/P190)</f>
        <v>#DIV/0!</v>
      </c>
      <c r="U190" t="s">
        <v>8308</v>
      </c>
      <c r="V190" t="s">
        <v>8312</v>
      </c>
    </row>
    <row r="191" spans="1:22" ht="43.5" x14ac:dyDescent="0.35">
      <c r="A191">
        <v>189</v>
      </c>
      <c r="B191" s="3" t="s">
        <v>191</v>
      </c>
      <c r="C191" s="3" t="s">
        <v>4299</v>
      </c>
      <c r="D191" s="18">
        <v>500000</v>
      </c>
      <c r="E191" s="18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7">
        <v>42556.482372685183</v>
      </c>
      <c r="L191" s="7">
        <v>42616.482372685183</v>
      </c>
      <c r="M191" s="5">
        <f>(J191/86400)+25569+(-5/24)</f>
        <v>42556.482372685183</v>
      </c>
      <c r="N191" s="5">
        <f t="shared" si="2"/>
        <v>42616.482372685183</v>
      </c>
      <c r="O191" t="b">
        <v>0</v>
      </c>
      <c r="P191">
        <v>5</v>
      </c>
      <c r="Q191" t="b">
        <v>0</v>
      </c>
      <c r="R191" t="s">
        <v>8268</v>
      </c>
      <c r="S191" s="11">
        <f>SUM(E191/D191)*100</f>
        <v>6.8999999999999992E-2</v>
      </c>
      <c r="T191" s="10">
        <f>SUM(E191/P191)</f>
        <v>69</v>
      </c>
      <c r="U191" t="s">
        <v>8308</v>
      </c>
      <c r="V191" t="s">
        <v>8312</v>
      </c>
    </row>
    <row r="192" spans="1:22" x14ac:dyDescent="0.35">
      <c r="A192">
        <v>190</v>
      </c>
      <c r="B192" s="3" t="s">
        <v>192</v>
      </c>
      <c r="C192" s="3" t="s">
        <v>4300</v>
      </c>
      <c r="D192" s="18">
        <v>12000</v>
      </c>
      <c r="E192" s="18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7">
        <v>42527.442662037036</v>
      </c>
      <c r="L192" s="7">
        <v>42537.442662037036</v>
      </c>
      <c r="M192" s="5">
        <f>(J192/86400)+25569+(-5/24)</f>
        <v>42527.442662037036</v>
      </c>
      <c r="N192" s="5">
        <f t="shared" si="2"/>
        <v>42537.442662037036</v>
      </c>
      <c r="O192" t="b">
        <v>0</v>
      </c>
      <c r="P192">
        <v>1</v>
      </c>
      <c r="Q192" t="b">
        <v>0</v>
      </c>
      <c r="R192" t="s">
        <v>8268</v>
      </c>
      <c r="S192" s="11">
        <f>SUM(E192/D192)*100</f>
        <v>0.41666666666666669</v>
      </c>
      <c r="T192" s="10">
        <f>SUM(E192/P192)</f>
        <v>50</v>
      </c>
      <c r="U192" t="s">
        <v>8308</v>
      </c>
      <c r="V192" t="s">
        <v>8312</v>
      </c>
    </row>
    <row r="193" spans="1:22" ht="43.5" x14ac:dyDescent="0.35">
      <c r="A193">
        <v>191</v>
      </c>
      <c r="B193" s="3" t="s">
        <v>193</v>
      </c>
      <c r="C193" s="3" t="s">
        <v>4301</v>
      </c>
      <c r="D193" s="18">
        <v>5000</v>
      </c>
      <c r="E193" s="18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7">
        <v>42239.233078703699</v>
      </c>
      <c r="L193" s="7">
        <v>42279.233078703699</v>
      </c>
      <c r="M193" s="5">
        <f>(J193/86400)+25569+(-5/24)</f>
        <v>42239.233078703699</v>
      </c>
      <c r="N193" s="5">
        <f t="shared" si="2"/>
        <v>42279.233078703699</v>
      </c>
      <c r="O193" t="b">
        <v>0</v>
      </c>
      <c r="P193">
        <v>3</v>
      </c>
      <c r="Q193" t="b">
        <v>0</v>
      </c>
      <c r="R193" t="s">
        <v>8268</v>
      </c>
      <c r="S193" s="11">
        <f>SUM(E193/D193)*100</f>
        <v>5</v>
      </c>
      <c r="T193" s="10">
        <f>SUM(E193/P193)</f>
        <v>83.333333333333329</v>
      </c>
      <c r="U193" t="s">
        <v>8308</v>
      </c>
      <c r="V193" t="s">
        <v>8312</v>
      </c>
    </row>
    <row r="194" spans="1:22" ht="58" x14ac:dyDescent="0.35">
      <c r="A194">
        <v>192</v>
      </c>
      <c r="B194" s="3" t="s">
        <v>194</v>
      </c>
      <c r="C194" s="3" t="s">
        <v>4302</v>
      </c>
      <c r="D194" s="18">
        <v>1000000</v>
      </c>
      <c r="E194" s="18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7">
        <v>41899.583703703705</v>
      </c>
      <c r="L194" s="7">
        <v>41929.583703703705</v>
      </c>
      <c r="M194" s="5">
        <f>(J194/86400)+25569+(-5/24)</f>
        <v>41899.583703703705</v>
      </c>
      <c r="N194" s="5">
        <f t="shared" si="2"/>
        <v>41929.583703703705</v>
      </c>
      <c r="O194" t="b">
        <v>0</v>
      </c>
      <c r="P194">
        <v>3</v>
      </c>
      <c r="Q194" t="b">
        <v>0</v>
      </c>
      <c r="R194" t="s">
        <v>8268</v>
      </c>
      <c r="S194" s="11">
        <f>SUM(E194/D194)*100</f>
        <v>1.6999999999999999E-3</v>
      </c>
      <c r="T194" s="10">
        <f>SUM(E194/P194)</f>
        <v>5.666666666666667</v>
      </c>
      <c r="U194" t="s">
        <v>8308</v>
      </c>
      <c r="V194" t="s">
        <v>8312</v>
      </c>
    </row>
    <row r="195" spans="1:22" ht="58" x14ac:dyDescent="0.35">
      <c r="A195">
        <v>193</v>
      </c>
      <c r="B195" s="3" t="s">
        <v>195</v>
      </c>
      <c r="C195" s="3" t="s">
        <v>4303</v>
      </c>
      <c r="D195" s="18">
        <v>1000</v>
      </c>
      <c r="E195" s="18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7">
        <v>41911.726458333331</v>
      </c>
      <c r="L195" s="7">
        <v>41971.768124999995</v>
      </c>
      <c r="M195" s="5">
        <f>(J195/86400)+25569+(-5/24)</f>
        <v>41911.726458333331</v>
      </c>
      <c r="N195" s="5">
        <f t="shared" ref="N195:N258" si="3">(I195/86400)+25569+(-5/24)</f>
        <v>41971.768124999995</v>
      </c>
      <c r="O195" t="b">
        <v>0</v>
      </c>
      <c r="P195">
        <v>0</v>
      </c>
      <c r="Q195" t="b">
        <v>0</v>
      </c>
      <c r="R195" t="s">
        <v>8268</v>
      </c>
      <c r="S195" s="11">
        <f>SUM(E195/D195)*100</f>
        <v>0</v>
      </c>
      <c r="T195" s="10" t="e">
        <f>SUM(E195/P195)</f>
        <v>#DIV/0!</v>
      </c>
      <c r="U195" t="s">
        <v>8308</v>
      </c>
      <c r="V195" t="s">
        <v>8312</v>
      </c>
    </row>
    <row r="196" spans="1:22" ht="43.5" x14ac:dyDescent="0.35">
      <c r="A196">
        <v>194</v>
      </c>
      <c r="B196" s="3" t="s">
        <v>196</v>
      </c>
      <c r="C196" s="3" t="s">
        <v>4304</v>
      </c>
      <c r="D196" s="18">
        <v>2500</v>
      </c>
      <c r="E196" s="18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7">
        <v>42375.788553240738</v>
      </c>
      <c r="L196" s="7">
        <v>42435.788553240738</v>
      </c>
      <c r="M196" s="5">
        <f>(J196/86400)+25569+(-5/24)</f>
        <v>42375.788553240738</v>
      </c>
      <c r="N196" s="5">
        <f t="shared" si="3"/>
        <v>42435.788553240738</v>
      </c>
      <c r="O196" t="b">
        <v>0</v>
      </c>
      <c r="P196">
        <v>3</v>
      </c>
      <c r="Q196" t="b">
        <v>0</v>
      </c>
      <c r="R196" t="s">
        <v>8268</v>
      </c>
      <c r="S196" s="11">
        <f>SUM(E196/D196)*100</f>
        <v>0.12</v>
      </c>
      <c r="T196" s="10">
        <f>SUM(E196/P196)</f>
        <v>1</v>
      </c>
      <c r="U196" t="s">
        <v>8308</v>
      </c>
      <c r="V196" t="s">
        <v>8312</v>
      </c>
    </row>
    <row r="197" spans="1:22" ht="43.5" x14ac:dyDescent="0.35">
      <c r="A197">
        <v>195</v>
      </c>
      <c r="B197" s="3" t="s">
        <v>197</v>
      </c>
      <c r="C197" s="3" t="s">
        <v>4305</v>
      </c>
      <c r="D197" s="18">
        <v>2000000</v>
      </c>
      <c r="E197" s="18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7">
        <v>42135.462175925924</v>
      </c>
      <c r="L197" s="7">
        <v>42195.462175925924</v>
      </c>
      <c r="M197" s="5">
        <f>(J197/86400)+25569+(-5/24)</f>
        <v>42135.462175925924</v>
      </c>
      <c r="N197" s="5">
        <f t="shared" si="3"/>
        <v>42195.462175925924</v>
      </c>
      <c r="O197" t="b">
        <v>0</v>
      </c>
      <c r="P197">
        <v>0</v>
      </c>
      <c r="Q197" t="b">
        <v>0</v>
      </c>
      <c r="R197" t="s">
        <v>8268</v>
      </c>
      <c r="S197" s="11">
        <f>SUM(E197/D197)*100</f>
        <v>0</v>
      </c>
      <c r="T197" s="10" t="e">
        <f>SUM(E197/P197)</f>
        <v>#DIV/0!</v>
      </c>
      <c r="U197" t="s">
        <v>8308</v>
      </c>
      <c r="V197" t="s">
        <v>8312</v>
      </c>
    </row>
    <row r="198" spans="1:22" ht="43.5" x14ac:dyDescent="0.35">
      <c r="A198">
        <v>196</v>
      </c>
      <c r="B198" s="3" t="s">
        <v>198</v>
      </c>
      <c r="C198" s="3" t="s">
        <v>4306</v>
      </c>
      <c r="D198" s="18">
        <v>3500</v>
      </c>
      <c r="E198" s="1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7">
        <v>42259.334467592591</v>
      </c>
      <c r="L198" s="7">
        <v>42287.666666666664</v>
      </c>
      <c r="M198" s="5">
        <f>(J198/86400)+25569+(-5/24)</f>
        <v>42259.334467592591</v>
      </c>
      <c r="N198" s="5">
        <f t="shared" si="3"/>
        <v>42287.666666666664</v>
      </c>
      <c r="O198" t="b">
        <v>0</v>
      </c>
      <c r="P198">
        <v>19</v>
      </c>
      <c r="Q198" t="b">
        <v>0</v>
      </c>
      <c r="R198" t="s">
        <v>8268</v>
      </c>
      <c r="S198" s="11">
        <f>SUM(E198/D198)*100</f>
        <v>41.857142857142861</v>
      </c>
      <c r="T198" s="10">
        <f>SUM(E198/P198)</f>
        <v>77.10526315789474</v>
      </c>
      <c r="U198" t="s">
        <v>8308</v>
      </c>
      <c r="V198" t="s">
        <v>8312</v>
      </c>
    </row>
    <row r="199" spans="1:22" ht="43.5" x14ac:dyDescent="0.35">
      <c r="A199">
        <v>197</v>
      </c>
      <c r="B199" s="3" t="s">
        <v>199</v>
      </c>
      <c r="C199" s="3" t="s">
        <v>4307</v>
      </c>
      <c r="D199" s="18">
        <v>2500</v>
      </c>
      <c r="E199" s="18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7">
        <v>42741.640046296299</v>
      </c>
      <c r="L199" s="7">
        <v>42783.666666666664</v>
      </c>
      <c r="M199" s="5">
        <f>(J199/86400)+25569+(-5/24)</f>
        <v>42741.640046296299</v>
      </c>
      <c r="N199" s="5">
        <f t="shared" si="3"/>
        <v>42783.666666666664</v>
      </c>
      <c r="O199" t="b">
        <v>0</v>
      </c>
      <c r="P199">
        <v>8</v>
      </c>
      <c r="Q199" t="b">
        <v>0</v>
      </c>
      <c r="R199" t="s">
        <v>8268</v>
      </c>
      <c r="S199" s="11">
        <f>SUM(E199/D199)*100</f>
        <v>10.48</v>
      </c>
      <c r="T199" s="10">
        <f>SUM(E199/P199)</f>
        <v>32.75</v>
      </c>
      <c r="U199" t="s">
        <v>8308</v>
      </c>
      <c r="V199" t="s">
        <v>8312</v>
      </c>
    </row>
    <row r="200" spans="1:22" ht="43.5" x14ac:dyDescent="0.35">
      <c r="A200">
        <v>198</v>
      </c>
      <c r="B200" s="3" t="s">
        <v>200</v>
      </c>
      <c r="C200" s="3" t="s">
        <v>4308</v>
      </c>
      <c r="D200" s="18">
        <v>25000</v>
      </c>
      <c r="E200" s="18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7">
        <v>41887.175023148149</v>
      </c>
      <c r="L200" s="7">
        <v>41917.175023148149</v>
      </c>
      <c r="M200" s="5">
        <f>(J200/86400)+25569+(-5/24)</f>
        <v>41887.175023148149</v>
      </c>
      <c r="N200" s="5">
        <f t="shared" si="3"/>
        <v>41917.175023148149</v>
      </c>
      <c r="O200" t="b">
        <v>0</v>
      </c>
      <c r="P200">
        <v>6</v>
      </c>
      <c r="Q200" t="b">
        <v>0</v>
      </c>
      <c r="R200" t="s">
        <v>8268</v>
      </c>
      <c r="S200" s="11">
        <f>SUM(E200/D200)*100</f>
        <v>1.1159999999999999</v>
      </c>
      <c r="T200" s="10">
        <f>SUM(E200/P200)</f>
        <v>46.5</v>
      </c>
      <c r="U200" t="s">
        <v>8308</v>
      </c>
      <c r="V200" t="s">
        <v>8312</v>
      </c>
    </row>
    <row r="201" spans="1:22" ht="43.5" x14ac:dyDescent="0.35">
      <c r="A201">
        <v>199</v>
      </c>
      <c r="B201" s="3" t="s">
        <v>201</v>
      </c>
      <c r="C201" s="3" t="s">
        <v>4309</v>
      </c>
      <c r="D201" s="18">
        <v>10000</v>
      </c>
      <c r="E201" s="18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7">
        <v>42583.915532407402</v>
      </c>
      <c r="L201" s="7">
        <v>42613.915532407402</v>
      </c>
      <c r="M201" s="5">
        <f>(J201/86400)+25569+(-5/24)</f>
        <v>42583.915532407402</v>
      </c>
      <c r="N201" s="5">
        <f t="shared" si="3"/>
        <v>42613.915532407402</v>
      </c>
      <c r="O201" t="b">
        <v>0</v>
      </c>
      <c r="P201">
        <v>0</v>
      </c>
      <c r="Q201" t="b">
        <v>0</v>
      </c>
      <c r="R201" t="s">
        <v>8268</v>
      </c>
      <c r="S201" s="11">
        <f>SUM(E201/D201)*100</f>
        <v>0</v>
      </c>
      <c r="T201" s="10" t="e">
        <f>SUM(E201/P201)</f>
        <v>#DIV/0!</v>
      </c>
      <c r="U201" t="s">
        <v>8308</v>
      </c>
      <c r="V201" t="s">
        <v>8312</v>
      </c>
    </row>
    <row r="202" spans="1:22" ht="29" x14ac:dyDescent="0.35">
      <c r="A202">
        <v>200</v>
      </c>
      <c r="B202" s="3" t="s">
        <v>202</v>
      </c>
      <c r="C202" s="3" t="s">
        <v>4310</v>
      </c>
      <c r="D202" s="18">
        <v>6000</v>
      </c>
      <c r="E202" s="18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7">
        <v>41866.875034722216</v>
      </c>
      <c r="L202" s="7">
        <v>41896.875034722216</v>
      </c>
      <c r="M202" s="5">
        <f>(J202/86400)+25569+(-5/24)</f>
        <v>41866.875034722216</v>
      </c>
      <c r="N202" s="5">
        <f t="shared" si="3"/>
        <v>41896.875034722216</v>
      </c>
      <c r="O202" t="b">
        <v>0</v>
      </c>
      <c r="P202">
        <v>18</v>
      </c>
      <c r="Q202" t="b">
        <v>0</v>
      </c>
      <c r="R202" t="s">
        <v>8268</v>
      </c>
      <c r="S202" s="11">
        <f>SUM(E202/D202)*100</f>
        <v>26.192500000000003</v>
      </c>
      <c r="T202" s="10">
        <f>SUM(E202/P202)</f>
        <v>87.308333333333337</v>
      </c>
      <c r="U202" t="s">
        <v>8308</v>
      </c>
      <c r="V202" t="s">
        <v>8312</v>
      </c>
    </row>
    <row r="203" spans="1:22" ht="43.5" x14ac:dyDescent="0.35">
      <c r="A203">
        <v>201</v>
      </c>
      <c r="B203" s="3" t="s">
        <v>203</v>
      </c>
      <c r="C203" s="3" t="s">
        <v>4311</v>
      </c>
      <c r="D203" s="18">
        <v>650</v>
      </c>
      <c r="E203" s="18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7">
        <v>42023.610289351847</v>
      </c>
      <c r="L203" s="7">
        <v>42043.610289351847</v>
      </c>
      <c r="M203" s="5">
        <f>(J203/86400)+25569+(-5/24)</f>
        <v>42023.610289351847</v>
      </c>
      <c r="N203" s="5">
        <f t="shared" si="3"/>
        <v>42043.610289351847</v>
      </c>
      <c r="O203" t="b">
        <v>0</v>
      </c>
      <c r="P203">
        <v>7</v>
      </c>
      <c r="Q203" t="b">
        <v>0</v>
      </c>
      <c r="R203" t="s">
        <v>8268</v>
      </c>
      <c r="S203" s="11">
        <f>SUM(E203/D203)*100</f>
        <v>58.461538461538467</v>
      </c>
      <c r="T203" s="10">
        <f>SUM(E203/P203)</f>
        <v>54.285714285714285</v>
      </c>
      <c r="U203" t="s">
        <v>8308</v>
      </c>
      <c r="V203" t="s">
        <v>8312</v>
      </c>
    </row>
    <row r="204" spans="1:22" x14ac:dyDescent="0.35">
      <c r="A204">
        <v>202</v>
      </c>
      <c r="B204" s="3" t="s">
        <v>204</v>
      </c>
      <c r="C204" s="3" t="s">
        <v>4312</v>
      </c>
      <c r="D204" s="18">
        <v>6000</v>
      </c>
      <c r="E204" s="18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7">
        <v>42255.719490740739</v>
      </c>
      <c r="L204" s="7">
        <v>42285.665972222218</v>
      </c>
      <c r="M204" s="5">
        <f>(J204/86400)+25569+(-5/24)</f>
        <v>42255.719490740739</v>
      </c>
      <c r="N204" s="5">
        <f t="shared" si="3"/>
        <v>42285.665972222218</v>
      </c>
      <c r="O204" t="b">
        <v>0</v>
      </c>
      <c r="P204">
        <v>0</v>
      </c>
      <c r="Q204" t="b">
        <v>0</v>
      </c>
      <c r="R204" t="s">
        <v>8268</v>
      </c>
      <c r="S204" s="11">
        <f>SUM(E204/D204)*100</f>
        <v>0</v>
      </c>
      <c r="T204" s="10" t="e">
        <f>SUM(E204/P204)</f>
        <v>#DIV/0!</v>
      </c>
      <c r="U204" t="s">
        <v>8308</v>
      </c>
      <c r="V204" t="s">
        <v>8312</v>
      </c>
    </row>
    <row r="205" spans="1:22" ht="43.5" x14ac:dyDescent="0.35">
      <c r="A205">
        <v>203</v>
      </c>
      <c r="B205" s="3" t="s">
        <v>205</v>
      </c>
      <c r="C205" s="3" t="s">
        <v>4313</v>
      </c>
      <c r="D205" s="18">
        <v>2500</v>
      </c>
      <c r="E205" s="18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7">
        <v>41973.639629629623</v>
      </c>
      <c r="L205" s="7">
        <v>42033.639629629623</v>
      </c>
      <c r="M205" s="5">
        <f>(J205/86400)+25569+(-5/24)</f>
        <v>41973.639629629623</v>
      </c>
      <c r="N205" s="5">
        <f t="shared" si="3"/>
        <v>42033.639629629623</v>
      </c>
      <c r="O205" t="b">
        <v>0</v>
      </c>
      <c r="P205">
        <v>8</v>
      </c>
      <c r="Q205" t="b">
        <v>0</v>
      </c>
      <c r="R205" t="s">
        <v>8268</v>
      </c>
      <c r="S205" s="11">
        <f>SUM(E205/D205)*100</f>
        <v>29.84</v>
      </c>
      <c r="T205" s="10">
        <f>SUM(E205/P205)</f>
        <v>93.25</v>
      </c>
      <c r="U205" t="s">
        <v>8308</v>
      </c>
      <c r="V205" t="s">
        <v>8312</v>
      </c>
    </row>
    <row r="206" spans="1:22" ht="43.5" x14ac:dyDescent="0.35">
      <c r="A206">
        <v>204</v>
      </c>
      <c r="B206" s="3" t="s">
        <v>206</v>
      </c>
      <c r="C206" s="3" t="s">
        <v>4314</v>
      </c>
      <c r="D206" s="18">
        <v>300000</v>
      </c>
      <c r="E206" s="18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7">
        <v>42556.375034722216</v>
      </c>
      <c r="L206" s="7">
        <v>42586.375034722216</v>
      </c>
      <c r="M206" s="5">
        <f>(J206/86400)+25569+(-5/24)</f>
        <v>42556.375034722216</v>
      </c>
      <c r="N206" s="5">
        <f t="shared" si="3"/>
        <v>42586.375034722216</v>
      </c>
      <c r="O206" t="b">
        <v>0</v>
      </c>
      <c r="P206">
        <v>1293</v>
      </c>
      <c r="Q206" t="b">
        <v>0</v>
      </c>
      <c r="R206" t="s">
        <v>8268</v>
      </c>
      <c r="S206" s="11">
        <f>SUM(E206/D206)*100</f>
        <v>50.721666666666664</v>
      </c>
      <c r="T206" s="10">
        <f>SUM(E206/P206)</f>
        <v>117.68368136117556</v>
      </c>
      <c r="U206" t="s">
        <v>8308</v>
      </c>
      <c r="V206" t="s">
        <v>8312</v>
      </c>
    </row>
    <row r="207" spans="1:22" ht="43.5" x14ac:dyDescent="0.35">
      <c r="A207">
        <v>205</v>
      </c>
      <c r="B207" s="3" t="s">
        <v>207</v>
      </c>
      <c r="C207" s="3" t="s">
        <v>4315</v>
      </c>
      <c r="D207" s="18">
        <v>8000</v>
      </c>
      <c r="E207" s="18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7">
        <v>42248.423865740733</v>
      </c>
      <c r="L207" s="7">
        <v>42283.423865740733</v>
      </c>
      <c r="M207" s="5">
        <f>(J207/86400)+25569+(-5/24)</f>
        <v>42248.423865740733</v>
      </c>
      <c r="N207" s="5">
        <f t="shared" si="3"/>
        <v>42283.423865740733</v>
      </c>
      <c r="O207" t="b">
        <v>0</v>
      </c>
      <c r="P207">
        <v>17</v>
      </c>
      <c r="Q207" t="b">
        <v>0</v>
      </c>
      <c r="R207" t="s">
        <v>8268</v>
      </c>
      <c r="S207" s="11">
        <f>SUM(E207/D207)*100</f>
        <v>16.25</v>
      </c>
      <c r="T207" s="10">
        <f>SUM(E207/P207)</f>
        <v>76.470588235294116</v>
      </c>
      <c r="U207" t="s">
        <v>8308</v>
      </c>
      <c r="V207" t="s">
        <v>8312</v>
      </c>
    </row>
    <row r="208" spans="1:22" ht="43.5" x14ac:dyDescent="0.35">
      <c r="A208">
        <v>206</v>
      </c>
      <c r="B208" s="3" t="s">
        <v>208</v>
      </c>
      <c r="C208" s="3" t="s">
        <v>4316</v>
      </c>
      <c r="D208" s="18">
        <v>12700</v>
      </c>
      <c r="E208" s="1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7">
        <v>42566.79609953703</v>
      </c>
      <c r="L208" s="7">
        <v>42587.79609953703</v>
      </c>
      <c r="M208" s="5">
        <f>(J208/86400)+25569+(-5/24)</f>
        <v>42566.79609953703</v>
      </c>
      <c r="N208" s="5">
        <f t="shared" si="3"/>
        <v>42587.79609953703</v>
      </c>
      <c r="O208" t="b">
        <v>0</v>
      </c>
      <c r="P208">
        <v>0</v>
      </c>
      <c r="Q208" t="b">
        <v>0</v>
      </c>
      <c r="R208" t="s">
        <v>8268</v>
      </c>
      <c r="S208" s="11">
        <f>SUM(E208/D208)*100</f>
        <v>0</v>
      </c>
      <c r="T208" s="10" t="e">
        <f>SUM(E208/P208)</f>
        <v>#DIV/0!</v>
      </c>
      <c r="U208" t="s">
        <v>8308</v>
      </c>
      <c r="V208" t="s">
        <v>8312</v>
      </c>
    </row>
    <row r="209" spans="1:22" ht="43.5" x14ac:dyDescent="0.35">
      <c r="A209">
        <v>207</v>
      </c>
      <c r="B209" s="3" t="s">
        <v>209</v>
      </c>
      <c r="C209" s="3" t="s">
        <v>4317</v>
      </c>
      <c r="D209" s="18">
        <v>14000</v>
      </c>
      <c r="E209" s="18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7">
        <v>41977.988865740735</v>
      </c>
      <c r="L209" s="7">
        <v>42007.988865740735</v>
      </c>
      <c r="M209" s="5">
        <f>(J209/86400)+25569+(-5/24)</f>
        <v>41977.988865740735</v>
      </c>
      <c r="N209" s="5">
        <f t="shared" si="3"/>
        <v>42007.988865740735</v>
      </c>
      <c r="O209" t="b">
        <v>0</v>
      </c>
      <c r="P209">
        <v>13</v>
      </c>
      <c r="Q209" t="b">
        <v>0</v>
      </c>
      <c r="R209" t="s">
        <v>8268</v>
      </c>
      <c r="S209" s="11">
        <f>SUM(E209/D209)*100</f>
        <v>15.214285714285714</v>
      </c>
      <c r="T209" s="10">
        <f>SUM(E209/P209)</f>
        <v>163.84615384615384</v>
      </c>
      <c r="U209" t="s">
        <v>8308</v>
      </c>
      <c r="V209" t="s">
        <v>8312</v>
      </c>
    </row>
    <row r="210" spans="1:22" ht="58" x14ac:dyDescent="0.35">
      <c r="A210">
        <v>208</v>
      </c>
      <c r="B210" s="3" t="s">
        <v>210</v>
      </c>
      <c r="C210" s="3" t="s">
        <v>4318</v>
      </c>
      <c r="D210" s="18">
        <v>50000</v>
      </c>
      <c r="E210" s="18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7">
        <v>41959.16165509259</v>
      </c>
      <c r="L210" s="7">
        <v>41989.16165509259</v>
      </c>
      <c r="M210" s="5">
        <f>(J210/86400)+25569+(-5/24)</f>
        <v>41959.16165509259</v>
      </c>
      <c r="N210" s="5">
        <f t="shared" si="3"/>
        <v>41989.16165509259</v>
      </c>
      <c r="O210" t="b">
        <v>0</v>
      </c>
      <c r="P210">
        <v>0</v>
      </c>
      <c r="Q210" t="b">
        <v>0</v>
      </c>
      <c r="R210" t="s">
        <v>8268</v>
      </c>
      <c r="S210" s="11">
        <f>SUM(E210/D210)*100</f>
        <v>0</v>
      </c>
      <c r="T210" s="10" t="e">
        <f>SUM(E210/P210)</f>
        <v>#DIV/0!</v>
      </c>
      <c r="U210" t="s">
        <v>8308</v>
      </c>
      <c r="V210" t="s">
        <v>8312</v>
      </c>
    </row>
    <row r="211" spans="1:22" ht="58" x14ac:dyDescent="0.35">
      <c r="A211">
        <v>209</v>
      </c>
      <c r="B211" s="3" t="s">
        <v>211</v>
      </c>
      <c r="C211" s="3" t="s">
        <v>4319</v>
      </c>
      <c r="D211" s="18">
        <v>25000</v>
      </c>
      <c r="E211" s="18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7">
        <v>42165.714525462965</v>
      </c>
      <c r="L211" s="7">
        <v>42195.714525462965</v>
      </c>
      <c r="M211" s="5">
        <f>(J211/86400)+25569+(-5/24)</f>
        <v>42165.714525462965</v>
      </c>
      <c r="N211" s="5">
        <f t="shared" si="3"/>
        <v>42195.714525462965</v>
      </c>
      <c r="O211" t="b">
        <v>0</v>
      </c>
      <c r="P211">
        <v>0</v>
      </c>
      <c r="Q211" t="b">
        <v>0</v>
      </c>
      <c r="R211" t="s">
        <v>8268</v>
      </c>
      <c r="S211" s="11">
        <f>SUM(E211/D211)*100</f>
        <v>0</v>
      </c>
      <c r="T211" s="10" t="e">
        <f>SUM(E211/P211)</f>
        <v>#DIV/0!</v>
      </c>
      <c r="U211" t="s">
        <v>8308</v>
      </c>
      <c r="V211" t="s">
        <v>8312</v>
      </c>
    </row>
    <row r="212" spans="1:22" ht="43.5" x14ac:dyDescent="0.35">
      <c r="A212">
        <v>210</v>
      </c>
      <c r="B212" s="3" t="s">
        <v>212</v>
      </c>
      <c r="C212" s="3" t="s">
        <v>4320</v>
      </c>
      <c r="D212" s="18">
        <v>12000</v>
      </c>
      <c r="E212" s="18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7">
        <v>42248.856388888882</v>
      </c>
      <c r="L212" s="7">
        <v>42277.999999999993</v>
      </c>
      <c r="M212" s="5">
        <f>(J212/86400)+25569+(-5/24)</f>
        <v>42248.856388888882</v>
      </c>
      <c r="N212" s="5">
        <f t="shared" si="3"/>
        <v>42277.999999999993</v>
      </c>
      <c r="O212" t="b">
        <v>0</v>
      </c>
      <c r="P212">
        <v>33</v>
      </c>
      <c r="Q212" t="b">
        <v>0</v>
      </c>
      <c r="R212" t="s">
        <v>8268</v>
      </c>
      <c r="S212" s="11">
        <f>SUM(E212/D212)*100</f>
        <v>25.25</v>
      </c>
      <c r="T212" s="10">
        <f>SUM(E212/P212)</f>
        <v>91.818181818181813</v>
      </c>
      <c r="U212" t="s">
        <v>8308</v>
      </c>
      <c r="V212" t="s">
        <v>8312</v>
      </c>
    </row>
    <row r="213" spans="1:22" ht="43.5" x14ac:dyDescent="0.35">
      <c r="A213">
        <v>211</v>
      </c>
      <c r="B213" s="3" t="s">
        <v>213</v>
      </c>
      <c r="C213" s="3" t="s">
        <v>4321</v>
      </c>
      <c r="D213" s="18">
        <v>5000</v>
      </c>
      <c r="E213" s="18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7">
        <v>42235.951585648145</v>
      </c>
      <c r="L213" s="7">
        <v>42265.951585648145</v>
      </c>
      <c r="M213" s="5">
        <f>(J213/86400)+25569+(-5/24)</f>
        <v>42235.951585648145</v>
      </c>
      <c r="N213" s="5">
        <f t="shared" si="3"/>
        <v>42265.951585648145</v>
      </c>
      <c r="O213" t="b">
        <v>0</v>
      </c>
      <c r="P213">
        <v>12</v>
      </c>
      <c r="Q213" t="b">
        <v>0</v>
      </c>
      <c r="R213" t="s">
        <v>8268</v>
      </c>
      <c r="S213" s="11">
        <f>SUM(E213/D213)*100</f>
        <v>44.6</v>
      </c>
      <c r="T213" s="10">
        <f>SUM(E213/P213)</f>
        <v>185.83333333333334</v>
      </c>
      <c r="U213" t="s">
        <v>8308</v>
      </c>
      <c r="V213" t="s">
        <v>8312</v>
      </c>
    </row>
    <row r="214" spans="1:22" ht="29" x14ac:dyDescent="0.35">
      <c r="A214">
        <v>212</v>
      </c>
      <c r="B214" s="3" t="s">
        <v>214</v>
      </c>
      <c r="C214" s="3" t="s">
        <v>4322</v>
      </c>
      <c r="D214" s="18">
        <v>6300</v>
      </c>
      <c r="E214" s="18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7">
        <v>42416.672685185178</v>
      </c>
      <c r="L214" s="7">
        <v>42476.631018518521</v>
      </c>
      <c r="M214" s="5">
        <f>(J214/86400)+25569+(-5/24)</f>
        <v>42416.672685185178</v>
      </c>
      <c r="N214" s="5">
        <f t="shared" si="3"/>
        <v>42476.631018518521</v>
      </c>
      <c r="O214" t="b">
        <v>0</v>
      </c>
      <c r="P214">
        <v>1</v>
      </c>
      <c r="Q214" t="b">
        <v>0</v>
      </c>
      <c r="R214" t="s">
        <v>8268</v>
      </c>
      <c r="S214" s="11">
        <f>SUM(E214/D214)*100</f>
        <v>1.5873015873015872E-2</v>
      </c>
      <c r="T214" s="10">
        <f>SUM(E214/P214)</f>
        <v>1</v>
      </c>
      <c r="U214" t="s">
        <v>8308</v>
      </c>
      <c r="V214" t="s">
        <v>8312</v>
      </c>
    </row>
    <row r="215" spans="1:22" ht="43.5" x14ac:dyDescent="0.35">
      <c r="A215">
        <v>213</v>
      </c>
      <c r="B215" s="3" t="s">
        <v>215</v>
      </c>
      <c r="C215" s="3" t="s">
        <v>4323</v>
      </c>
      <c r="D215" s="18">
        <v>50000</v>
      </c>
      <c r="E215" s="18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7">
        <v>42202.385960648149</v>
      </c>
      <c r="L215" s="7">
        <v>42232.379641203697</v>
      </c>
      <c r="M215" s="5">
        <f>(J215/86400)+25569+(-5/24)</f>
        <v>42202.385960648149</v>
      </c>
      <c r="N215" s="5">
        <f t="shared" si="3"/>
        <v>42232.379641203697</v>
      </c>
      <c r="O215" t="b">
        <v>0</v>
      </c>
      <c r="P215">
        <v>1</v>
      </c>
      <c r="Q215" t="b">
        <v>0</v>
      </c>
      <c r="R215" t="s">
        <v>8268</v>
      </c>
      <c r="S215" s="11">
        <f>SUM(E215/D215)*100</f>
        <v>0.04</v>
      </c>
      <c r="T215" s="10">
        <f>SUM(E215/P215)</f>
        <v>20</v>
      </c>
      <c r="U215" t="s">
        <v>8308</v>
      </c>
      <c r="V215" t="s">
        <v>8312</v>
      </c>
    </row>
    <row r="216" spans="1:22" ht="58" x14ac:dyDescent="0.35">
      <c r="A216">
        <v>214</v>
      </c>
      <c r="B216" s="3" t="s">
        <v>216</v>
      </c>
      <c r="C216" s="3" t="s">
        <v>4324</v>
      </c>
      <c r="D216" s="18">
        <v>12500</v>
      </c>
      <c r="E216" s="18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7">
        <v>42009.432280092595</v>
      </c>
      <c r="L216" s="7">
        <v>42069.432280092595</v>
      </c>
      <c r="M216" s="5">
        <f>(J216/86400)+25569+(-5/24)</f>
        <v>42009.432280092595</v>
      </c>
      <c r="N216" s="5">
        <f t="shared" si="3"/>
        <v>42069.432280092595</v>
      </c>
      <c r="O216" t="b">
        <v>0</v>
      </c>
      <c r="P216">
        <v>1</v>
      </c>
      <c r="Q216" t="b">
        <v>0</v>
      </c>
      <c r="R216" t="s">
        <v>8268</v>
      </c>
      <c r="S216" s="11">
        <f>SUM(E216/D216)*100</f>
        <v>8.0000000000000002E-3</v>
      </c>
      <c r="T216" s="10">
        <f>SUM(E216/P216)</f>
        <v>1</v>
      </c>
      <c r="U216" t="s">
        <v>8308</v>
      </c>
      <c r="V216" t="s">
        <v>8312</v>
      </c>
    </row>
    <row r="217" spans="1:22" ht="43.5" x14ac:dyDescent="0.35">
      <c r="A217">
        <v>215</v>
      </c>
      <c r="B217" s="3" t="s">
        <v>217</v>
      </c>
      <c r="C217" s="3" t="s">
        <v>4325</v>
      </c>
      <c r="D217" s="18">
        <v>4400</v>
      </c>
      <c r="E217" s="18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7">
        <v>42375.021782407406</v>
      </c>
      <c r="L217" s="7">
        <v>42417.790972222218</v>
      </c>
      <c r="M217" s="5">
        <f>(J217/86400)+25569+(-5/24)</f>
        <v>42375.021782407406</v>
      </c>
      <c r="N217" s="5">
        <f t="shared" si="3"/>
        <v>42417.790972222218</v>
      </c>
      <c r="O217" t="b">
        <v>0</v>
      </c>
      <c r="P217">
        <v>1</v>
      </c>
      <c r="Q217" t="b">
        <v>0</v>
      </c>
      <c r="R217" t="s">
        <v>8268</v>
      </c>
      <c r="S217" s="11">
        <f>SUM(E217/D217)*100</f>
        <v>0.22727272727272727</v>
      </c>
      <c r="T217" s="10">
        <f>SUM(E217/P217)</f>
        <v>10</v>
      </c>
      <c r="U217" t="s">
        <v>8308</v>
      </c>
      <c r="V217" t="s">
        <v>8312</v>
      </c>
    </row>
    <row r="218" spans="1:22" ht="43.5" x14ac:dyDescent="0.35">
      <c r="A218">
        <v>216</v>
      </c>
      <c r="B218" s="3" t="s">
        <v>218</v>
      </c>
      <c r="C218" s="3" t="s">
        <v>4326</v>
      </c>
      <c r="D218" s="18">
        <v>50000</v>
      </c>
      <c r="E218" s="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7">
        <v>42066.750428240739</v>
      </c>
      <c r="L218" s="7">
        <v>42116.708761574067</v>
      </c>
      <c r="M218" s="5">
        <f>(J218/86400)+25569+(-5/24)</f>
        <v>42066.750428240739</v>
      </c>
      <c r="N218" s="5">
        <f t="shared" si="3"/>
        <v>42116.708761574067</v>
      </c>
      <c r="O218" t="b">
        <v>0</v>
      </c>
      <c r="P218">
        <v>84</v>
      </c>
      <c r="Q218" t="b">
        <v>0</v>
      </c>
      <c r="R218" t="s">
        <v>8268</v>
      </c>
      <c r="S218" s="11">
        <f>SUM(E218/D218)*100</f>
        <v>55.698440000000005</v>
      </c>
      <c r="T218" s="10">
        <f>SUM(E218/P218)</f>
        <v>331.53833333333336</v>
      </c>
      <c r="U218" t="s">
        <v>8308</v>
      </c>
      <c r="V218" t="s">
        <v>8312</v>
      </c>
    </row>
    <row r="219" spans="1:22" x14ac:dyDescent="0.35">
      <c r="A219">
        <v>217</v>
      </c>
      <c r="B219" s="3" t="s">
        <v>219</v>
      </c>
      <c r="C219" s="3" t="s">
        <v>4327</v>
      </c>
      <c r="D219" s="18">
        <v>100000</v>
      </c>
      <c r="E219" s="18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7">
        <v>41970.432280092595</v>
      </c>
      <c r="L219" s="7">
        <v>42001.432280092595</v>
      </c>
      <c r="M219" s="5">
        <f>(J219/86400)+25569+(-5/24)</f>
        <v>41970.432280092595</v>
      </c>
      <c r="N219" s="5">
        <f t="shared" si="3"/>
        <v>42001.432280092595</v>
      </c>
      <c r="O219" t="b">
        <v>0</v>
      </c>
      <c r="P219">
        <v>38</v>
      </c>
      <c r="Q219" t="b">
        <v>0</v>
      </c>
      <c r="R219" t="s">
        <v>8268</v>
      </c>
      <c r="S219" s="11">
        <f>SUM(E219/D219)*100</f>
        <v>11.943</v>
      </c>
      <c r="T219" s="10">
        <f>SUM(E219/P219)</f>
        <v>314.28947368421052</v>
      </c>
      <c r="U219" t="s">
        <v>8308</v>
      </c>
      <c r="V219" t="s">
        <v>8312</v>
      </c>
    </row>
    <row r="220" spans="1:22" ht="43.5" x14ac:dyDescent="0.35">
      <c r="A220">
        <v>218</v>
      </c>
      <c r="B220" s="3" t="s">
        <v>220</v>
      </c>
      <c r="C220" s="3" t="s">
        <v>4328</v>
      </c>
      <c r="D220" s="18">
        <v>5000</v>
      </c>
      <c r="E220" s="18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7">
        <v>42079.420011574075</v>
      </c>
      <c r="L220" s="7">
        <v>42139.420011574075</v>
      </c>
      <c r="M220" s="5">
        <f>(J220/86400)+25569+(-5/24)</f>
        <v>42079.420011574075</v>
      </c>
      <c r="N220" s="5">
        <f t="shared" si="3"/>
        <v>42139.420011574075</v>
      </c>
      <c r="O220" t="b">
        <v>0</v>
      </c>
      <c r="P220">
        <v>1</v>
      </c>
      <c r="Q220" t="b">
        <v>0</v>
      </c>
      <c r="R220" t="s">
        <v>8268</v>
      </c>
      <c r="S220" s="11">
        <f>SUM(E220/D220)*100</f>
        <v>2</v>
      </c>
      <c r="T220" s="10">
        <f>SUM(E220/P220)</f>
        <v>100</v>
      </c>
      <c r="U220" t="s">
        <v>8308</v>
      </c>
      <c r="V220" t="s">
        <v>8312</v>
      </c>
    </row>
    <row r="221" spans="1:22" ht="29" x14ac:dyDescent="0.35">
      <c r="A221">
        <v>219</v>
      </c>
      <c r="B221" s="3" t="s">
        <v>221</v>
      </c>
      <c r="C221" s="3" t="s">
        <v>4329</v>
      </c>
      <c r="D221" s="18">
        <v>50000</v>
      </c>
      <c r="E221" s="18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7">
        <v>42429.118344907409</v>
      </c>
      <c r="L221" s="7">
        <v>42461.082638888889</v>
      </c>
      <c r="M221" s="5">
        <f>(J221/86400)+25569+(-5/24)</f>
        <v>42429.118344907409</v>
      </c>
      <c r="N221" s="5">
        <f t="shared" si="3"/>
        <v>42461.082638888889</v>
      </c>
      <c r="O221" t="b">
        <v>0</v>
      </c>
      <c r="P221">
        <v>76</v>
      </c>
      <c r="Q221" t="b">
        <v>0</v>
      </c>
      <c r="R221" t="s">
        <v>8268</v>
      </c>
      <c r="S221" s="11">
        <f>SUM(E221/D221)*100</f>
        <v>17.630000000000003</v>
      </c>
      <c r="T221" s="10">
        <f>SUM(E221/P221)</f>
        <v>115.98684210526316</v>
      </c>
      <c r="U221" t="s">
        <v>8308</v>
      </c>
      <c r="V221" t="s">
        <v>8312</v>
      </c>
    </row>
    <row r="222" spans="1:22" ht="43.5" x14ac:dyDescent="0.35">
      <c r="A222">
        <v>220</v>
      </c>
      <c r="B222" s="3" t="s">
        <v>222</v>
      </c>
      <c r="C222" s="3" t="s">
        <v>4330</v>
      </c>
      <c r="D222" s="18">
        <v>50000</v>
      </c>
      <c r="E222" s="18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7">
        <v>42195.435532407406</v>
      </c>
      <c r="L222" s="7">
        <v>42236.629166666666</v>
      </c>
      <c r="M222" s="5">
        <f>(J222/86400)+25569+(-5/24)</f>
        <v>42195.435532407406</v>
      </c>
      <c r="N222" s="5">
        <f t="shared" si="3"/>
        <v>42236.629166666666</v>
      </c>
      <c r="O222" t="b">
        <v>0</v>
      </c>
      <c r="P222">
        <v>3</v>
      </c>
      <c r="Q222" t="b">
        <v>0</v>
      </c>
      <c r="R222" t="s">
        <v>8268</v>
      </c>
      <c r="S222" s="11">
        <f>SUM(E222/D222)*100</f>
        <v>0.72</v>
      </c>
      <c r="T222" s="10">
        <f>SUM(E222/P222)</f>
        <v>120</v>
      </c>
      <c r="U222" t="s">
        <v>8308</v>
      </c>
      <c r="V222" t="s">
        <v>8312</v>
      </c>
    </row>
    <row r="223" spans="1:22" x14ac:dyDescent="0.35">
      <c r="A223">
        <v>221</v>
      </c>
      <c r="B223" s="3" t="s">
        <v>223</v>
      </c>
      <c r="C223" s="3" t="s">
        <v>4331</v>
      </c>
      <c r="D223" s="18">
        <v>50000</v>
      </c>
      <c r="E223" s="18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7">
        <v>42031.629212962966</v>
      </c>
      <c r="L223" s="7">
        <v>42091.587546296294</v>
      </c>
      <c r="M223" s="5">
        <f>(J223/86400)+25569+(-5/24)</f>
        <v>42031.629212962966</v>
      </c>
      <c r="N223" s="5">
        <f t="shared" si="3"/>
        <v>42091.587546296294</v>
      </c>
      <c r="O223" t="b">
        <v>0</v>
      </c>
      <c r="P223">
        <v>0</v>
      </c>
      <c r="Q223" t="b">
        <v>0</v>
      </c>
      <c r="R223" t="s">
        <v>8268</v>
      </c>
      <c r="S223" s="11">
        <f>SUM(E223/D223)*100</f>
        <v>0</v>
      </c>
      <c r="T223" s="10" t="e">
        <f>SUM(E223/P223)</f>
        <v>#DIV/0!</v>
      </c>
      <c r="U223" t="s">
        <v>8308</v>
      </c>
      <c r="V223" t="s">
        <v>8312</v>
      </c>
    </row>
    <row r="224" spans="1:22" ht="43.5" x14ac:dyDescent="0.35">
      <c r="A224">
        <v>222</v>
      </c>
      <c r="B224" s="3" t="s">
        <v>224</v>
      </c>
      <c r="C224" s="3" t="s">
        <v>4332</v>
      </c>
      <c r="D224" s="18">
        <v>1000</v>
      </c>
      <c r="E224" s="18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7">
        <v>42031.561550925922</v>
      </c>
      <c r="L224" s="7">
        <v>42089.902083333327</v>
      </c>
      <c r="M224" s="5">
        <f>(J224/86400)+25569+(-5/24)</f>
        <v>42031.561550925922</v>
      </c>
      <c r="N224" s="5">
        <f t="shared" si="3"/>
        <v>42089.902083333327</v>
      </c>
      <c r="O224" t="b">
        <v>0</v>
      </c>
      <c r="P224">
        <v>2</v>
      </c>
      <c r="Q224" t="b">
        <v>0</v>
      </c>
      <c r="R224" t="s">
        <v>8268</v>
      </c>
      <c r="S224" s="11">
        <f>SUM(E224/D224)*100</f>
        <v>13</v>
      </c>
      <c r="T224" s="10">
        <f>SUM(E224/P224)</f>
        <v>65</v>
      </c>
      <c r="U224" t="s">
        <v>8308</v>
      </c>
      <c r="V224" t="s">
        <v>8312</v>
      </c>
    </row>
    <row r="225" spans="1:22" ht="58" x14ac:dyDescent="0.35">
      <c r="A225">
        <v>223</v>
      </c>
      <c r="B225" s="3" t="s">
        <v>225</v>
      </c>
      <c r="C225" s="3" t="s">
        <v>4333</v>
      </c>
      <c r="D225" s="18">
        <v>1500000</v>
      </c>
      <c r="E225" s="18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7">
        <v>42481.839699074073</v>
      </c>
      <c r="L225" s="7">
        <v>42511.836805555555</v>
      </c>
      <c r="M225" s="5">
        <f>(J225/86400)+25569+(-5/24)</f>
        <v>42481.839699074073</v>
      </c>
      <c r="N225" s="5">
        <f t="shared" si="3"/>
        <v>42511.836805555555</v>
      </c>
      <c r="O225" t="b">
        <v>0</v>
      </c>
      <c r="P225">
        <v>0</v>
      </c>
      <c r="Q225" t="b">
        <v>0</v>
      </c>
      <c r="R225" t="s">
        <v>8268</v>
      </c>
      <c r="S225" s="11">
        <f>SUM(E225/D225)*100</f>
        <v>0</v>
      </c>
      <c r="T225" s="10" t="e">
        <f>SUM(E225/P225)</f>
        <v>#DIV/0!</v>
      </c>
      <c r="U225" t="s">
        <v>8308</v>
      </c>
      <c r="V225" t="s">
        <v>8312</v>
      </c>
    </row>
    <row r="226" spans="1:22" ht="58" x14ac:dyDescent="0.35">
      <c r="A226">
        <v>224</v>
      </c>
      <c r="B226" s="3" t="s">
        <v>226</v>
      </c>
      <c r="C226" s="3" t="s">
        <v>4334</v>
      </c>
      <c r="D226" s="18">
        <v>6000000</v>
      </c>
      <c r="E226" s="18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7">
        <v>42135.026921296296</v>
      </c>
      <c r="L226" s="7">
        <v>42195.026921296296</v>
      </c>
      <c r="M226" s="5">
        <f>(J226/86400)+25569+(-5/24)</f>
        <v>42135.026921296296</v>
      </c>
      <c r="N226" s="5">
        <f t="shared" si="3"/>
        <v>42195.026921296296</v>
      </c>
      <c r="O226" t="b">
        <v>0</v>
      </c>
      <c r="P226">
        <v>0</v>
      </c>
      <c r="Q226" t="b">
        <v>0</v>
      </c>
      <c r="R226" t="s">
        <v>8268</v>
      </c>
      <c r="S226" s="11">
        <f>SUM(E226/D226)*100</f>
        <v>0</v>
      </c>
      <c r="T226" s="10" t="e">
        <f>SUM(E226/P226)</f>
        <v>#DIV/0!</v>
      </c>
      <c r="U226" t="s">
        <v>8308</v>
      </c>
      <c r="V226" t="s">
        <v>8312</v>
      </c>
    </row>
    <row r="227" spans="1:22" ht="43.5" x14ac:dyDescent="0.35">
      <c r="A227">
        <v>225</v>
      </c>
      <c r="B227" s="3" t="s">
        <v>227</v>
      </c>
      <c r="C227" s="3" t="s">
        <v>4335</v>
      </c>
      <c r="D227" s="18">
        <v>200</v>
      </c>
      <c r="E227" s="18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7">
        <v>42438.752939814811</v>
      </c>
      <c r="L227" s="7">
        <v>42468.711273148147</v>
      </c>
      <c r="M227" s="5">
        <f>(J227/86400)+25569+(-5/24)</f>
        <v>42438.752939814811</v>
      </c>
      <c r="N227" s="5">
        <f t="shared" si="3"/>
        <v>42468.711273148147</v>
      </c>
      <c r="O227" t="b">
        <v>0</v>
      </c>
      <c r="P227">
        <v>0</v>
      </c>
      <c r="Q227" t="b">
        <v>0</v>
      </c>
      <c r="R227" t="s">
        <v>8268</v>
      </c>
      <c r="S227" s="11">
        <f>SUM(E227/D227)*100</f>
        <v>0</v>
      </c>
      <c r="T227" s="10" t="e">
        <f>SUM(E227/P227)</f>
        <v>#DIV/0!</v>
      </c>
      <c r="U227" t="s">
        <v>8308</v>
      </c>
      <c r="V227" t="s">
        <v>8312</v>
      </c>
    </row>
    <row r="228" spans="1:22" ht="43.5" x14ac:dyDescent="0.35">
      <c r="A228">
        <v>226</v>
      </c>
      <c r="B228" s="3" t="s">
        <v>228</v>
      </c>
      <c r="C228" s="3" t="s">
        <v>4336</v>
      </c>
      <c r="D228" s="18">
        <v>29000</v>
      </c>
      <c r="E228" s="1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7">
        <v>42106.457685185182</v>
      </c>
      <c r="L228" s="7">
        <v>42155.186805555553</v>
      </c>
      <c r="M228" s="5">
        <f>(J228/86400)+25569+(-5/24)</f>
        <v>42106.457685185182</v>
      </c>
      <c r="N228" s="5">
        <f t="shared" si="3"/>
        <v>42155.186805555553</v>
      </c>
      <c r="O228" t="b">
        <v>0</v>
      </c>
      <c r="P228">
        <v>2</v>
      </c>
      <c r="Q228" t="b">
        <v>0</v>
      </c>
      <c r="R228" t="s">
        <v>8268</v>
      </c>
      <c r="S228" s="11">
        <f>SUM(E228/D228)*100</f>
        <v>0.86206896551724133</v>
      </c>
      <c r="T228" s="10">
        <f>SUM(E228/P228)</f>
        <v>125</v>
      </c>
      <c r="U228" t="s">
        <v>8308</v>
      </c>
      <c r="V228" t="s">
        <v>8312</v>
      </c>
    </row>
    <row r="229" spans="1:22" ht="43.5" x14ac:dyDescent="0.35">
      <c r="A229">
        <v>227</v>
      </c>
      <c r="B229" s="3" t="s">
        <v>229</v>
      </c>
      <c r="C229" s="3" t="s">
        <v>4337</v>
      </c>
      <c r="D229" s="18">
        <v>28000</v>
      </c>
      <c r="E229" s="18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7">
        <v>42164.685659722221</v>
      </c>
      <c r="L229" s="7">
        <v>42194.685659722221</v>
      </c>
      <c r="M229" s="5">
        <f>(J229/86400)+25569+(-5/24)</f>
        <v>42164.685659722221</v>
      </c>
      <c r="N229" s="5">
        <f t="shared" si="3"/>
        <v>42194.685659722221</v>
      </c>
      <c r="O229" t="b">
        <v>0</v>
      </c>
      <c r="P229">
        <v>0</v>
      </c>
      <c r="Q229" t="b">
        <v>0</v>
      </c>
      <c r="R229" t="s">
        <v>8268</v>
      </c>
      <c r="S229" s="11">
        <f>SUM(E229/D229)*100</f>
        <v>0</v>
      </c>
      <c r="T229" s="10" t="e">
        <f>SUM(E229/P229)</f>
        <v>#DIV/0!</v>
      </c>
      <c r="U229" t="s">
        <v>8308</v>
      </c>
      <c r="V229" t="s">
        <v>8312</v>
      </c>
    </row>
    <row r="230" spans="1:22" ht="29" x14ac:dyDescent="0.35">
      <c r="A230">
        <v>228</v>
      </c>
      <c r="B230" s="3" t="s">
        <v>230</v>
      </c>
      <c r="C230" s="3" t="s">
        <v>4338</v>
      </c>
      <c r="D230" s="18">
        <v>8000</v>
      </c>
      <c r="E230" s="18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7">
        <v>42096.478067129625</v>
      </c>
      <c r="L230" s="7">
        <v>42156.478067129625</v>
      </c>
      <c r="M230" s="5">
        <f>(J230/86400)+25569+(-5/24)</f>
        <v>42096.478067129625</v>
      </c>
      <c r="N230" s="5">
        <f t="shared" si="3"/>
        <v>42156.478067129625</v>
      </c>
      <c r="O230" t="b">
        <v>0</v>
      </c>
      <c r="P230">
        <v>0</v>
      </c>
      <c r="Q230" t="b">
        <v>0</v>
      </c>
      <c r="R230" t="s">
        <v>8268</v>
      </c>
      <c r="S230" s="11">
        <f>SUM(E230/D230)*100</f>
        <v>0</v>
      </c>
      <c r="T230" s="10" t="e">
        <f>SUM(E230/P230)</f>
        <v>#DIV/0!</v>
      </c>
      <c r="U230" t="s">
        <v>8308</v>
      </c>
      <c r="V230" t="s">
        <v>8312</v>
      </c>
    </row>
    <row r="231" spans="1:22" ht="43.5" x14ac:dyDescent="0.35">
      <c r="A231">
        <v>229</v>
      </c>
      <c r="B231" s="3" t="s">
        <v>231</v>
      </c>
      <c r="C231" s="3" t="s">
        <v>4339</v>
      </c>
      <c r="D231" s="18">
        <v>3000</v>
      </c>
      <c r="E231" s="18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7">
        <v>42383.725659722222</v>
      </c>
      <c r="L231" s="7">
        <v>42413.725659722222</v>
      </c>
      <c r="M231" s="5">
        <f>(J231/86400)+25569+(-5/24)</f>
        <v>42383.725659722222</v>
      </c>
      <c r="N231" s="5">
        <f t="shared" si="3"/>
        <v>42413.725659722222</v>
      </c>
      <c r="O231" t="b">
        <v>0</v>
      </c>
      <c r="P231">
        <v>0</v>
      </c>
      <c r="Q231" t="b">
        <v>0</v>
      </c>
      <c r="R231" t="s">
        <v>8268</v>
      </c>
      <c r="S231" s="11">
        <f>SUM(E231/D231)*100</f>
        <v>0</v>
      </c>
      <c r="T231" s="10" t="e">
        <f>SUM(E231/P231)</f>
        <v>#DIV/0!</v>
      </c>
      <c r="U231" t="s">
        <v>8308</v>
      </c>
      <c r="V231" t="s">
        <v>8312</v>
      </c>
    </row>
    <row r="232" spans="1:22" ht="43.5" x14ac:dyDescent="0.35">
      <c r="A232">
        <v>230</v>
      </c>
      <c r="B232" s="3" t="s">
        <v>232</v>
      </c>
      <c r="C232" s="3" t="s">
        <v>4340</v>
      </c>
      <c r="D232" s="18">
        <v>15000</v>
      </c>
      <c r="E232" s="18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7">
        <v>42129.568877314814</v>
      </c>
      <c r="L232" s="7">
        <v>42159.568877314814</v>
      </c>
      <c r="M232" s="5">
        <f>(J232/86400)+25569+(-5/24)</f>
        <v>42129.568877314814</v>
      </c>
      <c r="N232" s="5">
        <f t="shared" si="3"/>
        <v>42159.568877314814</v>
      </c>
      <c r="O232" t="b">
        <v>0</v>
      </c>
      <c r="P232">
        <v>2</v>
      </c>
      <c r="Q232" t="b">
        <v>0</v>
      </c>
      <c r="R232" t="s">
        <v>8268</v>
      </c>
      <c r="S232" s="11">
        <f>SUM(E232/D232)*100</f>
        <v>0.4</v>
      </c>
      <c r="T232" s="10">
        <f>SUM(E232/P232)</f>
        <v>30</v>
      </c>
      <c r="U232" t="s">
        <v>8308</v>
      </c>
      <c r="V232" t="s">
        <v>8312</v>
      </c>
    </row>
    <row r="233" spans="1:22" ht="43.5" x14ac:dyDescent="0.35">
      <c r="A233">
        <v>231</v>
      </c>
      <c r="B233" s="3" t="s">
        <v>233</v>
      </c>
      <c r="C233" s="3" t="s">
        <v>4341</v>
      </c>
      <c r="D233" s="18">
        <v>1500000</v>
      </c>
      <c r="E233" s="18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7">
        <v>42341.75059027777</v>
      </c>
      <c r="L233" s="7">
        <v>42371.75059027777</v>
      </c>
      <c r="M233" s="5">
        <f>(J233/86400)+25569+(-5/24)</f>
        <v>42341.75059027777</v>
      </c>
      <c r="N233" s="5">
        <f t="shared" si="3"/>
        <v>42371.75059027777</v>
      </c>
      <c r="O233" t="b">
        <v>0</v>
      </c>
      <c r="P233">
        <v>0</v>
      </c>
      <c r="Q233" t="b">
        <v>0</v>
      </c>
      <c r="R233" t="s">
        <v>8268</v>
      </c>
      <c r="S233" s="11">
        <f>SUM(E233/D233)*100</f>
        <v>0</v>
      </c>
      <c r="T233" s="10" t="e">
        <f>SUM(E233/P233)</f>
        <v>#DIV/0!</v>
      </c>
      <c r="U233" t="s">
        <v>8308</v>
      </c>
      <c r="V233" t="s">
        <v>8312</v>
      </c>
    </row>
    <row r="234" spans="1:22" ht="43.5" x14ac:dyDescent="0.35">
      <c r="A234">
        <v>232</v>
      </c>
      <c r="B234" s="3" t="s">
        <v>234</v>
      </c>
      <c r="C234" s="3" t="s">
        <v>4342</v>
      </c>
      <c r="D234" s="18">
        <v>4000</v>
      </c>
      <c r="E234" s="18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7">
        <v>42032.617430555554</v>
      </c>
      <c r="L234" s="7">
        <v>42062.617430555554</v>
      </c>
      <c r="M234" s="5">
        <f>(J234/86400)+25569+(-5/24)</f>
        <v>42032.617430555554</v>
      </c>
      <c r="N234" s="5">
        <f t="shared" si="3"/>
        <v>42062.617430555554</v>
      </c>
      <c r="O234" t="b">
        <v>0</v>
      </c>
      <c r="P234">
        <v>7</v>
      </c>
      <c r="Q234" t="b">
        <v>0</v>
      </c>
      <c r="R234" t="s">
        <v>8268</v>
      </c>
      <c r="S234" s="11">
        <f>SUM(E234/D234)*100</f>
        <v>2.75</v>
      </c>
      <c r="T234" s="10">
        <f>SUM(E234/P234)</f>
        <v>15.714285714285714</v>
      </c>
      <c r="U234" t="s">
        <v>8308</v>
      </c>
      <c r="V234" t="s">
        <v>8312</v>
      </c>
    </row>
    <row r="235" spans="1:22" ht="43.5" x14ac:dyDescent="0.35">
      <c r="A235">
        <v>233</v>
      </c>
      <c r="B235" s="3" t="s">
        <v>235</v>
      </c>
      <c r="C235" s="3" t="s">
        <v>4343</v>
      </c>
      <c r="D235" s="18">
        <v>350000</v>
      </c>
      <c r="E235" s="18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7">
        <v>42612.703379629624</v>
      </c>
      <c r="L235" s="7">
        <v>42642.703379629624</v>
      </c>
      <c r="M235" s="5">
        <f>(J235/86400)+25569+(-5/24)</f>
        <v>42612.703379629624</v>
      </c>
      <c r="N235" s="5">
        <f t="shared" si="3"/>
        <v>42642.703379629624</v>
      </c>
      <c r="O235" t="b">
        <v>0</v>
      </c>
      <c r="P235">
        <v>0</v>
      </c>
      <c r="Q235" t="b">
        <v>0</v>
      </c>
      <c r="R235" t="s">
        <v>8268</v>
      </c>
      <c r="S235" s="11">
        <f>SUM(E235/D235)*100</f>
        <v>0</v>
      </c>
      <c r="T235" s="10" t="e">
        <f>SUM(E235/P235)</f>
        <v>#DIV/0!</v>
      </c>
      <c r="U235" t="s">
        <v>8308</v>
      </c>
      <c r="V235" t="s">
        <v>8312</v>
      </c>
    </row>
    <row r="236" spans="1:22" ht="58" x14ac:dyDescent="0.35">
      <c r="A236">
        <v>234</v>
      </c>
      <c r="B236" s="3" t="s">
        <v>236</v>
      </c>
      <c r="C236" s="3" t="s">
        <v>4344</v>
      </c>
      <c r="D236" s="18">
        <v>1000</v>
      </c>
      <c r="E236" s="18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7">
        <v>42135.82707175926</v>
      </c>
      <c r="L236" s="7">
        <v>42175.82707175926</v>
      </c>
      <c r="M236" s="5">
        <f>(J236/86400)+25569+(-5/24)</f>
        <v>42135.82707175926</v>
      </c>
      <c r="N236" s="5">
        <f t="shared" si="3"/>
        <v>42175.82707175926</v>
      </c>
      <c r="O236" t="b">
        <v>0</v>
      </c>
      <c r="P236">
        <v>5</v>
      </c>
      <c r="Q236" t="b">
        <v>0</v>
      </c>
      <c r="R236" t="s">
        <v>8268</v>
      </c>
      <c r="S236" s="11">
        <f>SUM(E236/D236)*100</f>
        <v>40.1</v>
      </c>
      <c r="T236" s="10">
        <f>SUM(E236/P236)</f>
        <v>80.2</v>
      </c>
      <c r="U236" t="s">
        <v>8308</v>
      </c>
      <c r="V236" t="s">
        <v>8312</v>
      </c>
    </row>
    <row r="237" spans="1:22" ht="43.5" x14ac:dyDescent="0.35">
      <c r="A237">
        <v>235</v>
      </c>
      <c r="B237" s="3" t="s">
        <v>237</v>
      </c>
      <c r="C237" s="3" t="s">
        <v>4345</v>
      </c>
      <c r="D237" s="18">
        <v>10000</v>
      </c>
      <c r="E237" s="18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7">
        <v>42164.700196759259</v>
      </c>
      <c r="L237" s="7">
        <v>42194.700196759259</v>
      </c>
      <c r="M237" s="5">
        <f>(J237/86400)+25569+(-5/24)</f>
        <v>42164.700196759259</v>
      </c>
      <c r="N237" s="5">
        <f t="shared" si="3"/>
        <v>42194.700196759259</v>
      </c>
      <c r="O237" t="b">
        <v>0</v>
      </c>
      <c r="P237">
        <v>0</v>
      </c>
      <c r="Q237" t="b">
        <v>0</v>
      </c>
      <c r="R237" t="s">
        <v>8268</v>
      </c>
      <c r="S237" s="11">
        <f>SUM(E237/D237)*100</f>
        <v>0</v>
      </c>
      <c r="T237" s="10" t="e">
        <f>SUM(E237/P237)</f>
        <v>#DIV/0!</v>
      </c>
      <c r="U237" t="s">
        <v>8308</v>
      </c>
      <c r="V237" t="s">
        <v>8312</v>
      </c>
    </row>
    <row r="238" spans="1:22" ht="43.5" x14ac:dyDescent="0.35">
      <c r="A238">
        <v>236</v>
      </c>
      <c r="B238" s="3" t="s">
        <v>238</v>
      </c>
      <c r="C238" s="3" t="s">
        <v>4346</v>
      </c>
      <c r="D238" s="18">
        <v>150000</v>
      </c>
      <c r="E238" s="1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7">
        <v>42320.876145833332</v>
      </c>
      <c r="L238" s="7">
        <v>42373.791666666664</v>
      </c>
      <c r="M238" s="5">
        <f>(J238/86400)+25569+(-5/24)</f>
        <v>42320.876145833332</v>
      </c>
      <c r="N238" s="5">
        <f t="shared" si="3"/>
        <v>42373.791666666664</v>
      </c>
      <c r="O238" t="b">
        <v>0</v>
      </c>
      <c r="P238">
        <v>0</v>
      </c>
      <c r="Q238" t="b">
        <v>0</v>
      </c>
      <c r="R238" t="s">
        <v>8268</v>
      </c>
      <c r="S238" s="11">
        <f>SUM(E238/D238)*100</f>
        <v>0</v>
      </c>
      <c r="T238" s="10" t="e">
        <f>SUM(E238/P238)</f>
        <v>#DIV/0!</v>
      </c>
      <c r="U238" t="s">
        <v>8308</v>
      </c>
      <c r="V238" t="s">
        <v>8312</v>
      </c>
    </row>
    <row r="239" spans="1:22" ht="29" x14ac:dyDescent="0.35">
      <c r="A239">
        <v>237</v>
      </c>
      <c r="B239" s="3" t="s">
        <v>239</v>
      </c>
      <c r="C239" s="3" t="s">
        <v>4347</v>
      </c>
      <c r="D239" s="18">
        <v>15000</v>
      </c>
      <c r="E239" s="18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7">
        <v>42377.368854166663</v>
      </c>
      <c r="L239" s="7">
        <v>42437.368854166663</v>
      </c>
      <c r="M239" s="5">
        <f>(J239/86400)+25569+(-5/24)</f>
        <v>42377.368854166663</v>
      </c>
      <c r="N239" s="5">
        <f t="shared" si="3"/>
        <v>42437.368854166663</v>
      </c>
      <c r="O239" t="b">
        <v>0</v>
      </c>
      <c r="P239">
        <v>1</v>
      </c>
      <c r="Q239" t="b">
        <v>0</v>
      </c>
      <c r="R239" t="s">
        <v>8268</v>
      </c>
      <c r="S239" s="11">
        <f>SUM(E239/D239)*100</f>
        <v>0.33333333333333337</v>
      </c>
      <c r="T239" s="10">
        <f>SUM(E239/P239)</f>
        <v>50</v>
      </c>
      <c r="U239" t="s">
        <v>8308</v>
      </c>
      <c r="V239" t="s">
        <v>8312</v>
      </c>
    </row>
    <row r="240" spans="1:22" ht="43.5" x14ac:dyDescent="0.35">
      <c r="A240">
        <v>238</v>
      </c>
      <c r="B240" s="3" t="s">
        <v>240</v>
      </c>
      <c r="C240" s="3" t="s">
        <v>4348</v>
      </c>
      <c r="D240" s="18">
        <v>26000</v>
      </c>
      <c r="E240" s="18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7">
        <v>42713.754166666666</v>
      </c>
      <c r="L240" s="7">
        <v>42734.166666666664</v>
      </c>
      <c r="M240" s="5">
        <f>(J240/86400)+25569+(-5/24)</f>
        <v>42713.754166666666</v>
      </c>
      <c r="N240" s="5">
        <f t="shared" si="3"/>
        <v>42734.166666666664</v>
      </c>
      <c r="O240" t="b">
        <v>0</v>
      </c>
      <c r="P240">
        <v>0</v>
      </c>
      <c r="Q240" t="b">
        <v>0</v>
      </c>
      <c r="R240" t="s">
        <v>8268</v>
      </c>
      <c r="S240" s="11">
        <f>SUM(E240/D240)*100</f>
        <v>0</v>
      </c>
      <c r="T240" s="10" t="e">
        <f>SUM(E240/P240)</f>
        <v>#DIV/0!</v>
      </c>
      <c r="U240" t="s">
        <v>8308</v>
      </c>
      <c r="V240" t="s">
        <v>8312</v>
      </c>
    </row>
    <row r="241" spans="1:22" ht="43.5" x14ac:dyDescent="0.35">
      <c r="A241">
        <v>239</v>
      </c>
      <c r="B241" s="3" t="s">
        <v>241</v>
      </c>
      <c r="C241" s="3" t="s">
        <v>4349</v>
      </c>
      <c r="D241" s="18">
        <v>1000</v>
      </c>
      <c r="E241" s="18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7">
        <v>42296.901967592588</v>
      </c>
      <c r="L241" s="7">
        <v>42316.291666666664</v>
      </c>
      <c r="M241" s="5">
        <f>(J241/86400)+25569+(-5/24)</f>
        <v>42296.901967592588</v>
      </c>
      <c r="N241" s="5">
        <f t="shared" si="3"/>
        <v>42316.291666666664</v>
      </c>
      <c r="O241" t="b">
        <v>0</v>
      </c>
      <c r="P241">
        <v>5</v>
      </c>
      <c r="Q241" t="b">
        <v>0</v>
      </c>
      <c r="R241" t="s">
        <v>8268</v>
      </c>
      <c r="S241" s="11">
        <f>SUM(E241/D241)*100</f>
        <v>25</v>
      </c>
      <c r="T241" s="10">
        <f>SUM(E241/P241)</f>
        <v>50</v>
      </c>
      <c r="U241" t="s">
        <v>8308</v>
      </c>
      <c r="V241" t="s">
        <v>8312</v>
      </c>
    </row>
    <row r="242" spans="1:22" ht="58" x14ac:dyDescent="0.35">
      <c r="A242">
        <v>240</v>
      </c>
      <c r="B242" s="3" t="s">
        <v>242</v>
      </c>
      <c r="C242" s="3" t="s">
        <v>4350</v>
      </c>
      <c r="D242" s="18">
        <v>15000</v>
      </c>
      <c r="E242" s="18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7">
        <v>41354.500127314815</v>
      </c>
      <c r="L242" s="7">
        <v>41399.500127314815</v>
      </c>
      <c r="M242" s="5">
        <f>(J242/86400)+25569+(-5/24)</f>
        <v>41354.500127314815</v>
      </c>
      <c r="N242" s="5">
        <f t="shared" si="3"/>
        <v>41399.500127314815</v>
      </c>
      <c r="O242" t="b">
        <v>1</v>
      </c>
      <c r="P242">
        <v>137</v>
      </c>
      <c r="Q242" t="b">
        <v>1</v>
      </c>
      <c r="R242" t="s">
        <v>8269</v>
      </c>
      <c r="S242" s="11">
        <f>SUM(E242/D242)*100</f>
        <v>107.63413333333334</v>
      </c>
      <c r="T242" s="10">
        <f>SUM(E242/P242)</f>
        <v>117.84759124087591</v>
      </c>
      <c r="U242" t="s">
        <v>8308</v>
      </c>
      <c r="V242" t="s">
        <v>8313</v>
      </c>
    </row>
    <row r="243" spans="1:22" ht="43.5" x14ac:dyDescent="0.35">
      <c r="A243">
        <v>241</v>
      </c>
      <c r="B243" s="3" t="s">
        <v>243</v>
      </c>
      <c r="C243" s="3" t="s">
        <v>4351</v>
      </c>
      <c r="D243" s="18">
        <v>36400</v>
      </c>
      <c r="E243" s="18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7">
        <v>41949.489629629628</v>
      </c>
      <c r="L243" s="7">
        <v>41994.489629629628</v>
      </c>
      <c r="M243" s="5">
        <f>(J243/86400)+25569+(-5/24)</f>
        <v>41949.489629629628</v>
      </c>
      <c r="N243" s="5">
        <f t="shared" si="3"/>
        <v>41994.489629629628</v>
      </c>
      <c r="O243" t="b">
        <v>1</v>
      </c>
      <c r="P243">
        <v>376</v>
      </c>
      <c r="Q243" t="b">
        <v>1</v>
      </c>
      <c r="R243" t="s">
        <v>8269</v>
      </c>
      <c r="S243" s="11">
        <f>SUM(E243/D243)*100</f>
        <v>112.63736263736264</v>
      </c>
      <c r="T243" s="10">
        <f>SUM(E243/P243)</f>
        <v>109.04255319148936</v>
      </c>
      <c r="U243" t="s">
        <v>8308</v>
      </c>
      <c r="V243" t="s">
        <v>8313</v>
      </c>
    </row>
    <row r="244" spans="1:22" ht="43.5" x14ac:dyDescent="0.35">
      <c r="A244">
        <v>242</v>
      </c>
      <c r="B244" s="3" t="s">
        <v>244</v>
      </c>
      <c r="C244" s="3" t="s">
        <v>4352</v>
      </c>
      <c r="D244" s="18">
        <v>13000</v>
      </c>
      <c r="E244" s="18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7">
        <v>40862.28460648148</v>
      </c>
      <c r="L244" s="7">
        <v>40897.28460648148</v>
      </c>
      <c r="M244" s="5">
        <f>(J244/86400)+25569+(-5/24)</f>
        <v>40862.28460648148</v>
      </c>
      <c r="N244" s="5">
        <f t="shared" si="3"/>
        <v>40897.28460648148</v>
      </c>
      <c r="O244" t="b">
        <v>1</v>
      </c>
      <c r="P244">
        <v>202</v>
      </c>
      <c r="Q244" t="b">
        <v>1</v>
      </c>
      <c r="R244" t="s">
        <v>8269</v>
      </c>
      <c r="S244" s="11">
        <f>SUM(E244/D244)*100</f>
        <v>113.46153846153845</v>
      </c>
      <c r="T244" s="10">
        <f>SUM(E244/P244)</f>
        <v>73.019801980198025</v>
      </c>
      <c r="U244" t="s">
        <v>8308</v>
      </c>
      <c r="V244" t="s">
        <v>8313</v>
      </c>
    </row>
    <row r="245" spans="1:22" ht="43.5" x14ac:dyDescent="0.35">
      <c r="A245">
        <v>243</v>
      </c>
      <c r="B245" s="3" t="s">
        <v>245</v>
      </c>
      <c r="C245" s="3" t="s">
        <v>4353</v>
      </c>
      <c r="D245" s="18">
        <v>25000</v>
      </c>
      <c r="E245" s="18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7">
        <v>41661.839166666665</v>
      </c>
      <c r="L245" s="7">
        <v>41691.839166666665</v>
      </c>
      <c r="M245" s="5">
        <f>(J245/86400)+25569+(-5/24)</f>
        <v>41661.839166666665</v>
      </c>
      <c r="N245" s="5">
        <f t="shared" si="3"/>
        <v>41691.839166666665</v>
      </c>
      <c r="O245" t="b">
        <v>1</v>
      </c>
      <c r="P245">
        <v>328</v>
      </c>
      <c r="Q245" t="b">
        <v>1</v>
      </c>
      <c r="R245" t="s">
        <v>8269</v>
      </c>
      <c r="S245" s="11">
        <f>SUM(E245/D245)*100</f>
        <v>102.592</v>
      </c>
      <c r="T245" s="10">
        <f>SUM(E245/P245)</f>
        <v>78.195121951219505</v>
      </c>
      <c r="U245" t="s">
        <v>8308</v>
      </c>
      <c r="V245" t="s">
        <v>8313</v>
      </c>
    </row>
    <row r="246" spans="1:22" ht="58" x14ac:dyDescent="0.35">
      <c r="A246">
        <v>244</v>
      </c>
      <c r="B246" s="4">
        <v>39756</v>
      </c>
      <c r="C246" s="3" t="s">
        <v>4354</v>
      </c>
      <c r="D246" s="18">
        <v>3500</v>
      </c>
      <c r="E246" s="18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7">
        <v>40213.115266203698</v>
      </c>
      <c r="L246" s="7">
        <v>40253.087500000001</v>
      </c>
      <c r="M246" s="5">
        <f>(J246/86400)+25569+(-5/24)</f>
        <v>40213.115266203698</v>
      </c>
      <c r="N246" s="5">
        <f t="shared" si="3"/>
        <v>40253.087500000001</v>
      </c>
      <c r="O246" t="b">
        <v>1</v>
      </c>
      <c r="P246">
        <v>84</v>
      </c>
      <c r="Q246" t="b">
        <v>1</v>
      </c>
      <c r="R246" t="s">
        <v>8269</v>
      </c>
      <c r="S246" s="11">
        <f>SUM(E246/D246)*100</f>
        <v>113.75714285714287</v>
      </c>
      <c r="T246" s="10">
        <f>SUM(E246/P246)</f>
        <v>47.398809523809526</v>
      </c>
      <c r="U246" t="s">
        <v>8308</v>
      </c>
      <c r="V246" t="s">
        <v>8313</v>
      </c>
    </row>
    <row r="247" spans="1:22" ht="43.5" x14ac:dyDescent="0.35">
      <c r="A247">
        <v>245</v>
      </c>
      <c r="B247" s="3" t="s">
        <v>246</v>
      </c>
      <c r="C247" s="3" t="s">
        <v>4355</v>
      </c>
      <c r="D247" s="18">
        <v>5000</v>
      </c>
      <c r="E247" s="18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7">
        <v>41106.844733796293</v>
      </c>
      <c r="L247" s="7">
        <v>41136.844733796293</v>
      </c>
      <c r="M247" s="5">
        <f>(J247/86400)+25569+(-5/24)</f>
        <v>41106.844733796293</v>
      </c>
      <c r="N247" s="5">
        <f t="shared" si="3"/>
        <v>41136.844733796293</v>
      </c>
      <c r="O247" t="b">
        <v>1</v>
      </c>
      <c r="P247">
        <v>96</v>
      </c>
      <c r="Q247" t="b">
        <v>1</v>
      </c>
      <c r="R247" t="s">
        <v>8269</v>
      </c>
      <c r="S247" s="11">
        <f>SUM(E247/D247)*100</f>
        <v>103.71999999999998</v>
      </c>
      <c r="T247" s="10">
        <f>SUM(E247/P247)</f>
        <v>54.020833333333336</v>
      </c>
      <c r="U247" t="s">
        <v>8308</v>
      </c>
      <c r="V247" t="s">
        <v>8313</v>
      </c>
    </row>
    <row r="248" spans="1:22" ht="43.5" x14ac:dyDescent="0.35">
      <c r="A248">
        <v>246</v>
      </c>
      <c r="B248" s="3" t="s">
        <v>247</v>
      </c>
      <c r="C248" s="3" t="s">
        <v>4356</v>
      </c>
      <c r="D248" s="18">
        <v>5000</v>
      </c>
      <c r="E248" s="1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7">
        <v>40480.155150462961</v>
      </c>
      <c r="L248" s="7">
        <v>40530.196817129625</v>
      </c>
      <c r="M248" s="5">
        <f>(J248/86400)+25569+(-5/24)</f>
        <v>40480.155150462961</v>
      </c>
      <c r="N248" s="5">
        <f t="shared" si="3"/>
        <v>40530.196817129625</v>
      </c>
      <c r="O248" t="b">
        <v>1</v>
      </c>
      <c r="P248">
        <v>223</v>
      </c>
      <c r="Q248" t="b">
        <v>1</v>
      </c>
      <c r="R248" t="s">
        <v>8269</v>
      </c>
      <c r="S248" s="11">
        <f>SUM(E248/D248)*100</f>
        <v>305.46000000000004</v>
      </c>
      <c r="T248" s="10">
        <f>SUM(E248/P248)</f>
        <v>68.488789237668158</v>
      </c>
      <c r="U248" t="s">
        <v>8308</v>
      </c>
      <c r="V248" t="s">
        <v>8313</v>
      </c>
    </row>
    <row r="249" spans="1:22" ht="58" x14ac:dyDescent="0.35">
      <c r="A249">
        <v>247</v>
      </c>
      <c r="B249" s="3" t="s">
        <v>248</v>
      </c>
      <c r="C249" s="3" t="s">
        <v>4357</v>
      </c>
      <c r="D249" s="18">
        <v>5000</v>
      </c>
      <c r="E249" s="18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7">
        <v>40430.395995370367</v>
      </c>
      <c r="L249" s="7">
        <v>40466.943749999999</v>
      </c>
      <c r="M249" s="5">
        <f>(J249/86400)+25569+(-5/24)</f>
        <v>40430.395995370367</v>
      </c>
      <c r="N249" s="5">
        <f t="shared" si="3"/>
        <v>40466.943749999999</v>
      </c>
      <c r="O249" t="b">
        <v>1</v>
      </c>
      <c r="P249">
        <v>62</v>
      </c>
      <c r="Q249" t="b">
        <v>1</v>
      </c>
      <c r="R249" t="s">
        <v>8269</v>
      </c>
      <c r="S249" s="11">
        <f>SUM(E249/D249)*100</f>
        <v>134.1</v>
      </c>
      <c r="T249" s="10">
        <f>SUM(E249/P249)</f>
        <v>108.14516129032258</v>
      </c>
      <c r="U249" t="s">
        <v>8308</v>
      </c>
      <c r="V249" t="s">
        <v>8313</v>
      </c>
    </row>
    <row r="250" spans="1:22" ht="58" x14ac:dyDescent="0.35">
      <c r="A250">
        <v>248</v>
      </c>
      <c r="B250" s="3" t="s">
        <v>249</v>
      </c>
      <c r="C250" s="3" t="s">
        <v>4358</v>
      </c>
      <c r="D250" s="18">
        <v>85000</v>
      </c>
      <c r="E250" s="18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7">
        <v>40870.566076388888</v>
      </c>
      <c r="L250" s="7">
        <v>40915.566076388888</v>
      </c>
      <c r="M250" s="5">
        <f>(J250/86400)+25569+(-5/24)</f>
        <v>40870.566076388888</v>
      </c>
      <c r="N250" s="5">
        <f t="shared" si="3"/>
        <v>40915.566076388888</v>
      </c>
      <c r="O250" t="b">
        <v>1</v>
      </c>
      <c r="P250">
        <v>146</v>
      </c>
      <c r="Q250" t="b">
        <v>1</v>
      </c>
      <c r="R250" t="s">
        <v>8269</v>
      </c>
      <c r="S250" s="11">
        <f>SUM(E250/D250)*100</f>
        <v>101.33294117647058</v>
      </c>
      <c r="T250" s="10">
        <f>SUM(E250/P250)</f>
        <v>589.95205479452056</v>
      </c>
      <c r="U250" t="s">
        <v>8308</v>
      </c>
      <c r="V250" t="s">
        <v>8313</v>
      </c>
    </row>
    <row r="251" spans="1:22" ht="58" x14ac:dyDescent="0.35">
      <c r="A251">
        <v>249</v>
      </c>
      <c r="B251" s="3" t="s">
        <v>250</v>
      </c>
      <c r="C251" s="3" t="s">
        <v>4359</v>
      </c>
      <c r="D251" s="18">
        <v>10000</v>
      </c>
      <c r="E251" s="18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7">
        <v>40332.715509259258</v>
      </c>
      <c r="L251" s="7">
        <v>40412.527777777774</v>
      </c>
      <c r="M251" s="5">
        <f>(J251/86400)+25569+(-5/24)</f>
        <v>40332.715509259258</v>
      </c>
      <c r="N251" s="5">
        <f t="shared" si="3"/>
        <v>40412.527777777774</v>
      </c>
      <c r="O251" t="b">
        <v>1</v>
      </c>
      <c r="P251">
        <v>235</v>
      </c>
      <c r="Q251" t="b">
        <v>1</v>
      </c>
      <c r="R251" t="s">
        <v>8269</v>
      </c>
      <c r="S251" s="11">
        <f>SUM(E251/D251)*100</f>
        <v>112.92</v>
      </c>
      <c r="T251" s="10">
        <f>SUM(E251/P251)</f>
        <v>48.051063829787232</v>
      </c>
      <c r="U251" t="s">
        <v>8308</v>
      </c>
      <c r="V251" t="s">
        <v>8313</v>
      </c>
    </row>
    <row r="252" spans="1:22" ht="43.5" x14ac:dyDescent="0.35">
      <c r="A252">
        <v>250</v>
      </c>
      <c r="B252" s="3" t="s">
        <v>251</v>
      </c>
      <c r="C252" s="3" t="s">
        <v>4360</v>
      </c>
      <c r="D252" s="18">
        <v>30000</v>
      </c>
      <c r="E252" s="18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7">
        <v>41401.357534722221</v>
      </c>
      <c r="L252" s="7">
        <v>41431.357534722221</v>
      </c>
      <c r="M252" s="5">
        <f>(J252/86400)+25569+(-5/24)</f>
        <v>41401.357534722221</v>
      </c>
      <c r="N252" s="5">
        <f t="shared" si="3"/>
        <v>41431.357534722221</v>
      </c>
      <c r="O252" t="b">
        <v>1</v>
      </c>
      <c r="P252">
        <v>437</v>
      </c>
      <c r="Q252" t="b">
        <v>1</v>
      </c>
      <c r="R252" t="s">
        <v>8269</v>
      </c>
      <c r="S252" s="11">
        <f>SUM(E252/D252)*100</f>
        <v>105.58333333333334</v>
      </c>
      <c r="T252" s="10">
        <f>SUM(E252/P252)</f>
        <v>72.482837528604122</v>
      </c>
      <c r="U252" t="s">
        <v>8308</v>
      </c>
      <c r="V252" t="s">
        <v>8313</v>
      </c>
    </row>
    <row r="253" spans="1:22" ht="43.5" x14ac:dyDescent="0.35">
      <c r="A253">
        <v>251</v>
      </c>
      <c r="B253" s="3" t="s">
        <v>252</v>
      </c>
      <c r="C253" s="3" t="s">
        <v>4361</v>
      </c>
      <c r="D253" s="18">
        <v>3500</v>
      </c>
      <c r="E253" s="18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7">
        <v>41013.579236111109</v>
      </c>
      <c r="L253" s="7">
        <v>41045.583333333328</v>
      </c>
      <c r="M253" s="5">
        <f>(J253/86400)+25569+(-5/24)</f>
        <v>41013.579236111109</v>
      </c>
      <c r="N253" s="5">
        <f t="shared" si="3"/>
        <v>41045.583333333328</v>
      </c>
      <c r="O253" t="b">
        <v>1</v>
      </c>
      <c r="P253">
        <v>77</v>
      </c>
      <c r="Q253" t="b">
        <v>1</v>
      </c>
      <c r="R253" t="s">
        <v>8269</v>
      </c>
      <c r="S253" s="11">
        <f>SUM(E253/D253)*100</f>
        <v>125.57142857142858</v>
      </c>
      <c r="T253" s="10">
        <f>SUM(E253/P253)</f>
        <v>57.077922077922075</v>
      </c>
      <c r="U253" t="s">
        <v>8308</v>
      </c>
      <c r="V253" t="s">
        <v>8313</v>
      </c>
    </row>
    <row r="254" spans="1:22" ht="43.5" x14ac:dyDescent="0.35">
      <c r="A254">
        <v>252</v>
      </c>
      <c r="B254" s="3" t="s">
        <v>253</v>
      </c>
      <c r="C254" s="3" t="s">
        <v>4362</v>
      </c>
      <c r="D254" s="18">
        <v>5000</v>
      </c>
      <c r="E254" s="18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7">
        <v>40266.454374999994</v>
      </c>
      <c r="L254" s="7">
        <v>40329.957638888889</v>
      </c>
      <c r="M254" s="5">
        <f>(J254/86400)+25569+(-5/24)</f>
        <v>40266.454374999994</v>
      </c>
      <c r="N254" s="5">
        <f t="shared" si="3"/>
        <v>40329.957638888889</v>
      </c>
      <c r="O254" t="b">
        <v>1</v>
      </c>
      <c r="P254">
        <v>108</v>
      </c>
      <c r="Q254" t="b">
        <v>1</v>
      </c>
      <c r="R254" t="s">
        <v>8269</v>
      </c>
      <c r="S254" s="11">
        <f>SUM(E254/D254)*100</f>
        <v>184.56</v>
      </c>
      <c r="T254" s="10">
        <f>SUM(E254/P254)</f>
        <v>85.444444444444443</v>
      </c>
      <c r="U254" t="s">
        <v>8308</v>
      </c>
      <c r="V254" t="s">
        <v>8313</v>
      </c>
    </row>
    <row r="255" spans="1:22" ht="58" x14ac:dyDescent="0.35">
      <c r="A255">
        <v>253</v>
      </c>
      <c r="B255" s="3" t="s">
        <v>254</v>
      </c>
      <c r="C255" s="3" t="s">
        <v>4363</v>
      </c>
      <c r="D255" s="18">
        <v>1500</v>
      </c>
      <c r="E255" s="18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7">
        <v>40924.44253472222</v>
      </c>
      <c r="L255" s="7">
        <v>40954.44253472222</v>
      </c>
      <c r="M255" s="5">
        <f>(J255/86400)+25569+(-5/24)</f>
        <v>40924.44253472222</v>
      </c>
      <c r="N255" s="5">
        <f t="shared" si="3"/>
        <v>40954.44253472222</v>
      </c>
      <c r="O255" t="b">
        <v>1</v>
      </c>
      <c r="P255">
        <v>7</v>
      </c>
      <c r="Q255" t="b">
        <v>1</v>
      </c>
      <c r="R255" t="s">
        <v>8269</v>
      </c>
      <c r="S255" s="11">
        <f>SUM(E255/D255)*100</f>
        <v>100.73333333333335</v>
      </c>
      <c r="T255" s="10">
        <f>SUM(E255/P255)</f>
        <v>215.85714285714286</v>
      </c>
      <c r="U255" t="s">
        <v>8308</v>
      </c>
      <c r="V255" t="s">
        <v>8313</v>
      </c>
    </row>
    <row r="256" spans="1:22" ht="43.5" x14ac:dyDescent="0.35">
      <c r="A256">
        <v>254</v>
      </c>
      <c r="B256" s="3" t="s">
        <v>255</v>
      </c>
      <c r="C256" s="3" t="s">
        <v>4364</v>
      </c>
      <c r="D256" s="18">
        <v>24000</v>
      </c>
      <c r="E256" s="18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7">
        <v>42263.744328703702</v>
      </c>
      <c r="L256" s="7">
        <v>42293.874999999993</v>
      </c>
      <c r="M256" s="5">
        <f>(J256/86400)+25569+(-5/24)</f>
        <v>42263.744328703702</v>
      </c>
      <c r="N256" s="5">
        <f t="shared" si="3"/>
        <v>42293.874999999993</v>
      </c>
      <c r="O256" t="b">
        <v>1</v>
      </c>
      <c r="P256">
        <v>314</v>
      </c>
      <c r="Q256" t="b">
        <v>1</v>
      </c>
      <c r="R256" t="s">
        <v>8269</v>
      </c>
      <c r="S256" s="11">
        <f>SUM(E256/D256)*100</f>
        <v>116.94725</v>
      </c>
      <c r="T256" s="10">
        <f>SUM(E256/P256)</f>
        <v>89.38643312101911</v>
      </c>
      <c r="U256" t="s">
        <v>8308</v>
      </c>
      <c r="V256" t="s">
        <v>8313</v>
      </c>
    </row>
    <row r="257" spans="1:22" ht="29" x14ac:dyDescent="0.35">
      <c r="A257">
        <v>255</v>
      </c>
      <c r="B257" s="3" t="s">
        <v>256</v>
      </c>
      <c r="C257" s="3" t="s">
        <v>4365</v>
      </c>
      <c r="D257" s="18">
        <v>8000</v>
      </c>
      <c r="E257" s="18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7">
        <v>40588.318078703705</v>
      </c>
      <c r="L257" s="7">
        <v>40618.276412037034</v>
      </c>
      <c r="M257" s="5">
        <f>(J257/86400)+25569+(-5/24)</f>
        <v>40588.318078703705</v>
      </c>
      <c r="N257" s="5">
        <f t="shared" si="3"/>
        <v>40618.276412037034</v>
      </c>
      <c r="O257" t="b">
        <v>1</v>
      </c>
      <c r="P257">
        <v>188</v>
      </c>
      <c r="Q257" t="b">
        <v>1</v>
      </c>
      <c r="R257" t="s">
        <v>8269</v>
      </c>
      <c r="S257" s="11">
        <f>SUM(E257/D257)*100</f>
        <v>106.73325</v>
      </c>
      <c r="T257" s="10">
        <f>SUM(E257/P257)</f>
        <v>45.418404255319146</v>
      </c>
      <c r="U257" t="s">
        <v>8308</v>
      </c>
      <c r="V257" t="s">
        <v>8313</v>
      </c>
    </row>
    <row r="258" spans="1:22" ht="58" x14ac:dyDescent="0.35">
      <c r="A258">
        <v>256</v>
      </c>
      <c r="B258" s="3" t="s">
        <v>257</v>
      </c>
      <c r="C258" s="3" t="s">
        <v>4366</v>
      </c>
      <c r="D258" s="18">
        <v>13000</v>
      </c>
      <c r="E258" s="1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7">
        <v>41319.560960648145</v>
      </c>
      <c r="L258" s="7">
        <v>41349.560960648145</v>
      </c>
      <c r="M258" s="5">
        <f>(J258/86400)+25569+(-5/24)</f>
        <v>41319.560960648145</v>
      </c>
      <c r="N258" s="5">
        <f t="shared" si="3"/>
        <v>41349.560960648145</v>
      </c>
      <c r="O258" t="b">
        <v>1</v>
      </c>
      <c r="P258">
        <v>275</v>
      </c>
      <c r="Q258" t="b">
        <v>1</v>
      </c>
      <c r="R258" t="s">
        <v>8269</v>
      </c>
      <c r="S258" s="11">
        <f>SUM(E258/D258)*100</f>
        <v>139.1</v>
      </c>
      <c r="T258" s="10">
        <f>SUM(E258/P258)</f>
        <v>65.756363636363631</v>
      </c>
      <c r="U258" t="s">
        <v>8308</v>
      </c>
      <c r="V258" t="s">
        <v>8313</v>
      </c>
    </row>
    <row r="259" spans="1:22" ht="43.5" x14ac:dyDescent="0.35">
      <c r="A259">
        <v>257</v>
      </c>
      <c r="B259" s="3" t="s">
        <v>258</v>
      </c>
      <c r="C259" s="3" t="s">
        <v>4367</v>
      </c>
      <c r="D259" s="18">
        <v>35000</v>
      </c>
      <c r="E259" s="18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7">
        <v>42479.418541666666</v>
      </c>
      <c r="L259" s="7">
        <v>42509.418541666666</v>
      </c>
      <c r="M259" s="5">
        <f>(J259/86400)+25569+(-5/24)</f>
        <v>42479.418541666666</v>
      </c>
      <c r="N259" s="5">
        <f t="shared" ref="N259:N322" si="4">(I259/86400)+25569+(-5/24)</f>
        <v>42509.418541666666</v>
      </c>
      <c r="O259" t="b">
        <v>1</v>
      </c>
      <c r="P259">
        <v>560</v>
      </c>
      <c r="Q259" t="b">
        <v>1</v>
      </c>
      <c r="R259" t="s">
        <v>8269</v>
      </c>
      <c r="S259" s="11">
        <f>SUM(E259/D259)*100</f>
        <v>106.72648571428572</v>
      </c>
      <c r="T259" s="10">
        <f>SUM(E259/P259)</f>
        <v>66.70405357142856</v>
      </c>
      <c r="U259" t="s">
        <v>8308</v>
      </c>
      <c r="V259" t="s">
        <v>8313</v>
      </c>
    </row>
    <row r="260" spans="1:22" ht="58" x14ac:dyDescent="0.35">
      <c r="A260">
        <v>258</v>
      </c>
      <c r="B260" s="3" t="s">
        <v>259</v>
      </c>
      <c r="C260" s="3" t="s">
        <v>4368</v>
      </c>
      <c r="D260" s="18">
        <v>30000</v>
      </c>
      <c r="E260" s="18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7">
        <v>40681.843356481477</v>
      </c>
      <c r="L260" s="7">
        <v>40711.843356481477</v>
      </c>
      <c r="M260" s="5">
        <f>(J260/86400)+25569+(-5/24)</f>
        <v>40681.843356481477</v>
      </c>
      <c r="N260" s="5">
        <f t="shared" si="4"/>
        <v>40711.843356481477</v>
      </c>
      <c r="O260" t="b">
        <v>1</v>
      </c>
      <c r="P260">
        <v>688</v>
      </c>
      <c r="Q260" t="b">
        <v>1</v>
      </c>
      <c r="R260" t="s">
        <v>8269</v>
      </c>
      <c r="S260" s="11">
        <f>SUM(E260/D260)*100</f>
        <v>191.14</v>
      </c>
      <c r="T260" s="10">
        <f>SUM(E260/P260)</f>
        <v>83.345930232558146</v>
      </c>
      <c r="U260" t="s">
        <v>8308</v>
      </c>
      <c r="V260" t="s">
        <v>8313</v>
      </c>
    </row>
    <row r="261" spans="1:22" ht="58" x14ac:dyDescent="0.35">
      <c r="A261">
        <v>259</v>
      </c>
      <c r="B261" s="3" t="s">
        <v>260</v>
      </c>
      <c r="C261" s="3" t="s">
        <v>4369</v>
      </c>
      <c r="D261" s="18">
        <v>75000</v>
      </c>
      <c r="E261" s="18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7">
        <v>42072.529733796291</v>
      </c>
      <c r="L261" s="7">
        <v>42102.529733796291</v>
      </c>
      <c r="M261" s="5">
        <f>(J261/86400)+25569+(-5/24)</f>
        <v>42072.529733796291</v>
      </c>
      <c r="N261" s="5">
        <f t="shared" si="4"/>
        <v>42102.529733796291</v>
      </c>
      <c r="O261" t="b">
        <v>1</v>
      </c>
      <c r="P261">
        <v>942</v>
      </c>
      <c r="Q261" t="b">
        <v>1</v>
      </c>
      <c r="R261" t="s">
        <v>8269</v>
      </c>
      <c r="S261" s="11">
        <f>SUM(E261/D261)*100</f>
        <v>131.93789333333334</v>
      </c>
      <c r="T261" s="10">
        <f>SUM(E261/P261)</f>
        <v>105.04609341825902</v>
      </c>
      <c r="U261" t="s">
        <v>8308</v>
      </c>
      <c r="V261" t="s">
        <v>8313</v>
      </c>
    </row>
    <row r="262" spans="1:22" ht="43.5" x14ac:dyDescent="0.35">
      <c r="A262">
        <v>260</v>
      </c>
      <c r="B262" s="3" t="s">
        <v>261</v>
      </c>
      <c r="C262" s="3" t="s">
        <v>4370</v>
      </c>
      <c r="D262" s="18">
        <v>10000</v>
      </c>
      <c r="E262" s="18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7">
        <v>40330.547210648147</v>
      </c>
      <c r="L262" s="7">
        <v>40376.207638888889</v>
      </c>
      <c r="M262" s="5">
        <f>(J262/86400)+25569+(-5/24)</f>
        <v>40330.547210648147</v>
      </c>
      <c r="N262" s="5">
        <f t="shared" si="4"/>
        <v>40376.207638888889</v>
      </c>
      <c r="O262" t="b">
        <v>1</v>
      </c>
      <c r="P262">
        <v>88</v>
      </c>
      <c r="Q262" t="b">
        <v>1</v>
      </c>
      <c r="R262" t="s">
        <v>8269</v>
      </c>
      <c r="S262" s="11">
        <f>SUM(E262/D262)*100</f>
        <v>106.4</v>
      </c>
      <c r="T262" s="10">
        <f>SUM(E262/P262)</f>
        <v>120.90909090909091</v>
      </c>
      <c r="U262" t="s">
        <v>8308</v>
      </c>
      <c r="V262" t="s">
        <v>8313</v>
      </c>
    </row>
    <row r="263" spans="1:22" ht="29" x14ac:dyDescent="0.35">
      <c r="A263">
        <v>261</v>
      </c>
      <c r="B263" s="3" t="s">
        <v>262</v>
      </c>
      <c r="C263" s="3" t="s">
        <v>4371</v>
      </c>
      <c r="D263" s="18">
        <v>20000</v>
      </c>
      <c r="E263" s="18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7">
        <v>41017.677129629628</v>
      </c>
      <c r="L263" s="7">
        <v>41067.413194444445</v>
      </c>
      <c r="M263" s="5">
        <f>(J263/86400)+25569+(-5/24)</f>
        <v>41017.677129629628</v>
      </c>
      <c r="N263" s="5">
        <f t="shared" si="4"/>
        <v>41067.413194444445</v>
      </c>
      <c r="O263" t="b">
        <v>1</v>
      </c>
      <c r="P263">
        <v>220</v>
      </c>
      <c r="Q263" t="b">
        <v>1</v>
      </c>
      <c r="R263" t="s">
        <v>8269</v>
      </c>
      <c r="S263" s="11">
        <f>SUM(E263/D263)*100</f>
        <v>107.4</v>
      </c>
      <c r="T263" s="10">
        <f>SUM(E263/P263)</f>
        <v>97.63636363636364</v>
      </c>
      <c r="U263" t="s">
        <v>8308</v>
      </c>
      <c r="V263" t="s">
        <v>8313</v>
      </c>
    </row>
    <row r="264" spans="1:22" ht="29" x14ac:dyDescent="0.35">
      <c r="A264">
        <v>262</v>
      </c>
      <c r="B264" s="3" t="s">
        <v>263</v>
      </c>
      <c r="C264" s="3" t="s">
        <v>4372</v>
      </c>
      <c r="D264" s="18">
        <v>2500</v>
      </c>
      <c r="E264" s="18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7">
        <v>40555.039675925924</v>
      </c>
      <c r="L264" s="7">
        <v>40600.039675925924</v>
      </c>
      <c r="M264" s="5">
        <f>(J264/86400)+25569+(-5/24)</f>
        <v>40555.039675925924</v>
      </c>
      <c r="N264" s="5">
        <f t="shared" si="4"/>
        <v>40600.039675925924</v>
      </c>
      <c r="O264" t="b">
        <v>1</v>
      </c>
      <c r="P264">
        <v>145</v>
      </c>
      <c r="Q264" t="b">
        <v>1</v>
      </c>
      <c r="R264" t="s">
        <v>8269</v>
      </c>
      <c r="S264" s="11">
        <f>SUM(E264/D264)*100</f>
        <v>240</v>
      </c>
      <c r="T264" s="10">
        <f>SUM(E264/P264)</f>
        <v>41.379310344827587</v>
      </c>
      <c r="U264" t="s">
        <v>8308</v>
      </c>
      <c r="V264" t="s">
        <v>8313</v>
      </c>
    </row>
    <row r="265" spans="1:22" ht="58" x14ac:dyDescent="0.35">
      <c r="A265">
        <v>263</v>
      </c>
      <c r="B265" s="3" t="s">
        <v>264</v>
      </c>
      <c r="C265" s="3" t="s">
        <v>4373</v>
      </c>
      <c r="D265" s="18">
        <v>25000</v>
      </c>
      <c r="E265" s="18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7">
        <v>41149.746458333328</v>
      </c>
      <c r="L265" s="7">
        <v>41179.746458333328</v>
      </c>
      <c r="M265" s="5">
        <f>(J265/86400)+25569+(-5/24)</f>
        <v>41149.746458333328</v>
      </c>
      <c r="N265" s="5">
        <f t="shared" si="4"/>
        <v>41179.746458333328</v>
      </c>
      <c r="O265" t="b">
        <v>1</v>
      </c>
      <c r="P265">
        <v>963</v>
      </c>
      <c r="Q265" t="b">
        <v>1</v>
      </c>
      <c r="R265" t="s">
        <v>8269</v>
      </c>
      <c r="S265" s="11">
        <f>SUM(E265/D265)*100</f>
        <v>118.08108</v>
      </c>
      <c r="T265" s="10">
        <f>SUM(E265/P265)</f>
        <v>30.654485981308412</v>
      </c>
      <c r="U265" t="s">
        <v>8308</v>
      </c>
      <c r="V265" t="s">
        <v>8313</v>
      </c>
    </row>
    <row r="266" spans="1:22" ht="58" x14ac:dyDescent="0.35">
      <c r="A266">
        <v>264</v>
      </c>
      <c r="B266" s="3" t="s">
        <v>265</v>
      </c>
      <c r="C266" s="3" t="s">
        <v>4374</v>
      </c>
      <c r="D266" s="18">
        <v>5000</v>
      </c>
      <c r="E266" s="18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7">
        <v>41010.411979166667</v>
      </c>
      <c r="L266" s="7">
        <v>41040.411979166667</v>
      </c>
      <c r="M266" s="5">
        <f>(J266/86400)+25569+(-5/24)</f>
        <v>41010.411979166667</v>
      </c>
      <c r="N266" s="5">
        <f t="shared" si="4"/>
        <v>41040.411979166667</v>
      </c>
      <c r="O266" t="b">
        <v>1</v>
      </c>
      <c r="P266">
        <v>91</v>
      </c>
      <c r="Q266" t="b">
        <v>1</v>
      </c>
      <c r="R266" t="s">
        <v>8269</v>
      </c>
      <c r="S266" s="11">
        <f>SUM(E266/D266)*100</f>
        <v>118.19999999999999</v>
      </c>
      <c r="T266" s="10">
        <f>SUM(E266/P266)</f>
        <v>64.945054945054949</v>
      </c>
      <c r="U266" t="s">
        <v>8308</v>
      </c>
      <c r="V266" t="s">
        <v>8313</v>
      </c>
    </row>
    <row r="267" spans="1:22" ht="58" x14ac:dyDescent="0.35">
      <c r="A267">
        <v>265</v>
      </c>
      <c r="B267" s="3" t="s">
        <v>266</v>
      </c>
      <c r="C267" s="3" t="s">
        <v>4375</v>
      </c>
      <c r="D267" s="18">
        <v>5000</v>
      </c>
      <c r="E267" s="18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7">
        <v>40267.03738425926</v>
      </c>
      <c r="L267" s="7">
        <v>40308.636111111111</v>
      </c>
      <c r="M267" s="5">
        <f>(J267/86400)+25569+(-5/24)</f>
        <v>40267.03738425926</v>
      </c>
      <c r="N267" s="5">
        <f t="shared" si="4"/>
        <v>40308.636111111111</v>
      </c>
      <c r="O267" t="b">
        <v>1</v>
      </c>
      <c r="P267">
        <v>58</v>
      </c>
      <c r="Q267" t="b">
        <v>1</v>
      </c>
      <c r="R267" t="s">
        <v>8269</v>
      </c>
      <c r="S267" s="11">
        <f>SUM(E267/D267)*100</f>
        <v>111.1</v>
      </c>
      <c r="T267" s="10">
        <f>SUM(E267/P267)</f>
        <v>95.775862068965523</v>
      </c>
      <c r="U267" t="s">
        <v>8308</v>
      </c>
      <c r="V267" t="s">
        <v>8313</v>
      </c>
    </row>
    <row r="268" spans="1:22" ht="58" x14ac:dyDescent="0.35">
      <c r="A268">
        <v>266</v>
      </c>
      <c r="B268" s="3" t="s">
        <v>267</v>
      </c>
      <c r="C268" s="3" t="s">
        <v>4376</v>
      </c>
      <c r="D268" s="18">
        <v>1000</v>
      </c>
      <c r="E268" s="1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7">
        <v>40204.966516203705</v>
      </c>
      <c r="L268" s="7">
        <v>40290.95208333333</v>
      </c>
      <c r="M268" s="5">
        <f>(J268/86400)+25569+(-5/24)</f>
        <v>40204.966516203705</v>
      </c>
      <c r="N268" s="5">
        <f t="shared" si="4"/>
        <v>40290.95208333333</v>
      </c>
      <c r="O268" t="b">
        <v>1</v>
      </c>
      <c r="P268">
        <v>36</v>
      </c>
      <c r="Q268" t="b">
        <v>1</v>
      </c>
      <c r="R268" t="s">
        <v>8269</v>
      </c>
      <c r="S268" s="11">
        <f>SUM(E268/D268)*100</f>
        <v>145.5</v>
      </c>
      <c r="T268" s="10">
        <f>SUM(E268/P268)</f>
        <v>40.416666666666664</v>
      </c>
      <c r="U268" t="s">
        <v>8308</v>
      </c>
      <c r="V268" t="s">
        <v>8313</v>
      </c>
    </row>
    <row r="269" spans="1:22" ht="43.5" x14ac:dyDescent="0.35">
      <c r="A269">
        <v>267</v>
      </c>
      <c r="B269" s="3" t="s">
        <v>268</v>
      </c>
      <c r="C269" s="3" t="s">
        <v>4377</v>
      </c>
      <c r="D269" s="18">
        <v>9850</v>
      </c>
      <c r="E269" s="18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7">
        <v>41785.244201388887</v>
      </c>
      <c r="L269" s="7">
        <v>41815.244201388887</v>
      </c>
      <c r="M269" s="5">
        <f>(J269/86400)+25569+(-5/24)</f>
        <v>41785.244201388887</v>
      </c>
      <c r="N269" s="5">
        <f t="shared" si="4"/>
        <v>41815.244201388887</v>
      </c>
      <c r="O269" t="b">
        <v>1</v>
      </c>
      <c r="P269">
        <v>165</v>
      </c>
      <c r="Q269" t="b">
        <v>1</v>
      </c>
      <c r="R269" t="s">
        <v>8269</v>
      </c>
      <c r="S269" s="11">
        <f>SUM(E269/D269)*100</f>
        <v>131.62883248730967</v>
      </c>
      <c r="T269" s="10">
        <f>SUM(E269/P269)</f>
        <v>78.578424242424248</v>
      </c>
      <c r="U269" t="s">
        <v>8308</v>
      </c>
      <c r="V269" t="s">
        <v>8313</v>
      </c>
    </row>
    <row r="270" spans="1:22" ht="43.5" x14ac:dyDescent="0.35">
      <c r="A270">
        <v>268</v>
      </c>
      <c r="B270" s="3" t="s">
        <v>269</v>
      </c>
      <c r="C270" s="3" t="s">
        <v>4378</v>
      </c>
      <c r="D270" s="18">
        <v>5000</v>
      </c>
      <c r="E270" s="18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7">
        <v>40808.944189814814</v>
      </c>
      <c r="L270" s="7">
        <v>40853.985856481479</v>
      </c>
      <c r="M270" s="5">
        <f>(J270/86400)+25569+(-5/24)</f>
        <v>40808.944189814814</v>
      </c>
      <c r="N270" s="5">
        <f t="shared" si="4"/>
        <v>40853.985856481479</v>
      </c>
      <c r="O270" t="b">
        <v>1</v>
      </c>
      <c r="P270">
        <v>111</v>
      </c>
      <c r="Q270" t="b">
        <v>1</v>
      </c>
      <c r="R270" t="s">
        <v>8269</v>
      </c>
      <c r="S270" s="11">
        <f>SUM(E270/D270)*100</f>
        <v>111.4</v>
      </c>
      <c r="T270" s="10">
        <f>SUM(E270/P270)</f>
        <v>50.18018018018018</v>
      </c>
      <c r="U270" t="s">
        <v>8308</v>
      </c>
      <c r="V270" t="s">
        <v>8313</v>
      </c>
    </row>
    <row r="271" spans="1:22" ht="43.5" x14ac:dyDescent="0.35">
      <c r="A271">
        <v>269</v>
      </c>
      <c r="B271" s="3" t="s">
        <v>270</v>
      </c>
      <c r="C271" s="3" t="s">
        <v>4379</v>
      </c>
      <c r="D271" s="18">
        <v>100000</v>
      </c>
      <c r="E271" s="18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7">
        <v>42757.988680555551</v>
      </c>
      <c r="L271" s="7">
        <v>42787.988680555551</v>
      </c>
      <c r="M271" s="5">
        <f>(J271/86400)+25569+(-5/24)</f>
        <v>42757.988680555551</v>
      </c>
      <c r="N271" s="5">
        <f t="shared" si="4"/>
        <v>42787.988680555551</v>
      </c>
      <c r="O271" t="b">
        <v>1</v>
      </c>
      <c r="P271">
        <v>1596</v>
      </c>
      <c r="Q271" t="b">
        <v>1</v>
      </c>
      <c r="R271" t="s">
        <v>8269</v>
      </c>
      <c r="S271" s="11">
        <f>SUM(E271/D271)*100</f>
        <v>147.23376999999999</v>
      </c>
      <c r="T271" s="10">
        <f>SUM(E271/P271)</f>
        <v>92.251735588972423</v>
      </c>
      <c r="U271" t="s">
        <v>8308</v>
      </c>
      <c r="V271" t="s">
        <v>8313</v>
      </c>
    </row>
    <row r="272" spans="1:22" ht="43.5" x14ac:dyDescent="0.35">
      <c r="A272">
        <v>270</v>
      </c>
      <c r="B272" s="3" t="s">
        <v>271</v>
      </c>
      <c r="C272" s="3" t="s">
        <v>4380</v>
      </c>
      <c r="D272" s="18">
        <v>2300</v>
      </c>
      <c r="E272" s="18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7">
        <v>40637.658217592594</v>
      </c>
      <c r="L272" s="7">
        <v>40687.958333333328</v>
      </c>
      <c r="M272" s="5">
        <f>(J272/86400)+25569+(-5/24)</f>
        <v>40637.658217592594</v>
      </c>
      <c r="N272" s="5">
        <f t="shared" si="4"/>
        <v>40687.958333333328</v>
      </c>
      <c r="O272" t="b">
        <v>1</v>
      </c>
      <c r="P272">
        <v>61</v>
      </c>
      <c r="Q272" t="b">
        <v>1</v>
      </c>
      <c r="R272" t="s">
        <v>8269</v>
      </c>
      <c r="S272" s="11">
        <f>SUM(E272/D272)*100</f>
        <v>152.60869565217391</v>
      </c>
      <c r="T272" s="10">
        <f>SUM(E272/P272)</f>
        <v>57.540983606557376</v>
      </c>
      <c r="U272" t="s">
        <v>8308</v>
      </c>
      <c r="V272" t="s">
        <v>8313</v>
      </c>
    </row>
    <row r="273" spans="1:22" ht="43.5" x14ac:dyDescent="0.35">
      <c r="A273">
        <v>271</v>
      </c>
      <c r="B273" s="3" t="s">
        <v>272</v>
      </c>
      <c r="C273" s="3" t="s">
        <v>4381</v>
      </c>
      <c r="D273" s="18">
        <v>30000</v>
      </c>
      <c r="E273" s="18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7">
        <v>41611.891909722217</v>
      </c>
      <c r="L273" s="7">
        <v>41641.125</v>
      </c>
      <c r="M273" s="5">
        <f>(J273/86400)+25569+(-5/24)</f>
        <v>41611.891909722217</v>
      </c>
      <c r="N273" s="5">
        <f t="shared" si="4"/>
        <v>41641.125</v>
      </c>
      <c r="O273" t="b">
        <v>1</v>
      </c>
      <c r="P273">
        <v>287</v>
      </c>
      <c r="Q273" t="b">
        <v>1</v>
      </c>
      <c r="R273" t="s">
        <v>8269</v>
      </c>
      <c r="S273" s="11">
        <f>SUM(E273/D273)*100</f>
        <v>104.67999999999999</v>
      </c>
      <c r="T273" s="10">
        <f>SUM(E273/P273)</f>
        <v>109.42160278745645</v>
      </c>
      <c r="U273" t="s">
        <v>8308</v>
      </c>
      <c r="V273" t="s">
        <v>8313</v>
      </c>
    </row>
    <row r="274" spans="1:22" ht="43.5" x14ac:dyDescent="0.35">
      <c r="A274">
        <v>272</v>
      </c>
      <c r="B274" s="3" t="s">
        <v>273</v>
      </c>
      <c r="C274" s="3" t="s">
        <v>4382</v>
      </c>
      <c r="D274" s="18">
        <v>3000</v>
      </c>
      <c r="E274" s="18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7">
        <v>40235.692025462959</v>
      </c>
      <c r="L274" s="7">
        <v>40296.575694444444</v>
      </c>
      <c r="M274" s="5">
        <f>(J274/86400)+25569+(-5/24)</f>
        <v>40235.692025462959</v>
      </c>
      <c r="N274" s="5">
        <f t="shared" si="4"/>
        <v>40296.575694444444</v>
      </c>
      <c r="O274" t="b">
        <v>1</v>
      </c>
      <c r="P274">
        <v>65</v>
      </c>
      <c r="Q274" t="b">
        <v>1</v>
      </c>
      <c r="R274" t="s">
        <v>8269</v>
      </c>
      <c r="S274" s="11">
        <f>SUM(E274/D274)*100</f>
        <v>177.43366666666668</v>
      </c>
      <c r="T274" s="10">
        <f>SUM(E274/P274)</f>
        <v>81.892461538461546</v>
      </c>
      <c r="U274" t="s">
        <v>8308</v>
      </c>
      <c r="V274" t="s">
        <v>8313</v>
      </c>
    </row>
    <row r="275" spans="1:22" ht="58" x14ac:dyDescent="0.35">
      <c r="A275">
        <v>273</v>
      </c>
      <c r="B275" s="3" t="s">
        <v>274</v>
      </c>
      <c r="C275" s="3" t="s">
        <v>4383</v>
      </c>
      <c r="D275" s="18">
        <v>5000</v>
      </c>
      <c r="E275" s="18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7">
        <v>40697.29011574074</v>
      </c>
      <c r="L275" s="7">
        <v>40727.29011574074</v>
      </c>
      <c r="M275" s="5">
        <f>(J275/86400)+25569+(-5/24)</f>
        <v>40697.29011574074</v>
      </c>
      <c r="N275" s="5">
        <f t="shared" si="4"/>
        <v>40727.29011574074</v>
      </c>
      <c r="O275" t="b">
        <v>1</v>
      </c>
      <c r="P275">
        <v>118</v>
      </c>
      <c r="Q275" t="b">
        <v>1</v>
      </c>
      <c r="R275" t="s">
        <v>8269</v>
      </c>
      <c r="S275" s="11">
        <f>SUM(E275/D275)*100</f>
        <v>107.7758</v>
      </c>
      <c r="T275" s="10">
        <f>SUM(E275/P275)</f>
        <v>45.667711864406776</v>
      </c>
      <c r="U275" t="s">
        <v>8308</v>
      </c>
      <c r="V275" t="s">
        <v>8313</v>
      </c>
    </row>
    <row r="276" spans="1:22" ht="43.5" x14ac:dyDescent="0.35">
      <c r="A276">
        <v>274</v>
      </c>
      <c r="B276" s="3" t="s">
        <v>275</v>
      </c>
      <c r="C276" s="3" t="s">
        <v>4384</v>
      </c>
      <c r="D276" s="18">
        <v>4000</v>
      </c>
      <c r="E276" s="18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7">
        <v>40969.704039351847</v>
      </c>
      <c r="L276" s="7">
        <v>41004.082638888889</v>
      </c>
      <c r="M276" s="5">
        <f>(J276/86400)+25569+(-5/24)</f>
        <v>40969.704039351847</v>
      </c>
      <c r="N276" s="5">
        <f t="shared" si="4"/>
        <v>41004.082638888889</v>
      </c>
      <c r="O276" t="b">
        <v>1</v>
      </c>
      <c r="P276">
        <v>113</v>
      </c>
      <c r="Q276" t="b">
        <v>1</v>
      </c>
      <c r="R276" t="s">
        <v>8269</v>
      </c>
      <c r="S276" s="11">
        <f>SUM(E276/D276)*100</f>
        <v>156</v>
      </c>
      <c r="T276" s="10">
        <f>SUM(E276/P276)</f>
        <v>55.221238938053098</v>
      </c>
      <c r="U276" t="s">
        <v>8308</v>
      </c>
      <c r="V276" t="s">
        <v>8313</v>
      </c>
    </row>
    <row r="277" spans="1:22" ht="43.5" x14ac:dyDescent="0.35">
      <c r="A277">
        <v>275</v>
      </c>
      <c r="B277" s="3" t="s">
        <v>276</v>
      </c>
      <c r="C277" s="3" t="s">
        <v>4385</v>
      </c>
      <c r="D277" s="18">
        <v>20000</v>
      </c>
      <c r="E277" s="18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7">
        <v>41192.823680555557</v>
      </c>
      <c r="L277" s="7">
        <v>41222.865347222221</v>
      </c>
      <c r="M277" s="5">
        <f>(J277/86400)+25569+(-5/24)</f>
        <v>41192.823680555557</v>
      </c>
      <c r="N277" s="5">
        <f t="shared" si="4"/>
        <v>41222.865347222221</v>
      </c>
      <c r="O277" t="b">
        <v>1</v>
      </c>
      <c r="P277">
        <v>332</v>
      </c>
      <c r="Q277" t="b">
        <v>1</v>
      </c>
      <c r="R277" t="s">
        <v>8269</v>
      </c>
      <c r="S277" s="11">
        <f>SUM(E277/D277)*100</f>
        <v>108.395</v>
      </c>
      <c r="T277" s="10">
        <f>SUM(E277/P277)</f>
        <v>65.298192771084331</v>
      </c>
      <c r="U277" t="s">
        <v>8308</v>
      </c>
      <c r="V277" t="s">
        <v>8313</v>
      </c>
    </row>
    <row r="278" spans="1:22" ht="43.5" x14ac:dyDescent="0.35">
      <c r="A278">
        <v>276</v>
      </c>
      <c r="B278" s="3" t="s">
        <v>277</v>
      </c>
      <c r="C278" s="3" t="s">
        <v>4386</v>
      </c>
      <c r="D278" s="18">
        <v>4000</v>
      </c>
      <c r="E278" s="1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7">
        <v>40966.873541666668</v>
      </c>
      <c r="L278" s="7">
        <v>41026.831874999996</v>
      </c>
      <c r="M278" s="5">
        <f>(J278/86400)+25569+(-5/24)</f>
        <v>40966.873541666668</v>
      </c>
      <c r="N278" s="5">
        <f t="shared" si="4"/>
        <v>41026.831874999996</v>
      </c>
      <c r="O278" t="b">
        <v>1</v>
      </c>
      <c r="P278">
        <v>62</v>
      </c>
      <c r="Q278" t="b">
        <v>1</v>
      </c>
      <c r="R278" t="s">
        <v>8269</v>
      </c>
      <c r="S278" s="11">
        <f>SUM(E278/D278)*100</f>
        <v>147.6</v>
      </c>
      <c r="T278" s="10">
        <f>SUM(E278/P278)</f>
        <v>95.225806451612897</v>
      </c>
      <c r="U278" t="s">
        <v>8308</v>
      </c>
      <c r="V278" t="s">
        <v>8313</v>
      </c>
    </row>
    <row r="279" spans="1:22" ht="58" x14ac:dyDescent="0.35">
      <c r="A279">
        <v>277</v>
      </c>
      <c r="B279" s="3" t="s">
        <v>278</v>
      </c>
      <c r="C279" s="3" t="s">
        <v>4387</v>
      </c>
      <c r="D279" s="18">
        <v>65000</v>
      </c>
      <c r="E279" s="18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7">
        <v>42117.68309027778</v>
      </c>
      <c r="L279" s="7">
        <v>42147.68309027778</v>
      </c>
      <c r="M279" s="5">
        <f>(J279/86400)+25569+(-5/24)</f>
        <v>42117.68309027778</v>
      </c>
      <c r="N279" s="5">
        <f t="shared" si="4"/>
        <v>42147.68309027778</v>
      </c>
      <c r="O279" t="b">
        <v>1</v>
      </c>
      <c r="P279">
        <v>951</v>
      </c>
      <c r="Q279" t="b">
        <v>1</v>
      </c>
      <c r="R279" t="s">
        <v>8269</v>
      </c>
      <c r="S279" s="11">
        <f>SUM(E279/D279)*100</f>
        <v>110.38153846153847</v>
      </c>
      <c r="T279" s="10">
        <f>SUM(E279/P279)</f>
        <v>75.444794952681391</v>
      </c>
      <c r="U279" t="s">
        <v>8308</v>
      </c>
      <c r="V279" t="s">
        <v>8313</v>
      </c>
    </row>
    <row r="280" spans="1:22" ht="29" x14ac:dyDescent="0.35">
      <c r="A280">
        <v>278</v>
      </c>
      <c r="B280" s="3" t="s">
        <v>279</v>
      </c>
      <c r="C280" s="3" t="s">
        <v>4388</v>
      </c>
      <c r="D280" s="18">
        <v>27000</v>
      </c>
      <c r="E280" s="18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7">
        <v>41163.832627314812</v>
      </c>
      <c r="L280" s="7">
        <v>41193.832627314812</v>
      </c>
      <c r="M280" s="5">
        <f>(J280/86400)+25569+(-5/24)</f>
        <v>41163.832627314812</v>
      </c>
      <c r="N280" s="5">
        <f t="shared" si="4"/>
        <v>41193.832627314812</v>
      </c>
      <c r="O280" t="b">
        <v>1</v>
      </c>
      <c r="P280">
        <v>415</v>
      </c>
      <c r="Q280" t="b">
        <v>1</v>
      </c>
      <c r="R280" t="s">
        <v>8269</v>
      </c>
      <c r="S280" s="11">
        <f>SUM(E280/D280)*100</f>
        <v>150.34814814814814</v>
      </c>
      <c r="T280" s="10">
        <f>SUM(E280/P280)</f>
        <v>97.816867469879512</v>
      </c>
      <c r="U280" t="s">
        <v>8308</v>
      </c>
      <c r="V280" t="s">
        <v>8313</v>
      </c>
    </row>
    <row r="281" spans="1:22" ht="43.5" x14ac:dyDescent="0.35">
      <c r="A281">
        <v>279</v>
      </c>
      <c r="B281" s="3" t="s">
        <v>280</v>
      </c>
      <c r="C281" s="3" t="s">
        <v>4389</v>
      </c>
      <c r="D281" s="18">
        <v>17000</v>
      </c>
      <c r="E281" s="18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7">
        <v>42759.035833333335</v>
      </c>
      <c r="L281" s="7">
        <v>42792.875694444439</v>
      </c>
      <c r="M281" s="5">
        <f>(J281/86400)+25569+(-5/24)</f>
        <v>42759.035833333335</v>
      </c>
      <c r="N281" s="5">
        <f t="shared" si="4"/>
        <v>42792.875694444439</v>
      </c>
      <c r="O281" t="b">
        <v>1</v>
      </c>
      <c r="P281">
        <v>305</v>
      </c>
      <c r="Q281" t="b">
        <v>1</v>
      </c>
      <c r="R281" t="s">
        <v>8269</v>
      </c>
      <c r="S281" s="11">
        <f>SUM(E281/D281)*100</f>
        <v>157.31829411764707</v>
      </c>
      <c r="T281" s="10">
        <f>SUM(E281/P281)</f>
        <v>87.685606557377056</v>
      </c>
      <c r="U281" t="s">
        <v>8308</v>
      </c>
      <c r="V281" t="s">
        <v>8313</v>
      </c>
    </row>
    <row r="282" spans="1:22" ht="43.5" x14ac:dyDescent="0.35">
      <c r="A282">
        <v>280</v>
      </c>
      <c r="B282" s="3" t="s">
        <v>281</v>
      </c>
      <c r="C282" s="3" t="s">
        <v>4390</v>
      </c>
      <c r="D282" s="18">
        <v>75000</v>
      </c>
      <c r="E282" s="18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7">
        <v>41744.382349537038</v>
      </c>
      <c r="L282" s="7">
        <v>41789.382349537038</v>
      </c>
      <c r="M282" s="5">
        <f>(J282/86400)+25569+(-5/24)</f>
        <v>41744.382349537038</v>
      </c>
      <c r="N282" s="5">
        <f t="shared" si="4"/>
        <v>41789.382349537038</v>
      </c>
      <c r="O282" t="b">
        <v>1</v>
      </c>
      <c r="P282">
        <v>2139</v>
      </c>
      <c r="Q282" t="b">
        <v>1</v>
      </c>
      <c r="R282" t="s">
        <v>8269</v>
      </c>
      <c r="S282" s="11">
        <f>SUM(E282/D282)*100</f>
        <v>156.14400000000001</v>
      </c>
      <c r="T282" s="10">
        <f>SUM(E282/P282)</f>
        <v>54.748948106591868</v>
      </c>
      <c r="U282" t="s">
        <v>8308</v>
      </c>
      <c r="V282" t="s">
        <v>8313</v>
      </c>
    </row>
    <row r="283" spans="1:22" ht="43.5" x14ac:dyDescent="0.35">
      <c r="A283">
        <v>281</v>
      </c>
      <c r="B283" s="3" t="s">
        <v>282</v>
      </c>
      <c r="C283" s="3" t="s">
        <v>4391</v>
      </c>
      <c r="D283" s="18">
        <v>5500</v>
      </c>
      <c r="E283" s="18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7">
        <v>39949.955011574071</v>
      </c>
      <c r="L283" s="7">
        <v>40035.601388888885</v>
      </c>
      <c r="M283" s="5">
        <f>(J283/86400)+25569+(-5/24)</f>
        <v>39949.955011574071</v>
      </c>
      <c r="N283" s="5">
        <f t="shared" si="4"/>
        <v>40035.601388888885</v>
      </c>
      <c r="O283" t="b">
        <v>1</v>
      </c>
      <c r="P283">
        <v>79</v>
      </c>
      <c r="Q283" t="b">
        <v>1</v>
      </c>
      <c r="R283" t="s">
        <v>8269</v>
      </c>
      <c r="S283" s="11">
        <f>SUM(E283/D283)*100</f>
        <v>120.58763636363636</v>
      </c>
      <c r="T283" s="10">
        <f>SUM(E283/P283)</f>
        <v>83.953417721518989</v>
      </c>
      <c r="U283" t="s">
        <v>8308</v>
      </c>
      <c r="V283" t="s">
        <v>8313</v>
      </c>
    </row>
    <row r="284" spans="1:22" ht="43.5" x14ac:dyDescent="0.35">
      <c r="A284">
        <v>282</v>
      </c>
      <c r="B284" s="3" t="s">
        <v>283</v>
      </c>
      <c r="C284" s="3" t="s">
        <v>4392</v>
      </c>
      <c r="D284" s="18">
        <v>45000</v>
      </c>
      <c r="E284" s="18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7">
        <v>40194.711712962962</v>
      </c>
      <c r="L284" s="7">
        <v>40231.708333333328</v>
      </c>
      <c r="M284" s="5">
        <f>(J284/86400)+25569+(-5/24)</f>
        <v>40194.711712962962</v>
      </c>
      <c r="N284" s="5">
        <f t="shared" si="4"/>
        <v>40231.708333333328</v>
      </c>
      <c r="O284" t="b">
        <v>1</v>
      </c>
      <c r="P284">
        <v>179</v>
      </c>
      <c r="Q284" t="b">
        <v>1</v>
      </c>
      <c r="R284" t="s">
        <v>8269</v>
      </c>
      <c r="S284" s="11">
        <f>SUM(E284/D284)*100</f>
        <v>101.18888888888888</v>
      </c>
      <c r="T284" s="10">
        <f>SUM(E284/P284)</f>
        <v>254.38547486033519</v>
      </c>
      <c r="U284" t="s">
        <v>8308</v>
      </c>
      <c r="V284" t="s">
        <v>8313</v>
      </c>
    </row>
    <row r="285" spans="1:22" ht="29" x14ac:dyDescent="0.35">
      <c r="A285">
        <v>283</v>
      </c>
      <c r="B285" s="3" t="s">
        <v>284</v>
      </c>
      <c r="C285" s="3" t="s">
        <v>4393</v>
      </c>
      <c r="D285" s="18">
        <v>18000</v>
      </c>
      <c r="E285" s="18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7">
        <v>40675.501666666663</v>
      </c>
      <c r="L285" s="7">
        <v>40694.999305555553</v>
      </c>
      <c r="M285" s="5">
        <f>(J285/86400)+25569+(-5/24)</f>
        <v>40675.501666666663</v>
      </c>
      <c r="N285" s="5">
        <f t="shared" si="4"/>
        <v>40694.999305555553</v>
      </c>
      <c r="O285" t="b">
        <v>1</v>
      </c>
      <c r="P285">
        <v>202</v>
      </c>
      <c r="Q285" t="b">
        <v>1</v>
      </c>
      <c r="R285" t="s">
        <v>8269</v>
      </c>
      <c r="S285" s="11">
        <f>SUM(E285/D285)*100</f>
        <v>114.27249999999999</v>
      </c>
      <c r="T285" s="10">
        <f>SUM(E285/P285)</f>
        <v>101.8269801980198</v>
      </c>
      <c r="U285" t="s">
        <v>8308</v>
      </c>
      <c r="V285" t="s">
        <v>8313</v>
      </c>
    </row>
    <row r="286" spans="1:22" ht="43.5" x14ac:dyDescent="0.35">
      <c r="A286">
        <v>284</v>
      </c>
      <c r="B286" s="3" t="s">
        <v>285</v>
      </c>
      <c r="C286" s="3" t="s">
        <v>4394</v>
      </c>
      <c r="D286" s="18">
        <v>40000</v>
      </c>
      <c r="E286" s="18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7">
        <v>40904.529861111107</v>
      </c>
      <c r="L286" s="7">
        <v>40929.529861111107</v>
      </c>
      <c r="M286" s="5">
        <f>(J286/86400)+25569+(-5/24)</f>
        <v>40904.529861111107</v>
      </c>
      <c r="N286" s="5">
        <f t="shared" si="4"/>
        <v>40929.529861111107</v>
      </c>
      <c r="O286" t="b">
        <v>1</v>
      </c>
      <c r="P286">
        <v>760</v>
      </c>
      <c r="Q286" t="b">
        <v>1</v>
      </c>
      <c r="R286" t="s">
        <v>8269</v>
      </c>
      <c r="S286" s="11">
        <f>SUM(E286/D286)*100</f>
        <v>104.62615</v>
      </c>
      <c r="T286" s="10">
        <f>SUM(E286/P286)</f>
        <v>55.066394736842106</v>
      </c>
      <c r="U286" t="s">
        <v>8308</v>
      </c>
      <c r="V286" t="s">
        <v>8313</v>
      </c>
    </row>
    <row r="287" spans="1:22" ht="43.5" x14ac:dyDescent="0.35">
      <c r="A287">
        <v>285</v>
      </c>
      <c r="B287" s="3" t="s">
        <v>286</v>
      </c>
      <c r="C287" s="3" t="s">
        <v>4395</v>
      </c>
      <c r="D287" s="18">
        <v>14000</v>
      </c>
      <c r="E287" s="18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7">
        <v>41506.547777777778</v>
      </c>
      <c r="L287" s="7">
        <v>41536.547777777778</v>
      </c>
      <c r="M287" s="5">
        <f>(J287/86400)+25569+(-5/24)</f>
        <v>41506.547777777778</v>
      </c>
      <c r="N287" s="5">
        <f t="shared" si="4"/>
        <v>41536.547777777778</v>
      </c>
      <c r="O287" t="b">
        <v>1</v>
      </c>
      <c r="P287">
        <v>563</v>
      </c>
      <c r="Q287" t="b">
        <v>1</v>
      </c>
      <c r="R287" t="s">
        <v>8269</v>
      </c>
      <c r="S287" s="11">
        <f>SUM(E287/D287)*100</f>
        <v>228.82507142857142</v>
      </c>
      <c r="T287" s="10">
        <f>SUM(E287/P287)</f>
        <v>56.901438721136763</v>
      </c>
      <c r="U287" t="s">
        <v>8308</v>
      </c>
      <c r="V287" t="s">
        <v>8313</v>
      </c>
    </row>
    <row r="288" spans="1:22" ht="43.5" x14ac:dyDescent="0.35">
      <c r="A288">
        <v>286</v>
      </c>
      <c r="B288" s="3" t="s">
        <v>287</v>
      </c>
      <c r="C288" s="3" t="s">
        <v>4396</v>
      </c>
      <c r="D288" s="18">
        <v>15000</v>
      </c>
      <c r="E288" s="1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7">
        <v>41313.607916666668</v>
      </c>
      <c r="L288" s="7">
        <v>41358.566249999996</v>
      </c>
      <c r="M288" s="5">
        <f>(J288/86400)+25569+(-5/24)</f>
        <v>41313.607916666668</v>
      </c>
      <c r="N288" s="5">
        <f t="shared" si="4"/>
        <v>41358.566249999996</v>
      </c>
      <c r="O288" t="b">
        <v>1</v>
      </c>
      <c r="P288">
        <v>135</v>
      </c>
      <c r="Q288" t="b">
        <v>1</v>
      </c>
      <c r="R288" t="s">
        <v>8269</v>
      </c>
      <c r="S288" s="11">
        <f>SUM(E288/D288)*100</f>
        <v>109.15333333333332</v>
      </c>
      <c r="T288" s="10">
        <f>SUM(E288/P288)</f>
        <v>121.28148148148148</v>
      </c>
      <c r="U288" t="s">
        <v>8308</v>
      </c>
      <c r="V288" t="s">
        <v>8313</v>
      </c>
    </row>
    <row r="289" spans="1:22" ht="29" x14ac:dyDescent="0.35">
      <c r="A289">
        <v>287</v>
      </c>
      <c r="B289" s="3" t="s">
        <v>288</v>
      </c>
      <c r="C289" s="3" t="s">
        <v>4397</v>
      </c>
      <c r="D289" s="18">
        <v>15000</v>
      </c>
      <c r="E289" s="18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7">
        <v>41184.069652777776</v>
      </c>
      <c r="L289" s="7">
        <v>41214.958333333328</v>
      </c>
      <c r="M289" s="5">
        <f>(J289/86400)+25569+(-5/24)</f>
        <v>41184.069652777776</v>
      </c>
      <c r="N289" s="5">
        <f t="shared" si="4"/>
        <v>41214.958333333328</v>
      </c>
      <c r="O289" t="b">
        <v>1</v>
      </c>
      <c r="P289">
        <v>290</v>
      </c>
      <c r="Q289" t="b">
        <v>1</v>
      </c>
      <c r="R289" t="s">
        <v>8269</v>
      </c>
      <c r="S289" s="11">
        <f>SUM(E289/D289)*100</f>
        <v>176.29999999999998</v>
      </c>
      <c r="T289" s="10">
        <f>SUM(E289/P289)</f>
        <v>91.189655172413794</v>
      </c>
      <c r="U289" t="s">
        <v>8308</v>
      </c>
      <c r="V289" t="s">
        <v>8313</v>
      </c>
    </row>
    <row r="290" spans="1:22" ht="58" x14ac:dyDescent="0.35">
      <c r="A290">
        <v>288</v>
      </c>
      <c r="B290" s="3" t="s">
        <v>289</v>
      </c>
      <c r="C290" s="3" t="s">
        <v>4398</v>
      </c>
      <c r="D290" s="18">
        <v>50000</v>
      </c>
      <c r="E290" s="18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7">
        <v>41050.960567129623</v>
      </c>
      <c r="L290" s="7">
        <v>41085.960567129623</v>
      </c>
      <c r="M290" s="5">
        <f>(J290/86400)+25569+(-5/24)</f>
        <v>41050.960567129623</v>
      </c>
      <c r="N290" s="5">
        <f t="shared" si="4"/>
        <v>41085.960567129623</v>
      </c>
      <c r="O290" t="b">
        <v>1</v>
      </c>
      <c r="P290">
        <v>447</v>
      </c>
      <c r="Q290" t="b">
        <v>1</v>
      </c>
      <c r="R290" t="s">
        <v>8269</v>
      </c>
      <c r="S290" s="11">
        <f>SUM(E290/D290)*100</f>
        <v>103.21061999999999</v>
      </c>
      <c r="T290" s="10">
        <f>SUM(E290/P290)</f>
        <v>115.44812080536913</v>
      </c>
      <c r="U290" t="s">
        <v>8308</v>
      </c>
      <c r="V290" t="s">
        <v>8313</v>
      </c>
    </row>
    <row r="291" spans="1:22" ht="43.5" x14ac:dyDescent="0.35">
      <c r="A291">
        <v>289</v>
      </c>
      <c r="B291" s="3" t="s">
        <v>290</v>
      </c>
      <c r="C291" s="3" t="s">
        <v>4399</v>
      </c>
      <c r="D291" s="18">
        <v>15000</v>
      </c>
      <c r="E291" s="18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7">
        <v>41550.248078703698</v>
      </c>
      <c r="L291" s="7">
        <v>41580.248078703698</v>
      </c>
      <c r="M291" s="5">
        <f>(J291/86400)+25569+(-5/24)</f>
        <v>41550.248078703698</v>
      </c>
      <c r="N291" s="5">
        <f t="shared" si="4"/>
        <v>41580.248078703698</v>
      </c>
      <c r="O291" t="b">
        <v>1</v>
      </c>
      <c r="P291">
        <v>232</v>
      </c>
      <c r="Q291" t="b">
        <v>1</v>
      </c>
      <c r="R291" t="s">
        <v>8269</v>
      </c>
      <c r="S291" s="11">
        <f>SUM(E291/D291)*100</f>
        <v>104.82000000000001</v>
      </c>
      <c r="T291" s="10">
        <f>SUM(E291/P291)</f>
        <v>67.771551724137936</v>
      </c>
      <c r="U291" t="s">
        <v>8308</v>
      </c>
      <c r="V291" t="s">
        <v>8313</v>
      </c>
    </row>
    <row r="292" spans="1:22" ht="29" x14ac:dyDescent="0.35">
      <c r="A292">
        <v>290</v>
      </c>
      <c r="B292" s="3" t="s">
        <v>291</v>
      </c>
      <c r="C292" s="3" t="s">
        <v>4400</v>
      </c>
      <c r="D292" s="18">
        <v>4500</v>
      </c>
      <c r="E292" s="18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7">
        <v>40526.160844907405</v>
      </c>
      <c r="L292" s="7">
        <v>40576.124305555553</v>
      </c>
      <c r="M292" s="5">
        <f>(J292/86400)+25569+(-5/24)</f>
        <v>40526.160844907405</v>
      </c>
      <c r="N292" s="5">
        <f t="shared" si="4"/>
        <v>40576.124305555553</v>
      </c>
      <c r="O292" t="b">
        <v>1</v>
      </c>
      <c r="P292">
        <v>168</v>
      </c>
      <c r="Q292" t="b">
        <v>1</v>
      </c>
      <c r="R292" t="s">
        <v>8269</v>
      </c>
      <c r="S292" s="11">
        <f>SUM(E292/D292)*100</f>
        <v>106.68444444444445</v>
      </c>
      <c r="T292" s="10">
        <f>SUM(E292/P292)</f>
        <v>28.576190476190476</v>
      </c>
      <c r="U292" t="s">
        <v>8308</v>
      </c>
      <c r="V292" t="s">
        <v>8313</v>
      </c>
    </row>
    <row r="293" spans="1:22" ht="43.5" x14ac:dyDescent="0.35">
      <c r="A293">
        <v>291</v>
      </c>
      <c r="B293" s="3" t="s">
        <v>292</v>
      </c>
      <c r="C293" s="3" t="s">
        <v>4401</v>
      </c>
      <c r="D293" s="18">
        <v>5000</v>
      </c>
      <c r="E293" s="18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7">
        <v>41376.560717592591</v>
      </c>
      <c r="L293" s="7">
        <v>41394.792361111111</v>
      </c>
      <c r="M293" s="5">
        <f>(J293/86400)+25569+(-5/24)</f>
        <v>41376.560717592591</v>
      </c>
      <c r="N293" s="5">
        <f t="shared" si="4"/>
        <v>41394.792361111111</v>
      </c>
      <c r="O293" t="b">
        <v>1</v>
      </c>
      <c r="P293">
        <v>128</v>
      </c>
      <c r="Q293" t="b">
        <v>1</v>
      </c>
      <c r="R293" t="s">
        <v>8269</v>
      </c>
      <c r="S293" s="11">
        <f>SUM(E293/D293)*100</f>
        <v>120.02</v>
      </c>
      <c r="T293" s="10">
        <f>SUM(E293/P293)</f>
        <v>46.8828125</v>
      </c>
      <c r="U293" t="s">
        <v>8308</v>
      </c>
      <c r="V293" t="s">
        <v>8313</v>
      </c>
    </row>
    <row r="294" spans="1:22" ht="58" x14ac:dyDescent="0.35">
      <c r="A294">
        <v>292</v>
      </c>
      <c r="B294" s="3" t="s">
        <v>293</v>
      </c>
      <c r="C294" s="3" t="s">
        <v>4402</v>
      </c>
      <c r="D294" s="18">
        <v>75000</v>
      </c>
      <c r="E294" s="18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7">
        <v>40812.594895833332</v>
      </c>
      <c r="L294" s="7">
        <v>40844.957638888889</v>
      </c>
      <c r="M294" s="5">
        <f>(J294/86400)+25569+(-5/24)</f>
        <v>40812.594895833332</v>
      </c>
      <c r="N294" s="5">
        <f t="shared" si="4"/>
        <v>40844.957638888889</v>
      </c>
      <c r="O294" t="b">
        <v>1</v>
      </c>
      <c r="P294">
        <v>493</v>
      </c>
      <c r="Q294" t="b">
        <v>1</v>
      </c>
      <c r="R294" t="s">
        <v>8269</v>
      </c>
      <c r="S294" s="11">
        <f>SUM(E294/D294)*100</f>
        <v>101.50693333333334</v>
      </c>
      <c r="T294" s="10">
        <f>SUM(E294/P294)</f>
        <v>154.42231237322514</v>
      </c>
      <c r="U294" t="s">
        <v>8308</v>
      </c>
      <c r="V294" t="s">
        <v>8313</v>
      </c>
    </row>
    <row r="295" spans="1:22" ht="43.5" x14ac:dyDescent="0.35">
      <c r="A295">
        <v>293</v>
      </c>
      <c r="B295" s="3" t="s">
        <v>294</v>
      </c>
      <c r="C295" s="3" t="s">
        <v>4403</v>
      </c>
      <c r="D295" s="18">
        <v>26000</v>
      </c>
      <c r="E295" s="18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7">
        <v>41719.459652777776</v>
      </c>
      <c r="L295" s="7">
        <v>41749.459652777776</v>
      </c>
      <c r="M295" s="5">
        <f>(J295/86400)+25569+(-5/24)</f>
        <v>41719.459652777776</v>
      </c>
      <c r="N295" s="5">
        <f t="shared" si="4"/>
        <v>41749.459652777776</v>
      </c>
      <c r="O295" t="b">
        <v>1</v>
      </c>
      <c r="P295">
        <v>131</v>
      </c>
      <c r="Q295" t="b">
        <v>1</v>
      </c>
      <c r="R295" t="s">
        <v>8269</v>
      </c>
      <c r="S295" s="11">
        <f>SUM(E295/D295)*100</f>
        <v>101.38461538461539</v>
      </c>
      <c r="T295" s="10">
        <f>SUM(E295/P295)</f>
        <v>201.22137404580153</v>
      </c>
      <c r="U295" t="s">
        <v>8308</v>
      </c>
      <c r="V295" t="s">
        <v>8313</v>
      </c>
    </row>
    <row r="296" spans="1:22" ht="72.5" x14ac:dyDescent="0.35">
      <c r="A296">
        <v>294</v>
      </c>
      <c r="B296" s="3" t="s">
        <v>295</v>
      </c>
      <c r="C296" s="3" t="s">
        <v>4404</v>
      </c>
      <c r="D296" s="18">
        <v>5000</v>
      </c>
      <c r="E296" s="18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7">
        <v>40342.876087962963</v>
      </c>
      <c r="L296" s="7">
        <v>40378.458333333328</v>
      </c>
      <c r="M296" s="5">
        <f>(J296/86400)+25569+(-5/24)</f>
        <v>40342.876087962963</v>
      </c>
      <c r="N296" s="5">
        <f t="shared" si="4"/>
        <v>40378.458333333328</v>
      </c>
      <c r="O296" t="b">
        <v>1</v>
      </c>
      <c r="P296">
        <v>50</v>
      </c>
      <c r="Q296" t="b">
        <v>1</v>
      </c>
      <c r="R296" t="s">
        <v>8269</v>
      </c>
      <c r="S296" s="11">
        <f>SUM(E296/D296)*100</f>
        <v>100</v>
      </c>
      <c r="T296" s="10">
        <f>SUM(E296/P296)</f>
        <v>100</v>
      </c>
      <c r="U296" t="s">
        <v>8308</v>
      </c>
      <c r="V296" t="s">
        <v>8313</v>
      </c>
    </row>
    <row r="297" spans="1:22" ht="43.5" x14ac:dyDescent="0.35">
      <c r="A297">
        <v>295</v>
      </c>
      <c r="B297" s="3" t="s">
        <v>296</v>
      </c>
      <c r="C297" s="3" t="s">
        <v>4405</v>
      </c>
      <c r="D297" s="18">
        <v>50000</v>
      </c>
      <c r="E297" s="18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7">
        <v>41518.796400462961</v>
      </c>
      <c r="L297" s="7">
        <v>41578.791666666664</v>
      </c>
      <c r="M297" s="5">
        <f>(J297/86400)+25569+(-5/24)</f>
        <v>41518.796400462961</v>
      </c>
      <c r="N297" s="5">
        <f t="shared" si="4"/>
        <v>41578.791666666664</v>
      </c>
      <c r="O297" t="b">
        <v>1</v>
      </c>
      <c r="P297">
        <v>665</v>
      </c>
      <c r="Q297" t="b">
        <v>1</v>
      </c>
      <c r="R297" t="s">
        <v>8269</v>
      </c>
      <c r="S297" s="11">
        <f>SUM(E297/D297)*100</f>
        <v>133.10911999999999</v>
      </c>
      <c r="T297" s="10">
        <f>SUM(E297/P297)</f>
        <v>100.08204511278196</v>
      </c>
      <c r="U297" t="s">
        <v>8308</v>
      </c>
      <c r="V297" t="s">
        <v>8313</v>
      </c>
    </row>
    <row r="298" spans="1:22" ht="43.5" x14ac:dyDescent="0.35">
      <c r="A298">
        <v>296</v>
      </c>
      <c r="B298" s="3" t="s">
        <v>297</v>
      </c>
      <c r="C298" s="3" t="s">
        <v>4406</v>
      </c>
      <c r="D298" s="18">
        <v>25000</v>
      </c>
      <c r="E298" s="1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7">
        <v>41134.267164351848</v>
      </c>
      <c r="L298" s="7">
        <v>41159.267164351848</v>
      </c>
      <c r="M298" s="5">
        <f>(J298/86400)+25569+(-5/24)</f>
        <v>41134.267164351848</v>
      </c>
      <c r="N298" s="5">
        <f t="shared" si="4"/>
        <v>41159.267164351848</v>
      </c>
      <c r="O298" t="b">
        <v>1</v>
      </c>
      <c r="P298">
        <v>129</v>
      </c>
      <c r="Q298" t="b">
        <v>1</v>
      </c>
      <c r="R298" t="s">
        <v>8269</v>
      </c>
      <c r="S298" s="11">
        <f>SUM(E298/D298)*100</f>
        <v>118.72620000000001</v>
      </c>
      <c r="T298" s="10">
        <f>SUM(E298/P298)</f>
        <v>230.08953488372092</v>
      </c>
      <c r="U298" t="s">
        <v>8308</v>
      </c>
      <c r="V298" t="s">
        <v>8313</v>
      </c>
    </row>
    <row r="299" spans="1:22" ht="43.5" x14ac:dyDescent="0.35">
      <c r="A299">
        <v>297</v>
      </c>
      <c r="B299" s="3" t="s">
        <v>298</v>
      </c>
      <c r="C299" s="3" t="s">
        <v>4407</v>
      </c>
      <c r="D299" s="18">
        <v>20000</v>
      </c>
      <c r="E299" s="18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7">
        <v>42089.519687499997</v>
      </c>
      <c r="L299" s="7">
        <v>42124.957638888889</v>
      </c>
      <c r="M299" s="5">
        <f>(J299/86400)+25569+(-5/24)</f>
        <v>42089.519687499997</v>
      </c>
      <c r="N299" s="5">
        <f t="shared" si="4"/>
        <v>42124.957638888889</v>
      </c>
      <c r="O299" t="b">
        <v>1</v>
      </c>
      <c r="P299">
        <v>142</v>
      </c>
      <c r="Q299" t="b">
        <v>1</v>
      </c>
      <c r="R299" t="s">
        <v>8269</v>
      </c>
      <c r="S299" s="11">
        <f>SUM(E299/D299)*100</f>
        <v>100.64</v>
      </c>
      <c r="T299" s="10">
        <f>SUM(E299/P299)</f>
        <v>141.74647887323943</v>
      </c>
      <c r="U299" t="s">
        <v>8308</v>
      </c>
      <c r="V299" t="s">
        <v>8313</v>
      </c>
    </row>
    <row r="300" spans="1:22" ht="29" x14ac:dyDescent="0.35">
      <c r="A300">
        <v>298</v>
      </c>
      <c r="B300" s="3" t="s">
        <v>299</v>
      </c>
      <c r="C300" s="3" t="s">
        <v>4408</v>
      </c>
      <c r="D300" s="18">
        <v>126000</v>
      </c>
      <c r="E300" s="18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7">
        <v>41709.255185185182</v>
      </c>
      <c r="L300" s="7">
        <v>41768.666666666664</v>
      </c>
      <c r="M300" s="5">
        <f>(J300/86400)+25569+(-5/24)</f>
        <v>41709.255185185182</v>
      </c>
      <c r="N300" s="5">
        <f t="shared" si="4"/>
        <v>41768.666666666664</v>
      </c>
      <c r="O300" t="b">
        <v>1</v>
      </c>
      <c r="P300">
        <v>2436</v>
      </c>
      <c r="Q300" t="b">
        <v>1</v>
      </c>
      <c r="R300" t="s">
        <v>8269</v>
      </c>
      <c r="S300" s="11">
        <f>SUM(E300/D300)*100</f>
        <v>108.93241269841269</v>
      </c>
      <c r="T300" s="10">
        <f>SUM(E300/P300)</f>
        <v>56.344351395730705</v>
      </c>
      <c r="U300" t="s">
        <v>8308</v>
      </c>
      <c r="V300" t="s">
        <v>8313</v>
      </c>
    </row>
    <row r="301" spans="1:22" ht="58" x14ac:dyDescent="0.35">
      <c r="A301">
        <v>299</v>
      </c>
      <c r="B301" s="3" t="s">
        <v>300</v>
      </c>
      <c r="C301" s="3" t="s">
        <v>4409</v>
      </c>
      <c r="D301" s="18">
        <v>10000</v>
      </c>
      <c r="E301" s="18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7">
        <v>40469.016898148147</v>
      </c>
      <c r="L301" s="7">
        <v>40499.058564814812</v>
      </c>
      <c r="M301" s="5">
        <f>(J301/86400)+25569+(-5/24)</f>
        <v>40469.016898148147</v>
      </c>
      <c r="N301" s="5">
        <f t="shared" si="4"/>
        <v>40499.058564814812</v>
      </c>
      <c r="O301" t="b">
        <v>1</v>
      </c>
      <c r="P301">
        <v>244</v>
      </c>
      <c r="Q301" t="b">
        <v>1</v>
      </c>
      <c r="R301" t="s">
        <v>8269</v>
      </c>
      <c r="S301" s="11">
        <f>SUM(E301/D301)*100</f>
        <v>178.95250000000001</v>
      </c>
      <c r="T301" s="10">
        <f>SUM(E301/P301)</f>
        <v>73.341188524590166</v>
      </c>
      <c r="U301" t="s">
        <v>8308</v>
      </c>
      <c r="V301" t="s">
        <v>8313</v>
      </c>
    </row>
    <row r="302" spans="1:22" ht="43.5" x14ac:dyDescent="0.35">
      <c r="A302">
        <v>300</v>
      </c>
      <c r="B302" s="3" t="s">
        <v>301</v>
      </c>
      <c r="C302" s="3" t="s">
        <v>4410</v>
      </c>
      <c r="D302" s="18">
        <v>25000</v>
      </c>
      <c r="E302" s="18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7">
        <v>40626.751597222217</v>
      </c>
      <c r="L302" s="7">
        <v>40657.751597222217</v>
      </c>
      <c r="M302" s="5">
        <f>(J302/86400)+25569+(-5/24)</f>
        <v>40626.751597222217</v>
      </c>
      <c r="N302" s="5">
        <f t="shared" si="4"/>
        <v>40657.751597222217</v>
      </c>
      <c r="O302" t="b">
        <v>1</v>
      </c>
      <c r="P302">
        <v>298</v>
      </c>
      <c r="Q302" t="b">
        <v>1</v>
      </c>
      <c r="R302" t="s">
        <v>8269</v>
      </c>
      <c r="S302" s="11">
        <f>SUM(E302/D302)*100</f>
        <v>101.72264</v>
      </c>
      <c r="T302" s="10">
        <f>SUM(E302/P302)</f>
        <v>85.337785234899329</v>
      </c>
      <c r="U302" t="s">
        <v>8308</v>
      </c>
      <c r="V302" t="s">
        <v>8313</v>
      </c>
    </row>
    <row r="303" spans="1:22" ht="43.5" x14ac:dyDescent="0.35">
      <c r="A303">
        <v>301</v>
      </c>
      <c r="B303" s="3" t="s">
        <v>302</v>
      </c>
      <c r="C303" s="3" t="s">
        <v>4411</v>
      </c>
      <c r="D303" s="18">
        <v>13000</v>
      </c>
      <c r="E303" s="18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7">
        <v>41312.529340277775</v>
      </c>
      <c r="L303" s="7">
        <v>41352.487673611111</v>
      </c>
      <c r="M303" s="5">
        <f>(J303/86400)+25569+(-5/24)</f>
        <v>41312.529340277775</v>
      </c>
      <c r="N303" s="5">
        <f t="shared" si="4"/>
        <v>41352.487673611111</v>
      </c>
      <c r="O303" t="b">
        <v>1</v>
      </c>
      <c r="P303">
        <v>251</v>
      </c>
      <c r="Q303" t="b">
        <v>1</v>
      </c>
      <c r="R303" t="s">
        <v>8269</v>
      </c>
      <c r="S303" s="11">
        <f>SUM(E303/D303)*100</f>
        <v>118.73499999999999</v>
      </c>
      <c r="T303" s="10">
        <f>SUM(E303/P303)</f>
        <v>61.496215139442228</v>
      </c>
      <c r="U303" t="s">
        <v>8308</v>
      </c>
      <c r="V303" t="s">
        <v>8313</v>
      </c>
    </row>
    <row r="304" spans="1:22" ht="58" x14ac:dyDescent="0.35">
      <c r="A304">
        <v>302</v>
      </c>
      <c r="B304" s="3" t="s">
        <v>303</v>
      </c>
      <c r="C304" s="3" t="s">
        <v>4412</v>
      </c>
      <c r="D304" s="18">
        <v>10000</v>
      </c>
      <c r="E304" s="18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7">
        <v>40933.648587962962</v>
      </c>
      <c r="L304" s="7">
        <v>40963.648587962962</v>
      </c>
      <c r="M304" s="5">
        <f>(J304/86400)+25569+(-5/24)</f>
        <v>40933.648587962962</v>
      </c>
      <c r="N304" s="5">
        <f t="shared" si="4"/>
        <v>40963.648587962962</v>
      </c>
      <c r="O304" t="b">
        <v>1</v>
      </c>
      <c r="P304">
        <v>108</v>
      </c>
      <c r="Q304" t="b">
        <v>1</v>
      </c>
      <c r="R304" t="s">
        <v>8269</v>
      </c>
      <c r="S304" s="11">
        <f>SUM(E304/D304)*100</f>
        <v>100.46</v>
      </c>
      <c r="T304" s="10">
        <f>SUM(E304/P304)</f>
        <v>93.018518518518519</v>
      </c>
      <c r="U304" t="s">
        <v>8308</v>
      </c>
      <c r="V304" t="s">
        <v>8313</v>
      </c>
    </row>
    <row r="305" spans="1:22" ht="43.5" x14ac:dyDescent="0.35">
      <c r="A305">
        <v>303</v>
      </c>
      <c r="B305" s="3" t="s">
        <v>304</v>
      </c>
      <c r="C305" s="3" t="s">
        <v>4413</v>
      </c>
      <c r="D305" s="18">
        <v>3000</v>
      </c>
      <c r="E305" s="18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7">
        <v>41031.862800925919</v>
      </c>
      <c r="L305" s="7">
        <v>41061.862800925919</v>
      </c>
      <c r="M305" s="5">
        <f>(J305/86400)+25569+(-5/24)</f>
        <v>41031.862800925919</v>
      </c>
      <c r="N305" s="5">
        <f t="shared" si="4"/>
        <v>41061.862800925919</v>
      </c>
      <c r="O305" t="b">
        <v>1</v>
      </c>
      <c r="P305">
        <v>82</v>
      </c>
      <c r="Q305" t="b">
        <v>1</v>
      </c>
      <c r="R305" t="s">
        <v>8269</v>
      </c>
      <c r="S305" s="11">
        <f>SUM(E305/D305)*100</f>
        <v>137.46666666666667</v>
      </c>
      <c r="T305" s="10">
        <f>SUM(E305/P305)</f>
        <v>50.292682926829265</v>
      </c>
      <c r="U305" t="s">
        <v>8308</v>
      </c>
      <c r="V305" t="s">
        <v>8313</v>
      </c>
    </row>
    <row r="306" spans="1:22" ht="29" x14ac:dyDescent="0.35">
      <c r="A306">
        <v>304</v>
      </c>
      <c r="B306" s="3" t="s">
        <v>305</v>
      </c>
      <c r="C306" s="3" t="s">
        <v>4414</v>
      </c>
      <c r="D306" s="18">
        <v>3400</v>
      </c>
      <c r="E306" s="18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7">
        <v>41113.88653935185</v>
      </c>
      <c r="L306" s="7">
        <v>41152.875</v>
      </c>
      <c r="M306" s="5">
        <f>(J306/86400)+25569+(-5/24)</f>
        <v>41113.88653935185</v>
      </c>
      <c r="N306" s="5">
        <f t="shared" si="4"/>
        <v>41152.875</v>
      </c>
      <c r="O306" t="b">
        <v>1</v>
      </c>
      <c r="P306">
        <v>74</v>
      </c>
      <c r="Q306" t="b">
        <v>1</v>
      </c>
      <c r="R306" t="s">
        <v>8269</v>
      </c>
      <c r="S306" s="11">
        <f>SUM(E306/D306)*100</f>
        <v>231.64705882352939</v>
      </c>
      <c r="T306" s="10">
        <f>SUM(E306/P306)</f>
        <v>106.43243243243244</v>
      </c>
      <c r="U306" t="s">
        <v>8308</v>
      </c>
      <c r="V306" t="s">
        <v>8313</v>
      </c>
    </row>
    <row r="307" spans="1:22" ht="43.5" x14ac:dyDescent="0.35">
      <c r="A307">
        <v>305</v>
      </c>
      <c r="B307" s="3" t="s">
        <v>306</v>
      </c>
      <c r="C307" s="3" t="s">
        <v>4415</v>
      </c>
      <c r="D307" s="18">
        <v>7500</v>
      </c>
      <c r="E307" s="18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7">
        <v>40948.421863425923</v>
      </c>
      <c r="L307" s="7">
        <v>40978.421863425923</v>
      </c>
      <c r="M307" s="5">
        <f>(J307/86400)+25569+(-5/24)</f>
        <v>40948.421863425923</v>
      </c>
      <c r="N307" s="5">
        <f t="shared" si="4"/>
        <v>40978.421863425923</v>
      </c>
      <c r="O307" t="b">
        <v>1</v>
      </c>
      <c r="P307">
        <v>189</v>
      </c>
      <c r="Q307" t="b">
        <v>1</v>
      </c>
      <c r="R307" t="s">
        <v>8269</v>
      </c>
      <c r="S307" s="11">
        <f>SUM(E307/D307)*100</f>
        <v>130.33333333333331</v>
      </c>
      <c r="T307" s="10">
        <f>SUM(E307/P307)</f>
        <v>51.719576719576722</v>
      </c>
      <c r="U307" t="s">
        <v>8308</v>
      </c>
      <c r="V307" t="s">
        <v>8313</v>
      </c>
    </row>
    <row r="308" spans="1:22" ht="29" x14ac:dyDescent="0.35">
      <c r="A308">
        <v>306</v>
      </c>
      <c r="B308" s="3" t="s">
        <v>307</v>
      </c>
      <c r="C308" s="3" t="s">
        <v>4416</v>
      </c>
      <c r="D308" s="18">
        <v>1000</v>
      </c>
      <c r="E308" s="1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7">
        <v>41333.628854166665</v>
      </c>
      <c r="L308" s="7">
        <v>41353.587187499994</v>
      </c>
      <c r="M308" s="5">
        <f>(J308/86400)+25569+(-5/24)</f>
        <v>41333.628854166665</v>
      </c>
      <c r="N308" s="5">
        <f t="shared" si="4"/>
        <v>41353.587187499994</v>
      </c>
      <c r="O308" t="b">
        <v>1</v>
      </c>
      <c r="P308">
        <v>80</v>
      </c>
      <c r="Q308" t="b">
        <v>1</v>
      </c>
      <c r="R308" t="s">
        <v>8269</v>
      </c>
      <c r="S308" s="11">
        <f>SUM(E308/D308)*100</f>
        <v>292.89999999999998</v>
      </c>
      <c r="T308" s="10">
        <f>SUM(E308/P308)</f>
        <v>36.612499999999997</v>
      </c>
      <c r="U308" t="s">
        <v>8308</v>
      </c>
      <c r="V308" t="s">
        <v>8313</v>
      </c>
    </row>
    <row r="309" spans="1:22" x14ac:dyDescent="0.35">
      <c r="A309">
        <v>307</v>
      </c>
      <c r="B309" s="3" t="s">
        <v>308</v>
      </c>
      <c r="C309" s="3" t="s">
        <v>4417</v>
      </c>
      <c r="D309" s="18">
        <v>22000</v>
      </c>
      <c r="E309" s="18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7">
        <v>41282.736122685186</v>
      </c>
      <c r="L309" s="7">
        <v>41312.736122685186</v>
      </c>
      <c r="M309" s="5">
        <f>(J309/86400)+25569+(-5/24)</f>
        <v>41282.736122685186</v>
      </c>
      <c r="N309" s="5">
        <f t="shared" si="4"/>
        <v>41312.736122685186</v>
      </c>
      <c r="O309" t="b">
        <v>1</v>
      </c>
      <c r="P309">
        <v>576</v>
      </c>
      <c r="Q309" t="b">
        <v>1</v>
      </c>
      <c r="R309" t="s">
        <v>8269</v>
      </c>
      <c r="S309" s="11">
        <f>SUM(E309/D309)*100</f>
        <v>111.31818181818183</v>
      </c>
      <c r="T309" s="10">
        <f>SUM(E309/P309)</f>
        <v>42.517361111111114</v>
      </c>
      <c r="U309" t="s">
        <v>8308</v>
      </c>
      <c r="V309" t="s">
        <v>8313</v>
      </c>
    </row>
    <row r="310" spans="1:22" ht="43.5" x14ac:dyDescent="0.35">
      <c r="A310">
        <v>308</v>
      </c>
      <c r="B310" s="3" t="s">
        <v>309</v>
      </c>
      <c r="C310" s="3" t="s">
        <v>4418</v>
      </c>
      <c r="D310" s="18">
        <v>12000</v>
      </c>
      <c r="E310" s="18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7">
        <v>40567.486226851848</v>
      </c>
      <c r="L310" s="7">
        <v>40612.486226851848</v>
      </c>
      <c r="M310" s="5">
        <f>(J310/86400)+25569+(-5/24)</f>
        <v>40567.486226851848</v>
      </c>
      <c r="N310" s="5">
        <f t="shared" si="4"/>
        <v>40612.486226851848</v>
      </c>
      <c r="O310" t="b">
        <v>1</v>
      </c>
      <c r="P310">
        <v>202</v>
      </c>
      <c r="Q310" t="b">
        <v>1</v>
      </c>
      <c r="R310" t="s">
        <v>8269</v>
      </c>
      <c r="S310" s="11">
        <f>SUM(E310/D310)*100</f>
        <v>105.56666666666668</v>
      </c>
      <c r="T310" s="10">
        <f>SUM(E310/P310)</f>
        <v>62.712871287128714</v>
      </c>
      <c r="U310" t="s">
        <v>8308</v>
      </c>
      <c r="V310" t="s">
        <v>8313</v>
      </c>
    </row>
    <row r="311" spans="1:22" ht="43.5" x14ac:dyDescent="0.35">
      <c r="A311">
        <v>309</v>
      </c>
      <c r="B311" s="3" t="s">
        <v>310</v>
      </c>
      <c r="C311" s="3" t="s">
        <v>4419</v>
      </c>
      <c r="D311" s="18">
        <v>18000</v>
      </c>
      <c r="E311" s="18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7">
        <v>41134.543217592589</v>
      </c>
      <c r="L311" s="7">
        <v>41155.543217592589</v>
      </c>
      <c r="M311" s="5">
        <f>(J311/86400)+25569+(-5/24)</f>
        <v>41134.543217592589</v>
      </c>
      <c r="N311" s="5">
        <f t="shared" si="4"/>
        <v>41155.543217592589</v>
      </c>
      <c r="O311" t="b">
        <v>1</v>
      </c>
      <c r="P311">
        <v>238</v>
      </c>
      <c r="Q311" t="b">
        <v>1</v>
      </c>
      <c r="R311" t="s">
        <v>8269</v>
      </c>
      <c r="S311" s="11">
        <f>SUM(E311/D311)*100</f>
        <v>118.94444444444446</v>
      </c>
      <c r="T311" s="10">
        <f>SUM(E311/P311)</f>
        <v>89.957983193277315</v>
      </c>
      <c r="U311" t="s">
        <v>8308</v>
      </c>
      <c r="V311" t="s">
        <v>8313</v>
      </c>
    </row>
    <row r="312" spans="1:22" ht="43.5" x14ac:dyDescent="0.35">
      <c r="A312">
        <v>310</v>
      </c>
      <c r="B312" s="3" t="s">
        <v>311</v>
      </c>
      <c r="C312" s="3" t="s">
        <v>4420</v>
      </c>
      <c r="D312" s="18">
        <v>1000</v>
      </c>
      <c r="E312" s="18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7">
        <v>40820.974803240737</v>
      </c>
      <c r="L312" s="7">
        <v>40835.875</v>
      </c>
      <c r="M312" s="5">
        <f>(J312/86400)+25569+(-5/24)</f>
        <v>40820.974803240737</v>
      </c>
      <c r="N312" s="5">
        <f t="shared" si="4"/>
        <v>40835.875</v>
      </c>
      <c r="O312" t="b">
        <v>1</v>
      </c>
      <c r="P312">
        <v>36</v>
      </c>
      <c r="Q312" t="b">
        <v>1</v>
      </c>
      <c r="R312" t="s">
        <v>8269</v>
      </c>
      <c r="S312" s="11">
        <f>SUM(E312/D312)*100</f>
        <v>104.129</v>
      </c>
      <c r="T312" s="10">
        <f>SUM(E312/P312)</f>
        <v>28.924722222222222</v>
      </c>
      <c r="U312" t="s">
        <v>8308</v>
      </c>
      <c r="V312" t="s">
        <v>8313</v>
      </c>
    </row>
    <row r="313" spans="1:22" ht="43.5" x14ac:dyDescent="0.35">
      <c r="A313">
        <v>311</v>
      </c>
      <c r="B313" s="3" t="s">
        <v>312</v>
      </c>
      <c r="C313" s="3" t="s">
        <v>4421</v>
      </c>
      <c r="D313" s="18">
        <v>20000</v>
      </c>
      <c r="E313" s="18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7">
        <v>40868.011481481481</v>
      </c>
      <c r="L313" s="7">
        <v>40909.124305555553</v>
      </c>
      <c r="M313" s="5">
        <f>(J313/86400)+25569+(-5/24)</f>
        <v>40868.011481481481</v>
      </c>
      <c r="N313" s="5">
        <f t="shared" si="4"/>
        <v>40909.124305555553</v>
      </c>
      <c r="O313" t="b">
        <v>1</v>
      </c>
      <c r="P313">
        <v>150</v>
      </c>
      <c r="Q313" t="b">
        <v>1</v>
      </c>
      <c r="R313" t="s">
        <v>8269</v>
      </c>
      <c r="S313" s="11">
        <f>SUM(E313/D313)*100</f>
        <v>104.10165000000001</v>
      </c>
      <c r="T313" s="10">
        <f>SUM(E313/P313)</f>
        <v>138.8022</v>
      </c>
      <c r="U313" t="s">
        <v>8308</v>
      </c>
      <c r="V313" t="s">
        <v>8313</v>
      </c>
    </row>
    <row r="314" spans="1:22" ht="58" x14ac:dyDescent="0.35">
      <c r="A314">
        <v>312</v>
      </c>
      <c r="B314" s="3" t="s">
        <v>313</v>
      </c>
      <c r="C314" s="3" t="s">
        <v>4422</v>
      </c>
      <c r="D314" s="18">
        <v>8000</v>
      </c>
      <c r="E314" s="18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7">
        <v>41348.669351851851</v>
      </c>
      <c r="L314" s="7">
        <v>41378.669351851851</v>
      </c>
      <c r="M314" s="5">
        <f>(J314/86400)+25569+(-5/24)</f>
        <v>41348.669351851851</v>
      </c>
      <c r="N314" s="5">
        <f t="shared" si="4"/>
        <v>41378.669351851851</v>
      </c>
      <c r="O314" t="b">
        <v>1</v>
      </c>
      <c r="P314">
        <v>146</v>
      </c>
      <c r="Q314" t="b">
        <v>1</v>
      </c>
      <c r="R314" t="s">
        <v>8269</v>
      </c>
      <c r="S314" s="11">
        <f>SUM(E314/D314)*100</f>
        <v>111.87499999999999</v>
      </c>
      <c r="T314" s="10">
        <f>SUM(E314/P314)</f>
        <v>61.301369863013697</v>
      </c>
      <c r="U314" t="s">
        <v>8308</v>
      </c>
      <c r="V314" t="s">
        <v>8313</v>
      </c>
    </row>
    <row r="315" spans="1:22" ht="58" x14ac:dyDescent="0.35">
      <c r="A315">
        <v>313</v>
      </c>
      <c r="B315" s="3" t="s">
        <v>314</v>
      </c>
      <c r="C315" s="3" t="s">
        <v>4423</v>
      </c>
      <c r="D315" s="18">
        <v>17000</v>
      </c>
      <c r="E315" s="18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7">
        <v>40357.019606481481</v>
      </c>
      <c r="L315" s="7">
        <v>40401.457638888889</v>
      </c>
      <c r="M315" s="5">
        <f>(J315/86400)+25569+(-5/24)</f>
        <v>40357.019606481481</v>
      </c>
      <c r="N315" s="5">
        <f t="shared" si="4"/>
        <v>40401.457638888889</v>
      </c>
      <c r="O315" t="b">
        <v>1</v>
      </c>
      <c r="P315">
        <v>222</v>
      </c>
      <c r="Q315" t="b">
        <v>1</v>
      </c>
      <c r="R315" t="s">
        <v>8269</v>
      </c>
      <c r="S315" s="11">
        <f>SUM(E315/D315)*100</f>
        <v>104.73529411764706</v>
      </c>
      <c r="T315" s="10">
        <f>SUM(E315/P315)</f>
        <v>80.202702702702709</v>
      </c>
      <c r="U315" t="s">
        <v>8308</v>
      </c>
      <c r="V315" t="s">
        <v>8313</v>
      </c>
    </row>
    <row r="316" spans="1:22" ht="43.5" x14ac:dyDescent="0.35">
      <c r="A316">
        <v>314</v>
      </c>
      <c r="B316" s="3" t="s">
        <v>315</v>
      </c>
      <c r="C316" s="3" t="s">
        <v>4424</v>
      </c>
      <c r="D316" s="18">
        <v>1000</v>
      </c>
      <c r="E316" s="18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7">
        <v>41304.624861111108</v>
      </c>
      <c r="L316" s="7">
        <v>41334.624861111108</v>
      </c>
      <c r="M316" s="5">
        <f>(J316/86400)+25569+(-5/24)</f>
        <v>41304.624861111108</v>
      </c>
      <c r="N316" s="5">
        <f t="shared" si="4"/>
        <v>41334.624861111108</v>
      </c>
      <c r="O316" t="b">
        <v>1</v>
      </c>
      <c r="P316">
        <v>120</v>
      </c>
      <c r="Q316" t="b">
        <v>1</v>
      </c>
      <c r="R316" t="s">
        <v>8269</v>
      </c>
      <c r="S316" s="11">
        <f>SUM(E316/D316)*100</f>
        <v>385.15000000000003</v>
      </c>
      <c r="T316" s="10">
        <f>SUM(E316/P316)</f>
        <v>32.095833333333331</v>
      </c>
      <c r="U316" t="s">
        <v>8308</v>
      </c>
      <c r="V316" t="s">
        <v>8313</v>
      </c>
    </row>
    <row r="317" spans="1:22" ht="43.5" x14ac:dyDescent="0.35">
      <c r="A317">
        <v>315</v>
      </c>
      <c r="B317" s="3" t="s">
        <v>316</v>
      </c>
      <c r="C317" s="3" t="s">
        <v>4425</v>
      </c>
      <c r="D317" s="18">
        <v>25000</v>
      </c>
      <c r="E317" s="18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7">
        <v>41113.564050925925</v>
      </c>
      <c r="L317" s="7">
        <v>41143.564050925925</v>
      </c>
      <c r="M317" s="5">
        <f>(J317/86400)+25569+(-5/24)</f>
        <v>41113.564050925925</v>
      </c>
      <c r="N317" s="5">
        <f t="shared" si="4"/>
        <v>41143.564050925925</v>
      </c>
      <c r="O317" t="b">
        <v>1</v>
      </c>
      <c r="P317">
        <v>126</v>
      </c>
      <c r="Q317" t="b">
        <v>1</v>
      </c>
      <c r="R317" t="s">
        <v>8269</v>
      </c>
      <c r="S317" s="11">
        <f>SUM(E317/D317)*100</f>
        <v>101.248</v>
      </c>
      <c r="T317" s="10">
        <f>SUM(E317/P317)</f>
        <v>200.88888888888889</v>
      </c>
      <c r="U317" t="s">
        <v>8308</v>
      </c>
      <c r="V317" t="s">
        <v>8313</v>
      </c>
    </row>
    <row r="318" spans="1:22" ht="29" x14ac:dyDescent="0.35">
      <c r="A318">
        <v>316</v>
      </c>
      <c r="B318" s="3" t="s">
        <v>317</v>
      </c>
      <c r="C318" s="3" t="s">
        <v>4426</v>
      </c>
      <c r="D318" s="18">
        <v>15000</v>
      </c>
      <c r="E318" s="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7">
        <v>41950.715243055551</v>
      </c>
      <c r="L318" s="7">
        <v>41983.999305555553</v>
      </c>
      <c r="M318" s="5">
        <f>(J318/86400)+25569+(-5/24)</f>
        <v>41950.715243055551</v>
      </c>
      <c r="N318" s="5">
        <f t="shared" si="4"/>
        <v>41983.999305555553</v>
      </c>
      <c r="O318" t="b">
        <v>1</v>
      </c>
      <c r="P318">
        <v>158</v>
      </c>
      <c r="Q318" t="b">
        <v>1</v>
      </c>
      <c r="R318" t="s">
        <v>8269</v>
      </c>
      <c r="S318" s="11">
        <f>SUM(E318/D318)*100</f>
        <v>113.77333333333333</v>
      </c>
      <c r="T318" s="10">
        <f>SUM(E318/P318)</f>
        <v>108.01265822784811</v>
      </c>
      <c r="U318" t="s">
        <v>8308</v>
      </c>
      <c r="V318" t="s">
        <v>8313</v>
      </c>
    </row>
    <row r="319" spans="1:22" ht="43.5" x14ac:dyDescent="0.35">
      <c r="A319">
        <v>317</v>
      </c>
      <c r="B319" s="3" t="s">
        <v>318</v>
      </c>
      <c r="C319" s="3" t="s">
        <v>4427</v>
      </c>
      <c r="D319" s="18">
        <v>30000</v>
      </c>
      <c r="E319" s="18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7">
        <v>41589.468553240738</v>
      </c>
      <c r="L319" s="7">
        <v>41619.468553240738</v>
      </c>
      <c r="M319" s="5">
        <f>(J319/86400)+25569+(-5/24)</f>
        <v>41589.468553240738</v>
      </c>
      <c r="N319" s="5">
        <f t="shared" si="4"/>
        <v>41619.468553240738</v>
      </c>
      <c r="O319" t="b">
        <v>1</v>
      </c>
      <c r="P319">
        <v>316</v>
      </c>
      <c r="Q319" t="b">
        <v>1</v>
      </c>
      <c r="R319" t="s">
        <v>8269</v>
      </c>
      <c r="S319" s="11">
        <f>SUM(E319/D319)*100</f>
        <v>100.80333333333333</v>
      </c>
      <c r="T319" s="10">
        <f>SUM(E319/P319)</f>
        <v>95.699367088607602</v>
      </c>
      <c r="U319" t="s">
        <v>8308</v>
      </c>
      <c r="V319" t="s">
        <v>8313</v>
      </c>
    </row>
    <row r="320" spans="1:22" ht="43.5" x14ac:dyDescent="0.35">
      <c r="A320">
        <v>318</v>
      </c>
      <c r="B320" s="3" t="s">
        <v>319</v>
      </c>
      <c r="C320" s="3" t="s">
        <v>4428</v>
      </c>
      <c r="D320" s="18">
        <v>5000</v>
      </c>
      <c r="E320" s="18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7">
        <v>41329.830451388887</v>
      </c>
      <c r="L320" s="7">
        <v>41359.788784722223</v>
      </c>
      <c r="M320" s="5">
        <f>(J320/86400)+25569+(-5/24)</f>
        <v>41329.830451388887</v>
      </c>
      <c r="N320" s="5">
        <f t="shared" si="4"/>
        <v>41359.788784722223</v>
      </c>
      <c r="O320" t="b">
        <v>1</v>
      </c>
      <c r="P320">
        <v>284</v>
      </c>
      <c r="Q320" t="b">
        <v>1</v>
      </c>
      <c r="R320" t="s">
        <v>8269</v>
      </c>
      <c r="S320" s="11">
        <f>SUM(E320/D320)*100</f>
        <v>283.32</v>
      </c>
      <c r="T320" s="10">
        <f>SUM(E320/P320)</f>
        <v>49.880281690140848</v>
      </c>
      <c r="U320" t="s">
        <v>8308</v>
      </c>
      <c r="V320" t="s">
        <v>8313</v>
      </c>
    </row>
    <row r="321" spans="1:22" ht="58" x14ac:dyDescent="0.35">
      <c r="A321">
        <v>319</v>
      </c>
      <c r="B321" s="3" t="s">
        <v>320</v>
      </c>
      <c r="C321" s="3" t="s">
        <v>4429</v>
      </c>
      <c r="D321" s="18">
        <v>5000</v>
      </c>
      <c r="E321" s="18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7">
        <v>40123.629965277774</v>
      </c>
      <c r="L321" s="7">
        <v>40211.124305555553</v>
      </c>
      <c r="M321" s="5">
        <f>(J321/86400)+25569+(-5/24)</f>
        <v>40123.629965277774</v>
      </c>
      <c r="N321" s="5">
        <f t="shared" si="4"/>
        <v>40211.124305555553</v>
      </c>
      <c r="O321" t="b">
        <v>1</v>
      </c>
      <c r="P321">
        <v>51</v>
      </c>
      <c r="Q321" t="b">
        <v>1</v>
      </c>
      <c r="R321" t="s">
        <v>8269</v>
      </c>
      <c r="S321" s="11">
        <f>SUM(E321/D321)*100</f>
        <v>112.68</v>
      </c>
      <c r="T321" s="10">
        <f>SUM(E321/P321)</f>
        <v>110.47058823529412</v>
      </c>
      <c r="U321" t="s">
        <v>8308</v>
      </c>
      <c r="V321" t="s">
        <v>8313</v>
      </c>
    </row>
    <row r="322" spans="1:22" ht="43.5" x14ac:dyDescent="0.35">
      <c r="A322">
        <v>320</v>
      </c>
      <c r="B322" s="3" t="s">
        <v>321</v>
      </c>
      <c r="C322" s="3" t="s">
        <v>4430</v>
      </c>
      <c r="D322" s="18">
        <v>20000</v>
      </c>
      <c r="E322" s="18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7">
        <v>42331.34297453703</v>
      </c>
      <c r="L322" s="7">
        <v>42360.749999999993</v>
      </c>
      <c r="M322" s="5">
        <f>(J322/86400)+25569+(-5/24)</f>
        <v>42331.34297453703</v>
      </c>
      <c r="N322" s="5">
        <f t="shared" si="4"/>
        <v>42360.749999999993</v>
      </c>
      <c r="O322" t="b">
        <v>1</v>
      </c>
      <c r="P322">
        <v>158</v>
      </c>
      <c r="Q322" t="b">
        <v>1</v>
      </c>
      <c r="R322" t="s">
        <v>8269</v>
      </c>
      <c r="S322" s="11">
        <f>SUM(E322/D322)*100</f>
        <v>106.58000000000001</v>
      </c>
      <c r="T322" s="10">
        <f>SUM(E322/P322)</f>
        <v>134.91139240506328</v>
      </c>
      <c r="U322" t="s">
        <v>8308</v>
      </c>
      <c r="V322" t="s">
        <v>8313</v>
      </c>
    </row>
    <row r="323" spans="1:22" ht="43.5" x14ac:dyDescent="0.35">
      <c r="A323">
        <v>321</v>
      </c>
      <c r="B323" s="3" t="s">
        <v>322</v>
      </c>
      <c r="C323" s="3" t="s">
        <v>4431</v>
      </c>
      <c r="D323" s="18">
        <v>35000</v>
      </c>
      <c r="E323" s="18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7">
        <v>42647.238263888888</v>
      </c>
      <c r="L323" s="7">
        <v>42682.279930555553</v>
      </c>
      <c r="M323" s="5">
        <f>(J323/86400)+25569+(-5/24)</f>
        <v>42647.238263888888</v>
      </c>
      <c r="N323" s="5">
        <f t="shared" ref="N323:N386" si="5">(I323/86400)+25569+(-5/24)</f>
        <v>42682.279930555553</v>
      </c>
      <c r="O323" t="b">
        <v>1</v>
      </c>
      <c r="P323">
        <v>337</v>
      </c>
      <c r="Q323" t="b">
        <v>1</v>
      </c>
      <c r="R323" t="s">
        <v>8269</v>
      </c>
      <c r="S323" s="11">
        <f>SUM(E323/D323)*100</f>
        <v>102.66285714285715</v>
      </c>
      <c r="T323" s="10">
        <f>SUM(E323/P323)</f>
        <v>106.62314540059347</v>
      </c>
      <c r="U323" t="s">
        <v>8308</v>
      </c>
      <c r="V323" t="s">
        <v>8313</v>
      </c>
    </row>
    <row r="324" spans="1:22" ht="43.5" x14ac:dyDescent="0.35">
      <c r="A324">
        <v>322</v>
      </c>
      <c r="B324" s="3" t="s">
        <v>323</v>
      </c>
      <c r="C324" s="3" t="s">
        <v>4432</v>
      </c>
      <c r="D324" s="18">
        <v>25000</v>
      </c>
      <c r="E324" s="18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7">
        <v>42473.361666666664</v>
      </c>
      <c r="L324" s="7">
        <v>42503.361666666664</v>
      </c>
      <c r="M324" s="5">
        <f>(J324/86400)+25569+(-5/24)</f>
        <v>42473.361666666664</v>
      </c>
      <c r="N324" s="5">
        <f t="shared" si="5"/>
        <v>42503.361666666664</v>
      </c>
      <c r="O324" t="b">
        <v>1</v>
      </c>
      <c r="P324">
        <v>186</v>
      </c>
      <c r="Q324" t="b">
        <v>1</v>
      </c>
      <c r="R324" t="s">
        <v>8269</v>
      </c>
      <c r="S324" s="11">
        <f>SUM(E324/D324)*100</f>
        <v>107.91200000000001</v>
      </c>
      <c r="T324" s="10">
        <f>SUM(E324/P324)</f>
        <v>145.04301075268816</v>
      </c>
      <c r="U324" t="s">
        <v>8308</v>
      </c>
      <c r="V324" t="s">
        <v>8313</v>
      </c>
    </row>
    <row r="325" spans="1:22" ht="43.5" x14ac:dyDescent="0.35">
      <c r="A325">
        <v>323</v>
      </c>
      <c r="B325" s="3" t="s">
        <v>324</v>
      </c>
      <c r="C325" s="3" t="s">
        <v>4433</v>
      </c>
      <c r="D325" s="18">
        <v>5400</v>
      </c>
      <c r="E325" s="18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7">
        <v>42697.113032407404</v>
      </c>
      <c r="L325" s="7">
        <v>42725.124305555553</v>
      </c>
      <c r="M325" s="5">
        <f>(J325/86400)+25569+(-5/24)</f>
        <v>42697.113032407404</v>
      </c>
      <c r="N325" s="5">
        <f t="shared" si="5"/>
        <v>42725.124305555553</v>
      </c>
      <c r="O325" t="b">
        <v>1</v>
      </c>
      <c r="P325">
        <v>58</v>
      </c>
      <c r="Q325" t="b">
        <v>1</v>
      </c>
      <c r="R325" t="s">
        <v>8269</v>
      </c>
      <c r="S325" s="11">
        <f>SUM(E325/D325)*100</f>
        <v>123.07407407407408</v>
      </c>
      <c r="T325" s="10">
        <f>SUM(E325/P325)</f>
        <v>114.58620689655173</v>
      </c>
      <c r="U325" t="s">
        <v>8308</v>
      </c>
      <c r="V325" t="s">
        <v>8313</v>
      </c>
    </row>
    <row r="326" spans="1:22" ht="43.5" x14ac:dyDescent="0.35">
      <c r="A326">
        <v>324</v>
      </c>
      <c r="B326" s="3" t="s">
        <v>325</v>
      </c>
      <c r="C326" s="3" t="s">
        <v>4434</v>
      </c>
      <c r="D326" s="18">
        <v>8500</v>
      </c>
      <c r="E326" s="18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7">
        <v>42184.417916666665</v>
      </c>
      <c r="L326" s="7">
        <v>42217.417916666665</v>
      </c>
      <c r="M326" s="5">
        <f>(J326/86400)+25569+(-5/24)</f>
        <v>42184.417916666665</v>
      </c>
      <c r="N326" s="5">
        <f t="shared" si="5"/>
        <v>42217.417916666665</v>
      </c>
      <c r="O326" t="b">
        <v>1</v>
      </c>
      <c r="P326">
        <v>82</v>
      </c>
      <c r="Q326" t="b">
        <v>1</v>
      </c>
      <c r="R326" t="s">
        <v>8269</v>
      </c>
      <c r="S326" s="11">
        <f>SUM(E326/D326)*100</f>
        <v>101.6</v>
      </c>
      <c r="T326" s="10">
        <f>SUM(E326/P326)</f>
        <v>105.3170731707317</v>
      </c>
      <c r="U326" t="s">
        <v>8308</v>
      </c>
      <c r="V326" t="s">
        <v>8313</v>
      </c>
    </row>
    <row r="327" spans="1:22" ht="43.5" x14ac:dyDescent="0.35">
      <c r="A327">
        <v>325</v>
      </c>
      <c r="B327" s="3" t="s">
        <v>326</v>
      </c>
      <c r="C327" s="3" t="s">
        <v>4435</v>
      </c>
      <c r="D327" s="18">
        <v>50000</v>
      </c>
      <c r="E327" s="18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7">
        <v>42688.979548611103</v>
      </c>
      <c r="L327" s="7">
        <v>42723.979548611103</v>
      </c>
      <c r="M327" s="5">
        <f>(J327/86400)+25569+(-5/24)</f>
        <v>42688.979548611103</v>
      </c>
      <c r="N327" s="5">
        <f t="shared" si="5"/>
        <v>42723.979548611103</v>
      </c>
      <c r="O327" t="b">
        <v>1</v>
      </c>
      <c r="P327">
        <v>736</v>
      </c>
      <c r="Q327" t="b">
        <v>1</v>
      </c>
      <c r="R327" t="s">
        <v>8269</v>
      </c>
      <c r="S327" s="11">
        <f>SUM(E327/D327)*100</f>
        <v>104.396</v>
      </c>
      <c r="T327" s="10">
        <f>SUM(E327/P327)</f>
        <v>70.921195652173907</v>
      </c>
      <c r="U327" t="s">
        <v>8308</v>
      </c>
      <c r="V327" t="s">
        <v>8313</v>
      </c>
    </row>
    <row r="328" spans="1:22" ht="43.5" x14ac:dyDescent="0.35">
      <c r="A328">
        <v>326</v>
      </c>
      <c r="B328" s="3" t="s">
        <v>327</v>
      </c>
      <c r="C328" s="3" t="s">
        <v>4436</v>
      </c>
      <c r="D328" s="18">
        <v>150000</v>
      </c>
      <c r="E328" s="1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7">
        <v>42775.106550925928</v>
      </c>
      <c r="L328" s="7">
        <v>42808.747916666667</v>
      </c>
      <c r="M328" s="5">
        <f>(J328/86400)+25569+(-5/24)</f>
        <v>42775.106550925928</v>
      </c>
      <c r="N328" s="5">
        <f t="shared" si="5"/>
        <v>42808.747916666667</v>
      </c>
      <c r="O328" t="b">
        <v>1</v>
      </c>
      <c r="P328">
        <v>1151</v>
      </c>
      <c r="Q328" t="b">
        <v>1</v>
      </c>
      <c r="R328" t="s">
        <v>8269</v>
      </c>
      <c r="S328" s="11">
        <f>SUM(E328/D328)*100</f>
        <v>112.92973333333333</v>
      </c>
      <c r="T328" s="10">
        <f>SUM(E328/P328)</f>
        <v>147.17167680278018</v>
      </c>
      <c r="U328" t="s">
        <v>8308</v>
      </c>
      <c r="V328" t="s">
        <v>8313</v>
      </c>
    </row>
    <row r="329" spans="1:22" ht="43.5" x14ac:dyDescent="0.35">
      <c r="A329">
        <v>327</v>
      </c>
      <c r="B329" s="3" t="s">
        <v>328</v>
      </c>
      <c r="C329" s="3" t="s">
        <v>4437</v>
      </c>
      <c r="D329" s="18">
        <v>4000</v>
      </c>
      <c r="E329" s="18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7">
        <v>42058.026956018519</v>
      </c>
      <c r="L329" s="7">
        <v>42085.124999999993</v>
      </c>
      <c r="M329" s="5">
        <f>(J329/86400)+25569+(-5/24)</f>
        <v>42058.026956018519</v>
      </c>
      <c r="N329" s="5">
        <f t="shared" si="5"/>
        <v>42085.124999999993</v>
      </c>
      <c r="O329" t="b">
        <v>1</v>
      </c>
      <c r="P329">
        <v>34</v>
      </c>
      <c r="Q329" t="b">
        <v>1</v>
      </c>
      <c r="R329" t="s">
        <v>8269</v>
      </c>
      <c r="S329" s="11">
        <f>SUM(E329/D329)*100</f>
        <v>136.4</v>
      </c>
      <c r="T329" s="10">
        <f>SUM(E329/P329)</f>
        <v>160.47058823529412</v>
      </c>
      <c r="U329" t="s">
        <v>8308</v>
      </c>
      <c r="V329" t="s">
        <v>8313</v>
      </c>
    </row>
    <row r="330" spans="1:22" ht="43.5" x14ac:dyDescent="0.35">
      <c r="A330">
        <v>328</v>
      </c>
      <c r="B330" s="3" t="s">
        <v>329</v>
      </c>
      <c r="C330" s="3" t="s">
        <v>4438</v>
      </c>
      <c r="D330" s="18">
        <v>75000</v>
      </c>
      <c r="E330" s="18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7">
        <v>42278.738287037035</v>
      </c>
      <c r="L330" s="7">
        <v>42308.958333333336</v>
      </c>
      <c r="M330" s="5">
        <f>(J330/86400)+25569+(-5/24)</f>
        <v>42278.738287037035</v>
      </c>
      <c r="N330" s="5">
        <f t="shared" si="5"/>
        <v>42308.958333333336</v>
      </c>
      <c r="O330" t="b">
        <v>1</v>
      </c>
      <c r="P330">
        <v>498</v>
      </c>
      <c r="Q330" t="b">
        <v>1</v>
      </c>
      <c r="R330" t="s">
        <v>8269</v>
      </c>
      <c r="S330" s="11">
        <f>SUM(E330/D330)*100</f>
        <v>103.61439999999999</v>
      </c>
      <c r="T330" s="10">
        <f>SUM(E330/P330)</f>
        <v>156.04578313253012</v>
      </c>
      <c r="U330" t="s">
        <v>8308</v>
      </c>
      <c r="V330" t="s">
        <v>8313</v>
      </c>
    </row>
    <row r="331" spans="1:22" ht="43.5" x14ac:dyDescent="0.35">
      <c r="A331">
        <v>329</v>
      </c>
      <c r="B331" s="3" t="s">
        <v>330</v>
      </c>
      <c r="C331" s="3" t="s">
        <v>4439</v>
      </c>
      <c r="D331" s="18">
        <v>10000</v>
      </c>
      <c r="E331" s="18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7">
        <v>42291.258414351854</v>
      </c>
      <c r="L331" s="7">
        <v>42314.958333333336</v>
      </c>
      <c r="M331" s="5">
        <f>(J331/86400)+25569+(-5/24)</f>
        <v>42291.258414351854</v>
      </c>
      <c r="N331" s="5">
        <f t="shared" si="5"/>
        <v>42314.958333333336</v>
      </c>
      <c r="O331" t="b">
        <v>1</v>
      </c>
      <c r="P331">
        <v>167</v>
      </c>
      <c r="Q331" t="b">
        <v>1</v>
      </c>
      <c r="R331" t="s">
        <v>8269</v>
      </c>
      <c r="S331" s="11">
        <f>SUM(E331/D331)*100</f>
        <v>105.5</v>
      </c>
      <c r="T331" s="10">
        <f>SUM(E331/P331)</f>
        <v>63.17365269461078</v>
      </c>
      <c r="U331" t="s">
        <v>8308</v>
      </c>
      <c r="V331" t="s">
        <v>8313</v>
      </c>
    </row>
    <row r="332" spans="1:22" ht="43.5" x14ac:dyDescent="0.35">
      <c r="A332">
        <v>330</v>
      </c>
      <c r="B332" s="3" t="s">
        <v>331</v>
      </c>
      <c r="C332" s="3" t="s">
        <v>4440</v>
      </c>
      <c r="D332" s="18">
        <v>35000</v>
      </c>
      <c r="E332" s="18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7">
        <v>41379.307442129626</v>
      </c>
      <c r="L332" s="7">
        <v>41410.957638888889</v>
      </c>
      <c r="M332" s="5">
        <f>(J332/86400)+25569+(-5/24)</f>
        <v>41379.307442129626</v>
      </c>
      <c r="N332" s="5">
        <f t="shared" si="5"/>
        <v>41410.957638888889</v>
      </c>
      <c r="O332" t="b">
        <v>1</v>
      </c>
      <c r="P332">
        <v>340</v>
      </c>
      <c r="Q332" t="b">
        <v>1</v>
      </c>
      <c r="R332" t="s">
        <v>8269</v>
      </c>
      <c r="S332" s="11">
        <f>SUM(E332/D332)*100</f>
        <v>101.82857142857142</v>
      </c>
      <c r="T332" s="10">
        <f>SUM(E332/P332)</f>
        <v>104.82352941176471</v>
      </c>
      <c r="U332" t="s">
        <v>8308</v>
      </c>
      <c r="V332" t="s">
        <v>8313</v>
      </c>
    </row>
    <row r="333" spans="1:22" ht="43.5" x14ac:dyDescent="0.35">
      <c r="A333">
        <v>331</v>
      </c>
      <c r="B333" s="3" t="s">
        <v>332</v>
      </c>
      <c r="C333" s="3" t="s">
        <v>4441</v>
      </c>
      <c r="D333" s="18">
        <v>40000</v>
      </c>
      <c r="E333" s="18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7">
        <v>42507.373078703698</v>
      </c>
      <c r="L333" s="7">
        <v>42538.373078703698</v>
      </c>
      <c r="M333" s="5">
        <f>(J333/86400)+25569+(-5/24)</f>
        <v>42507.373078703698</v>
      </c>
      <c r="N333" s="5">
        <f t="shared" si="5"/>
        <v>42538.373078703698</v>
      </c>
      <c r="O333" t="b">
        <v>1</v>
      </c>
      <c r="P333">
        <v>438</v>
      </c>
      <c r="Q333" t="b">
        <v>1</v>
      </c>
      <c r="R333" t="s">
        <v>8269</v>
      </c>
      <c r="S333" s="11">
        <f>SUM(E333/D333)*100</f>
        <v>106.60499999999999</v>
      </c>
      <c r="T333" s="10">
        <f>SUM(E333/P333)</f>
        <v>97.356164383561648</v>
      </c>
      <c r="U333" t="s">
        <v>8308</v>
      </c>
      <c r="V333" t="s">
        <v>8313</v>
      </c>
    </row>
    <row r="334" spans="1:22" ht="43.5" x14ac:dyDescent="0.35">
      <c r="A334">
        <v>332</v>
      </c>
      <c r="B334" s="3" t="s">
        <v>333</v>
      </c>
      <c r="C334" s="3" t="s">
        <v>4442</v>
      </c>
      <c r="D334" s="18">
        <v>100000</v>
      </c>
      <c r="E334" s="18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7">
        <v>42263.471956018511</v>
      </c>
      <c r="L334" s="7">
        <v>42305.124999999993</v>
      </c>
      <c r="M334" s="5">
        <f>(J334/86400)+25569+(-5/24)</f>
        <v>42263.471956018511</v>
      </c>
      <c r="N334" s="5">
        <f t="shared" si="5"/>
        <v>42305.124999999993</v>
      </c>
      <c r="O334" t="b">
        <v>1</v>
      </c>
      <c r="P334">
        <v>555</v>
      </c>
      <c r="Q334" t="b">
        <v>1</v>
      </c>
      <c r="R334" t="s">
        <v>8269</v>
      </c>
      <c r="S334" s="11">
        <f>SUM(E334/D334)*100</f>
        <v>113.015</v>
      </c>
      <c r="T334" s="10">
        <f>SUM(E334/P334)</f>
        <v>203.63063063063063</v>
      </c>
      <c r="U334" t="s">
        <v>8308</v>
      </c>
      <c r="V334" t="s">
        <v>8313</v>
      </c>
    </row>
    <row r="335" spans="1:22" ht="43.5" x14ac:dyDescent="0.35">
      <c r="A335">
        <v>333</v>
      </c>
      <c r="B335" s="3" t="s">
        <v>334</v>
      </c>
      <c r="C335" s="3" t="s">
        <v>4443</v>
      </c>
      <c r="D335" s="18">
        <v>40000</v>
      </c>
      <c r="E335" s="18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7">
        <v>42437.428136574068</v>
      </c>
      <c r="L335" s="7">
        <v>42467.386469907404</v>
      </c>
      <c r="M335" s="5">
        <f>(J335/86400)+25569+(-5/24)</f>
        <v>42437.428136574068</v>
      </c>
      <c r="N335" s="5">
        <f t="shared" si="5"/>
        <v>42467.386469907404</v>
      </c>
      <c r="O335" t="b">
        <v>1</v>
      </c>
      <c r="P335">
        <v>266</v>
      </c>
      <c r="Q335" t="b">
        <v>1</v>
      </c>
      <c r="R335" t="s">
        <v>8269</v>
      </c>
      <c r="S335" s="11">
        <f>SUM(E335/D335)*100</f>
        <v>125.22750000000001</v>
      </c>
      <c r="T335" s="10">
        <f>SUM(E335/P335)</f>
        <v>188.31203007518798</v>
      </c>
      <c r="U335" t="s">
        <v>8308</v>
      </c>
      <c r="V335" t="s">
        <v>8313</v>
      </c>
    </row>
    <row r="336" spans="1:22" ht="58" x14ac:dyDescent="0.35">
      <c r="A336">
        <v>334</v>
      </c>
      <c r="B336" s="3" t="s">
        <v>335</v>
      </c>
      <c r="C336" s="3" t="s">
        <v>4444</v>
      </c>
      <c r="D336" s="18">
        <v>10000</v>
      </c>
      <c r="E336" s="18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7">
        <v>42101.474039351851</v>
      </c>
      <c r="L336" s="7">
        <v>42139.583333333336</v>
      </c>
      <c r="M336" s="5">
        <f>(J336/86400)+25569+(-5/24)</f>
        <v>42101.474039351851</v>
      </c>
      <c r="N336" s="5">
        <f t="shared" si="5"/>
        <v>42139.583333333336</v>
      </c>
      <c r="O336" t="b">
        <v>1</v>
      </c>
      <c r="P336">
        <v>69</v>
      </c>
      <c r="Q336" t="b">
        <v>1</v>
      </c>
      <c r="R336" t="s">
        <v>8269</v>
      </c>
      <c r="S336" s="11">
        <f>SUM(E336/D336)*100</f>
        <v>101.19</v>
      </c>
      <c r="T336" s="10">
        <f>SUM(E336/P336)</f>
        <v>146.65217391304347</v>
      </c>
      <c r="U336" t="s">
        <v>8308</v>
      </c>
      <c r="V336" t="s">
        <v>8313</v>
      </c>
    </row>
    <row r="337" spans="1:22" ht="43.5" x14ac:dyDescent="0.35">
      <c r="A337">
        <v>335</v>
      </c>
      <c r="B337" s="3" t="s">
        <v>336</v>
      </c>
      <c r="C337" s="3" t="s">
        <v>4445</v>
      </c>
      <c r="D337" s="18">
        <v>8500</v>
      </c>
      <c r="E337" s="18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7">
        <v>42101.529108796291</v>
      </c>
      <c r="L337" s="7">
        <v>42132.708333333336</v>
      </c>
      <c r="M337" s="5">
        <f>(J337/86400)+25569+(-5/24)</f>
        <v>42101.529108796291</v>
      </c>
      <c r="N337" s="5">
        <f t="shared" si="5"/>
        <v>42132.708333333336</v>
      </c>
      <c r="O337" t="b">
        <v>1</v>
      </c>
      <c r="P337">
        <v>80</v>
      </c>
      <c r="Q337" t="b">
        <v>1</v>
      </c>
      <c r="R337" t="s">
        <v>8269</v>
      </c>
      <c r="S337" s="11">
        <f>SUM(E337/D337)*100</f>
        <v>102.76470588235294</v>
      </c>
      <c r="T337" s="10">
        <f>SUM(E337/P337)</f>
        <v>109.1875</v>
      </c>
      <c r="U337" t="s">
        <v>8308</v>
      </c>
      <c r="V337" t="s">
        <v>8313</v>
      </c>
    </row>
    <row r="338" spans="1:22" ht="43.5" x14ac:dyDescent="0.35">
      <c r="A338">
        <v>336</v>
      </c>
      <c r="B338" s="3" t="s">
        <v>337</v>
      </c>
      <c r="C338" s="3" t="s">
        <v>4446</v>
      </c>
      <c r="D338" s="18">
        <v>25000</v>
      </c>
      <c r="E338" s="1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7">
        <v>42291.387939814813</v>
      </c>
      <c r="L338" s="7">
        <v>42321.429606481477</v>
      </c>
      <c r="M338" s="5">
        <f>(J338/86400)+25569+(-5/24)</f>
        <v>42291.387939814813</v>
      </c>
      <c r="N338" s="5">
        <f t="shared" si="5"/>
        <v>42321.429606481477</v>
      </c>
      <c r="O338" t="b">
        <v>1</v>
      </c>
      <c r="P338">
        <v>493</v>
      </c>
      <c r="Q338" t="b">
        <v>1</v>
      </c>
      <c r="R338" t="s">
        <v>8269</v>
      </c>
      <c r="S338" s="11">
        <f>SUM(E338/D338)*100</f>
        <v>116.83911999999998</v>
      </c>
      <c r="T338" s="10">
        <f>SUM(E338/P338)</f>
        <v>59.249046653144013</v>
      </c>
      <c r="U338" t="s">
        <v>8308</v>
      </c>
      <c r="V338" t="s">
        <v>8313</v>
      </c>
    </row>
    <row r="339" spans="1:22" ht="43.5" x14ac:dyDescent="0.35">
      <c r="A339">
        <v>337</v>
      </c>
      <c r="B339" s="3" t="s">
        <v>338</v>
      </c>
      <c r="C339" s="3" t="s">
        <v>4447</v>
      </c>
      <c r="D339" s="18">
        <v>3000</v>
      </c>
      <c r="E339" s="18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7">
        <v>42046.920231481483</v>
      </c>
      <c r="L339" s="7">
        <v>42076.878564814811</v>
      </c>
      <c r="M339" s="5">
        <f>(J339/86400)+25569+(-5/24)</f>
        <v>42046.920231481483</v>
      </c>
      <c r="N339" s="5">
        <f t="shared" si="5"/>
        <v>42076.878564814811</v>
      </c>
      <c r="O339" t="b">
        <v>1</v>
      </c>
      <c r="P339">
        <v>31</v>
      </c>
      <c r="Q339" t="b">
        <v>1</v>
      </c>
      <c r="R339" t="s">
        <v>8269</v>
      </c>
      <c r="S339" s="11">
        <f>SUM(E339/D339)*100</f>
        <v>101.16833333333335</v>
      </c>
      <c r="T339" s="10">
        <f>SUM(E339/P339)</f>
        <v>97.904838709677421</v>
      </c>
      <c r="U339" t="s">
        <v>8308</v>
      </c>
      <c r="V339" t="s">
        <v>8313</v>
      </c>
    </row>
    <row r="340" spans="1:22" ht="43.5" x14ac:dyDescent="0.35">
      <c r="A340">
        <v>338</v>
      </c>
      <c r="B340" s="3" t="s">
        <v>339</v>
      </c>
      <c r="C340" s="3" t="s">
        <v>4448</v>
      </c>
      <c r="D340" s="18">
        <v>15000</v>
      </c>
      <c r="E340" s="18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7">
        <v>42559.547337962962</v>
      </c>
      <c r="L340" s="7">
        <v>42615.833333333336</v>
      </c>
      <c r="M340" s="5">
        <f>(J340/86400)+25569+(-5/24)</f>
        <v>42559.547337962962</v>
      </c>
      <c r="N340" s="5">
        <f t="shared" si="5"/>
        <v>42615.833333333336</v>
      </c>
      <c r="O340" t="b">
        <v>1</v>
      </c>
      <c r="P340">
        <v>236</v>
      </c>
      <c r="Q340" t="b">
        <v>1</v>
      </c>
      <c r="R340" t="s">
        <v>8269</v>
      </c>
      <c r="S340" s="11">
        <f>SUM(E340/D340)*100</f>
        <v>110.13360000000002</v>
      </c>
      <c r="T340" s="10">
        <f>SUM(E340/P340)</f>
        <v>70.000169491525426</v>
      </c>
      <c r="U340" t="s">
        <v>8308</v>
      </c>
      <c r="V340" t="s">
        <v>8313</v>
      </c>
    </row>
    <row r="341" spans="1:22" ht="43.5" x14ac:dyDescent="0.35">
      <c r="A341">
        <v>339</v>
      </c>
      <c r="B341" s="3" t="s">
        <v>340</v>
      </c>
      <c r="C341" s="3" t="s">
        <v>4449</v>
      </c>
      <c r="D341" s="18">
        <v>6000</v>
      </c>
      <c r="E341" s="18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7">
        <v>42093.551712962959</v>
      </c>
      <c r="L341" s="7">
        <v>42123.551712962959</v>
      </c>
      <c r="M341" s="5">
        <f>(J341/86400)+25569+(-5/24)</f>
        <v>42093.551712962959</v>
      </c>
      <c r="N341" s="5">
        <f t="shared" si="5"/>
        <v>42123.551712962959</v>
      </c>
      <c r="O341" t="b">
        <v>1</v>
      </c>
      <c r="P341">
        <v>89</v>
      </c>
      <c r="Q341" t="b">
        <v>1</v>
      </c>
      <c r="R341" t="s">
        <v>8269</v>
      </c>
      <c r="S341" s="11">
        <f>SUM(E341/D341)*100</f>
        <v>108.08333333333333</v>
      </c>
      <c r="T341" s="10">
        <f>SUM(E341/P341)</f>
        <v>72.865168539325836</v>
      </c>
      <c r="U341" t="s">
        <v>8308</v>
      </c>
      <c r="V341" t="s">
        <v>8313</v>
      </c>
    </row>
    <row r="342" spans="1:22" ht="43.5" x14ac:dyDescent="0.35">
      <c r="A342">
        <v>340</v>
      </c>
      <c r="B342" s="3" t="s">
        <v>341</v>
      </c>
      <c r="C342" s="3" t="s">
        <v>4450</v>
      </c>
      <c r="D342" s="18">
        <v>35000</v>
      </c>
      <c r="E342" s="18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7">
        <v>42772.460729166669</v>
      </c>
      <c r="L342" s="7">
        <v>42802.666666666664</v>
      </c>
      <c r="M342" s="5">
        <f>(J342/86400)+25569+(-5/24)</f>
        <v>42772.460729166669</v>
      </c>
      <c r="N342" s="5">
        <f t="shared" si="5"/>
        <v>42802.666666666664</v>
      </c>
      <c r="O342" t="b">
        <v>1</v>
      </c>
      <c r="P342">
        <v>299</v>
      </c>
      <c r="Q342" t="b">
        <v>1</v>
      </c>
      <c r="R342" t="s">
        <v>8269</v>
      </c>
      <c r="S342" s="11">
        <f>SUM(E342/D342)*100</f>
        <v>125.02285714285715</v>
      </c>
      <c r="T342" s="10">
        <f>SUM(E342/P342)</f>
        <v>146.34782608695653</v>
      </c>
      <c r="U342" t="s">
        <v>8308</v>
      </c>
      <c r="V342" t="s">
        <v>8313</v>
      </c>
    </row>
    <row r="343" spans="1:22" ht="43.5" x14ac:dyDescent="0.35">
      <c r="A343">
        <v>341</v>
      </c>
      <c r="B343" s="3" t="s">
        <v>342</v>
      </c>
      <c r="C343" s="3" t="s">
        <v>4451</v>
      </c>
      <c r="D343" s="18">
        <v>3500</v>
      </c>
      <c r="E343" s="18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7">
        <v>41894.671273148146</v>
      </c>
      <c r="L343" s="7">
        <v>41912.957638888889</v>
      </c>
      <c r="M343" s="5">
        <f>(J343/86400)+25569+(-5/24)</f>
        <v>41894.671273148146</v>
      </c>
      <c r="N343" s="5">
        <f t="shared" si="5"/>
        <v>41912.957638888889</v>
      </c>
      <c r="O343" t="b">
        <v>1</v>
      </c>
      <c r="P343">
        <v>55</v>
      </c>
      <c r="Q343" t="b">
        <v>1</v>
      </c>
      <c r="R343" t="s">
        <v>8269</v>
      </c>
      <c r="S343" s="11">
        <f>SUM(E343/D343)*100</f>
        <v>106.71428571428572</v>
      </c>
      <c r="T343" s="10">
        <f>SUM(E343/P343)</f>
        <v>67.909090909090907</v>
      </c>
      <c r="U343" t="s">
        <v>8308</v>
      </c>
      <c r="V343" t="s">
        <v>8313</v>
      </c>
    </row>
    <row r="344" spans="1:22" ht="29" x14ac:dyDescent="0.35">
      <c r="A344">
        <v>342</v>
      </c>
      <c r="B344" s="3" t="s">
        <v>343</v>
      </c>
      <c r="C344" s="3" t="s">
        <v>4452</v>
      </c>
      <c r="D344" s="18">
        <v>55000</v>
      </c>
      <c r="E344" s="18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7">
        <v>42459.572511574072</v>
      </c>
      <c r="L344" s="7">
        <v>42489.572511574072</v>
      </c>
      <c r="M344" s="5">
        <f>(J344/86400)+25569+(-5/24)</f>
        <v>42459.572511574072</v>
      </c>
      <c r="N344" s="5">
        <f t="shared" si="5"/>
        <v>42489.572511574072</v>
      </c>
      <c r="O344" t="b">
        <v>1</v>
      </c>
      <c r="P344">
        <v>325</v>
      </c>
      <c r="Q344" t="b">
        <v>1</v>
      </c>
      <c r="R344" t="s">
        <v>8269</v>
      </c>
      <c r="S344" s="11">
        <f>SUM(E344/D344)*100</f>
        <v>100.36639999999998</v>
      </c>
      <c r="T344" s="10">
        <f>SUM(E344/P344)</f>
        <v>169.85083076923075</v>
      </c>
      <c r="U344" t="s">
        <v>8308</v>
      </c>
      <c r="V344" t="s">
        <v>8313</v>
      </c>
    </row>
    <row r="345" spans="1:22" ht="58" x14ac:dyDescent="0.35">
      <c r="A345">
        <v>343</v>
      </c>
      <c r="B345" s="3" t="s">
        <v>344</v>
      </c>
      <c r="C345" s="3" t="s">
        <v>4453</v>
      </c>
      <c r="D345" s="18">
        <v>30000</v>
      </c>
      <c r="E345" s="18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7">
        <v>41926.529456018514</v>
      </c>
      <c r="L345" s="7">
        <v>41956.916666666664</v>
      </c>
      <c r="M345" s="5">
        <f>(J345/86400)+25569+(-5/24)</f>
        <v>41926.529456018514</v>
      </c>
      <c r="N345" s="5">
        <f t="shared" si="5"/>
        <v>41956.916666666664</v>
      </c>
      <c r="O345" t="b">
        <v>1</v>
      </c>
      <c r="P345">
        <v>524</v>
      </c>
      <c r="Q345" t="b">
        <v>1</v>
      </c>
      <c r="R345" t="s">
        <v>8269</v>
      </c>
      <c r="S345" s="11">
        <f>SUM(E345/D345)*100</f>
        <v>102.02863333333335</v>
      </c>
      <c r="T345" s="10">
        <f>SUM(E345/P345)</f>
        <v>58.413339694656486</v>
      </c>
      <c r="U345" t="s">
        <v>8308</v>
      </c>
      <c r="V345" t="s">
        <v>8313</v>
      </c>
    </row>
    <row r="346" spans="1:22" ht="58" x14ac:dyDescent="0.35">
      <c r="A346">
        <v>344</v>
      </c>
      <c r="B346" s="3" t="s">
        <v>345</v>
      </c>
      <c r="C346" s="3" t="s">
        <v>4454</v>
      </c>
      <c r="D346" s="18">
        <v>33500</v>
      </c>
      <c r="E346" s="18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7">
        <v>42111.762662037036</v>
      </c>
      <c r="L346" s="7">
        <v>42155.888888888883</v>
      </c>
      <c r="M346" s="5">
        <f>(J346/86400)+25569+(-5/24)</f>
        <v>42111.762662037036</v>
      </c>
      <c r="N346" s="5">
        <f t="shared" si="5"/>
        <v>42155.888888888883</v>
      </c>
      <c r="O346" t="b">
        <v>1</v>
      </c>
      <c r="P346">
        <v>285</v>
      </c>
      <c r="Q346" t="b">
        <v>1</v>
      </c>
      <c r="R346" t="s">
        <v>8269</v>
      </c>
      <c r="S346" s="11">
        <f>SUM(E346/D346)*100</f>
        <v>102.08358208955224</v>
      </c>
      <c r="T346" s="10">
        <f>SUM(E346/P346)</f>
        <v>119.99298245614035</v>
      </c>
      <c r="U346" t="s">
        <v>8308</v>
      </c>
      <c r="V346" t="s">
        <v>8313</v>
      </c>
    </row>
    <row r="347" spans="1:22" ht="43.5" x14ac:dyDescent="0.35">
      <c r="A347">
        <v>345</v>
      </c>
      <c r="B347" s="3" t="s">
        <v>346</v>
      </c>
      <c r="C347" s="3" t="s">
        <v>4455</v>
      </c>
      <c r="D347" s="18">
        <v>14500</v>
      </c>
      <c r="E347" s="18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7">
        <v>42114.735995370364</v>
      </c>
      <c r="L347" s="7">
        <v>42144.735995370364</v>
      </c>
      <c r="M347" s="5">
        <f>(J347/86400)+25569+(-5/24)</f>
        <v>42114.735995370364</v>
      </c>
      <c r="N347" s="5">
        <f t="shared" si="5"/>
        <v>42144.735995370364</v>
      </c>
      <c r="O347" t="b">
        <v>1</v>
      </c>
      <c r="P347">
        <v>179</v>
      </c>
      <c r="Q347" t="b">
        <v>1</v>
      </c>
      <c r="R347" t="s">
        <v>8269</v>
      </c>
      <c r="S347" s="11">
        <f>SUM(E347/D347)*100</f>
        <v>123.27586206896552</v>
      </c>
      <c r="T347" s="10">
        <f>SUM(E347/P347)</f>
        <v>99.860335195530723</v>
      </c>
      <c r="U347" t="s">
        <v>8308</v>
      </c>
      <c r="V347" t="s">
        <v>8313</v>
      </c>
    </row>
    <row r="348" spans="1:22" ht="43.5" x14ac:dyDescent="0.35">
      <c r="A348">
        <v>346</v>
      </c>
      <c r="B348" s="3" t="s">
        <v>347</v>
      </c>
      <c r="C348" s="3" t="s">
        <v>4456</v>
      </c>
      <c r="D348" s="18">
        <v>10000</v>
      </c>
      <c r="E348" s="1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7">
        <v>42261.291909722218</v>
      </c>
      <c r="L348" s="7">
        <v>42291.291909722218</v>
      </c>
      <c r="M348" s="5">
        <f>(J348/86400)+25569+(-5/24)</f>
        <v>42261.291909722218</v>
      </c>
      <c r="N348" s="5">
        <f t="shared" si="5"/>
        <v>42291.291909722218</v>
      </c>
      <c r="O348" t="b">
        <v>1</v>
      </c>
      <c r="P348">
        <v>188</v>
      </c>
      <c r="Q348" t="b">
        <v>1</v>
      </c>
      <c r="R348" t="s">
        <v>8269</v>
      </c>
      <c r="S348" s="11">
        <f>SUM(E348/D348)*100</f>
        <v>170.28880000000001</v>
      </c>
      <c r="T348" s="10">
        <f>SUM(E348/P348)</f>
        <v>90.579148936170213</v>
      </c>
      <c r="U348" t="s">
        <v>8308</v>
      </c>
      <c r="V348" t="s">
        <v>8313</v>
      </c>
    </row>
    <row r="349" spans="1:22" ht="43.5" x14ac:dyDescent="0.35">
      <c r="A349">
        <v>347</v>
      </c>
      <c r="B349" s="3" t="s">
        <v>348</v>
      </c>
      <c r="C349" s="3" t="s">
        <v>4457</v>
      </c>
      <c r="D349" s="18">
        <v>40000</v>
      </c>
      <c r="E349" s="18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7">
        <v>42292.287141203698</v>
      </c>
      <c r="L349" s="7">
        <v>42322.32880787037</v>
      </c>
      <c r="M349" s="5">
        <f>(J349/86400)+25569+(-5/24)</f>
        <v>42292.287141203698</v>
      </c>
      <c r="N349" s="5">
        <f t="shared" si="5"/>
        <v>42322.32880787037</v>
      </c>
      <c r="O349" t="b">
        <v>1</v>
      </c>
      <c r="P349">
        <v>379</v>
      </c>
      <c r="Q349" t="b">
        <v>1</v>
      </c>
      <c r="R349" t="s">
        <v>8269</v>
      </c>
      <c r="S349" s="11">
        <f>SUM(E349/D349)*100</f>
        <v>111.59049999999999</v>
      </c>
      <c r="T349" s="10">
        <f>SUM(E349/P349)</f>
        <v>117.77361477572559</v>
      </c>
      <c r="U349" t="s">
        <v>8308</v>
      </c>
      <c r="V349" t="s">
        <v>8313</v>
      </c>
    </row>
    <row r="350" spans="1:22" ht="43.5" x14ac:dyDescent="0.35">
      <c r="A350">
        <v>348</v>
      </c>
      <c r="B350" s="3" t="s">
        <v>349</v>
      </c>
      <c r="C350" s="3" t="s">
        <v>4458</v>
      </c>
      <c r="D350" s="18">
        <v>10000</v>
      </c>
      <c r="E350" s="18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7">
        <v>42207.378657407404</v>
      </c>
      <c r="L350" s="7">
        <v>42237.378657407404</v>
      </c>
      <c r="M350" s="5">
        <f>(J350/86400)+25569+(-5/24)</f>
        <v>42207.378657407404</v>
      </c>
      <c r="N350" s="5">
        <f t="shared" si="5"/>
        <v>42237.378657407404</v>
      </c>
      <c r="O350" t="b">
        <v>1</v>
      </c>
      <c r="P350">
        <v>119</v>
      </c>
      <c r="Q350" t="b">
        <v>1</v>
      </c>
      <c r="R350" t="s">
        <v>8269</v>
      </c>
      <c r="S350" s="11">
        <f>SUM(E350/D350)*100</f>
        <v>103</v>
      </c>
      <c r="T350" s="10">
        <f>SUM(E350/P350)</f>
        <v>86.554621848739501</v>
      </c>
      <c r="U350" t="s">
        <v>8308</v>
      </c>
      <c r="V350" t="s">
        <v>8313</v>
      </c>
    </row>
    <row r="351" spans="1:22" ht="43.5" x14ac:dyDescent="0.35">
      <c r="A351">
        <v>349</v>
      </c>
      <c r="B351" s="3" t="s">
        <v>350</v>
      </c>
      <c r="C351" s="3" t="s">
        <v>4459</v>
      </c>
      <c r="D351" s="18">
        <v>11260</v>
      </c>
      <c r="E351" s="18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7">
        <v>42760.290601851848</v>
      </c>
      <c r="L351" s="7">
        <v>42790.290601851848</v>
      </c>
      <c r="M351" s="5">
        <f>(J351/86400)+25569+(-5/24)</f>
        <v>42760.290601851848</v>
      </c>
      <c r="N351" s="5">
        <f t="shared" si="5"/>
        <v>42790.290601851848</v>
      </c>
      <c r="O351" t="b">
        <v>1</v>
      </c>
      <c r="P351">
        <v>167</v>
      </c>
      <c r="Q351" t="b">
        <v>1</v>
      </c>
      <c r="R351" t="s">
        <v>8269</v>
      </c>
      <c r="S351" s="11">
        <f>SUM(E351/D351)*100</f>
        <v>106.63570159857905</v>
      </c>
      <c r="T351" s="10">
        <f>SUM(E351/P351)</f>
        <v>71.899281437125751</v>
      </c>
      <c r="U351" t="s">
        <v>8308</v>
      </c>
      <c r="V351" t="s">
        <v>8313</v>
      </c>
    </row>
    <row r="352" spans="1:22" ht="43.5" x14ac:dyDescent="0.35">
      <c r="A352">
        <v>350</v>
      </c>
      <c r="B352" s="3" t="s">
        <v>351</v>
      </c>
      <c r="C352" s="3" t="s">
        <v>4460</v>
      </c>
      <c r="D352" s="18">
        <v>25000</v>
      </c>
      <c r="E352" s="18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7">
        <v>42585.857743055552</v>
      </c>
      <c r="L352" s="7">
        <v>42623.957638888889</v>
      </c>
      <c r="M352" s="5">
        <f>(J352/86400)+25569+(-5/24)</f>
        <v>42585.857743055552</v>
      </c>
      <c r="N352" s="5">
        <f t="shared" si="5"/>
        <v>42623.957638888889</v>
      </c>
      <c r="O352" t="b">
        <v>1</v>
      </c>
      <c r="P352">
        <v>221</v>
      </c>
      <c r="Q352" t="b">
        <v>1</v>
      </c>
      <c r="R352" t="s">
        <v>8269</v>
      </c>
      <c r="S352" s="11">
        <f>SUM(E352/D352)*100</f>
        <v>114.75999999999999</v>
      </c>
      <c r="T352" s="10">
        <f>SUM(E352/P352)</f>
        <v>129.81900452488688</v>
      </c>
      <c r="U352" t="s">
        <v>8308</v>
      </c>
      <c r="V352" t="s">
        <v>8313</v>
      </c>
    </row>
    <row r="353" spans="1:22" ht="58" x14ac:dyDescent="0.35">
      <c r="A353">
        <v>351</v>
      </c>
      <c r="B353" s="3" t="s">
        <v>352</v>
      </c>
      <c r="C353" s="3" t="s">
        <v>4461</v>
      </c>
      <c r="D353" s="18">
        <v>34000</v>
      </c>
      <c r="E353" s="18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7">
        <v>42427.75641203703</v>
      </c>
      <c r="L353" s="7">
        <v>42467.714745370373</v>
      </c>
      <c r="M353" s="5">
        <f>(J353/86400)+25569+(-5/24)</f>
        <v>42427.75641203703</v>
      </c>
      <c r="N353" s="5">
        <f t="shared" si="5"/>
        <v>42467.714745370373</v>
      </c>
      <c r="O353" t="b">
        <v>1</v>
      </c>
      <c r="P353">
        <v>964</v>
      </c>
      <c r="Q353" t="b">
        <v>1</v>
      </c>
      <c r="R353" t="s">
        <v>8269</v>
      </c>
      <c r="S353" s="11">
        <f>SUM(E353/D353)*100</f>
        <v>127.34117647058822</v>
      </c>
      <c r="T353" s="10">
        <f>SUM(E353/P353)</f>
        <v>44.912863070539416</v>
      </c>
      <c r="U353" t="s">
        <v>8308</v>
      </c>
      <c r="V353" t="s">
        <v>8313</v>
      </c>
    </row>
    <row r="354" spans="1:22" ht="43.5" x14ac:dyDescent="0.35">
      <c r="A354">
        <v>352</v>
      </c>
      <c r="B354" s="3" t="s">
        <v>353</v>
      </c>
      <c r="C354" s="3" t="s">
        <v>4462</v>
      </c>
      <c r="D354" s="18">
        <v>10000</v>
      </c>
      <c r="E354" s="18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7">
        <v>41889.959120370368</v>
      </c>
      <c r="L354" s="7">
        <v>41919.959120370368</v>
      </c>
      <c r="M354" s="5">
        <f>(J354/86400)+25569+(-5/24)</f>
        <v>41889.959120370368</v>
      </c>
      <c r="N354" s="5">
        <f t="shared" si="5"/>
        <v>41919.959120370368</v>
      </c>
      <c r="O354" t="b">
        <v>1</v>
      </c>
      <c r="P354">
        <v>286</v>
      </c>
      <c r="Q354" t="b">
        <v>1</v>
      </c>
      <c r="R354" t="s">
        <v>8269</v>
      </c>
      <c r="S354" s="11">
        <f>SUM(E354/D354)*100</f>
        <v>116.56</v>
      </c>
      <c r="T354" s="10">
        <f>SUM(E354/P354)</f>
        <v>40.755244755244753</v>
      </c>
      <c r="U354" t="s">
        <v>8308</v>
      </c>
      <c r="V354" t="s">
        <v>8313</v>
      </c>
    </row>
    <row r="355" spans="1:22" ht="58" x14ac:dyDescent="0.35">
      <c r="A355">
        <v>353</v>
      </c>
      <c r="B355" s="3" t="s">
        <v>354</v>
      </c>
      <c r="C355" s="3" t="s">
        <v>4463</v>
      </c>
      <c r="D355" s="18">
        <v>58425</v>
      </c>
      <c r="E355" s="18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7">
        <v>42297.583553240744</v>
      </c>
      <c r="L355" s="7">
        <v>42327.625219907401</v>
      </c>
      <c r="M355" s="5">
        <f>(J355/86400)+25569+(-5/24)</f>
        <v>42297.583553240744</v>
      </c>
      <c r="N355" s="5">
        <f t="shared" si="5"/>
        <v>42327.625219907401</v>
      </c>
      <c r="O355" t="b">
        <v>1</v>
      </c>
      <c r="P355">
        <v>613</v>
      </c>
      <c r="Q355" t="b">
        <v>1</v>
      </c>
      <c r="R355" t="s">
        <v>8269</v>
      </c>
      <c r="S355" s="11">
        <f>SUM(E355/D355)*100</f>
        <v>108.61819426615318</v>
      </c>
      <c r="T355" s="10">
        <f>SUM(E355/P355)</f>
        <v>103.52394779771615</v>
      </c>
      <c r="U355" t="s">
        <v>8308</v>
      </c>
      <c r="V355" t="s">
        <v>8313</v>
      </c>
    </row>
    <row r="356" spans="1:22" ht="43.5" x14ac:dyDescent="0.35">
      <c r="A356">
        <v>354</v>
      </c>
      <c r="B356" s="3" t="s">
        <v>355</v>
      </c>
      <c r="C356" s="3" t="s">
        <v>4464</v>
      </c>
      <c r="D356" s="18">
        <v>3500</v>
      </c>
      <c r="E356" s="18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7">
        <v>42438.619456018518</v>
      </c>
      <c r="L356" s="7">
        <v>42468.577789351846</v>
      </c>
      <c r="M356" s="5">
        <f>(J356/86400)+25569+(-5/24)</f>
        <v>42438.619456018518</v>
      </c>
      <c r="N356" s="5">
        <f t="shared" si="5"/>
        <v>42468.577789351846</v>
      </c>
      <c r="O356" t="b">
        <v>1</v>
      </c>
      <c r="P356">
        <v>29</v>
      </c>
      <c r="Q356" t="b">
        <v>1</v>
      </c>
      <c r="R356" t="s">
        <v>8269</v>
      </c>
      <c r="S356" s="11">
        <f>SUM(E356/D356)*100</f>
        <v>103.94285714285714</v>
      </c>
      <c r="T356" s="10">
        <f>SUM(E356/P356)</f>
        <v>125.44827586206897</v>
      </c>
      <c r="U356" t="s">
        <v>8308</v>
      </c>
      <c r="V356" t="s">
        <v>8313</v>
      </c>
    </row>
    <row r="357" spans="1:22" ht="43.5" x14ac:dyDescent="0.35">
      <c r="A357">
        <v>355</v>
      </c>
      <c r="B357" s="3" t="s">
        <v>356</v>
      </c>
      <c r="C357" s="3" t="s">
        <v>4465</v>
      </c>
      <c r="D357" s="18">
        <v>35000</v>
      </c>
      <c r="E357" s="18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7">
        <v>41943.0855787037</v>
      </c>
      <c r="L357" s="7">
        <v>41974.127245370364</v>
      </c>
      <c r="M357" s="5">
        <f>(J357/86400)+25569+(-5/24)</f>
        <v>41943.0855787037</v>
      </c>
      <c r="N357" s="5">
        <f t="shared" si="5"/>
        <v>41974.127245370364</v>
      </c>
      <c r="O357" t="b">
        <v>1</v>
      </c>
      <c r="P357">
        <v>165</v>
      </c>
      <c r="Q357" t="b">
        <v>1</v>
      </c>
      <c r="R357" t="s">
        <v>8269</v>
      </c>
      <c r="S357" s="11">
        <f>SUM(E357/D357)*100</f>
        <v>116.25714285714285</v>
      </c>
      <c r="T357" s="10">
        <f>SUM(E357/P357)</f>
        <v>246.60606060606059</v>
      </c>
      <c r="U357" t="s">
        <v>8308</v>
      </c>
      <c r="V357" t="s">
        <v>8313</v>
      </c>
    </row>
    <row r="358" spans="1:22" ht="43.5" x14ac:dyDescent="0.35">
      <c r="A358">
        <v>356</v>
      </c>
      <c r="B358" s="3" t="s">
        <v>357</v>
      </c>
      <c r="C358" s="3" t="s">
        <v>4466</v>
      </c>
      <c r="D358" s="18">
        <v>7500</v>
      </c>
      <c r="E358" s="1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7">
        <v>42415.594826388886</v>
      </c>
      <c r="L358" s="7">
        <v>42445.553159722222</v>
      </c>
      <c r="M358" s="5">
        <f>(J358/86400)+25569+(-5/24)</f>
        <v>42415.594826388886</v>
      </c>
      <c r="N358" s="5">
        <f t="shared" si="5"/>
        <v>42445.553159722222</v>
      </c>
      <c r="O358" t="b">
        <v>1</v>
      </c>
      <c r="P358">
        <v>97</v>
      </c>
      <c r="Q358" t="b">
        <v>1</v>
      </c>
      <c r="R358" t="s">
        <v>8269</v>
      </c>
      <c r="S358" s="11">
        <f>SUM(E358/D358)*100</f>
        <v>102.69239999999999</v>
      </c>
      <c r="T358" s="10">
        <f>SUM(E358/P358)</f>
        <v>79.401340206185566</v>
      </c>
      <c r="U358" t="s">
        <v>8308</v>
      </c>
      <c r="V358" t="s">
        <v>8313</v>
      </c>
    </row>
    <row r="359" spans="1:22" ht="58" x14ac:dyDescent="0.35">
      <c r="A359">
        <v>357</v>
      </c>
      <c r="B359" s="3" t="s">
        <v>358</v>
      </c>
      <c r="C359" s="3" t="s">
        <v>4467</v>
      </c>
      <c r="D359" s="18">
        <v>15000</v>
      </c>
      <c r="E359" s="18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7">
        <v>42078.01385416666</v>
      </c>
      <c r="L359" s="7">
        <v>42118.01385416666</v>
      </c>
      <c r="M359" s="5">
        <f>(J359/86400)+25569+(-5/24)</f>
        <v>42078.01385416666</v>
      </c>
      <c r="N359" s="5">
        <f t="shared" si="5"/>
        <v>42118.01385416666</v>
      </c>
      <c r="O359" t="b">
        <v>1</v>
      </c>
      <c r="P359">
        <v>303</v>
      </c>
      <c r="Q359" t="b">
        <v>1</v>
      </c>
      <c r="R359" t="s">
        <v>8269</v>
      </c>
      <c r="S359" s="11">
        <f>SUM(E359/D359)*100</f>
        <v>174</v>
      </c>
      <c r="T359" s="10">
        <f>SUM(E359/P359)</f>
        <v>86.138613861386133</v>
      </c>
      <c r="U359" t="s">
        <v>8308</v>
      </c>
      <c r="V359" t="s">
        <v>8313</v>
      </c>
    </row>
    <row r="360" spans="1:22" ht="43.5" x14ac:dyDescent="0.35">
      <c r="A360">
        <v>358</v>
      </c>
      <c r="B360" s="3" t="s">
        <v>359</v>
      </c>
      <c r="C360" s="3" t="s">
        <v>4468</v>
      </c>
      <c r="D360" s="18">
        <v>50000</v>
      </c>
      <c r="E360" s="18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7">
        <v>42507.651863425919</v>
      </c>
      <c r="L360" s="7">
        <v>42536.416666666664</v>
      </c>
      <c r="M360" s="5">
        <f>(J360/86400)+25569+(-5/24)</f>
        <v>42507.651863425919</v>
      </c>
      <c r="N360" s="5">
        <f t="shared" si="5"/>
        <v>42536.416666666664</v>
      </c>
      <c r="O360" t="b">
        <v>1</v>
      </c>
      <c r="P360">
        <v>267</v>
      </c>
      <c r="Q360" t="b">
        <v>1</v>
      </c>
      <c r="R360" t="s">
        <v>8269</v>
      </c>
      <c r="S360" s="11">
        <f>SUM(E360/D360)*100</f>
        <v>103.08800000000001</v>
      </c>
      <c r="T360" s="10">
        <f>SUM(E360/P360)</f>
        <v>193.04868913857678</v>
      </c>
      <c r="U360" t="s">
        <v>8308</v>
      </c>
      <c r="V360" t="s">
        <v>8313</v>
      </c>
    </row>
    <row r="361" spans="1:22" ht="43.5" x14ac:dyDescent="0.35">
      <c r="A361">
        <v>359</v>
      </c>
      <c r="B361" s="3" t="s">
        <v>360</v>
      </c>
      <c r="C361" s="3" t="s">
        <v>4469</v>
      </c>
      <c r="D361" s="18">
        <v>24200</v>
      </c>
      <c r="E361" s="18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7">
        <v>41934.86215277778</v>
      </c>
      <c r="L361" s="7">
        <v>41957.008333333331</v>
      </c>
      <c r="M361" s="5">
        <f>(J361/86400)+25569+(-5/24)</f>
        <v>41934.86215277778</v>
      </c>
      <c r="N361" s="5">
        <f t="shared" si="5"/>
        <v>41957.008333333331</v>
      </c>
      <c r="O361" t="b">
        <v>1</v>
      </c>
      <c r="P361">
        <v>302</v>
      </c>
      <c r="Q361" t="b">
        <v>1</v>
      </c>
      <c r="R361" t="s">
        <v>8269</v>
      </c>
      <c r="S361" s="11">
        <f>SUM(E361/D361)*100</f>
        <v>104.85537190082646</v>
      </c>
      <c r="T361" s="10">
        <f>SUM(E361/P361)</f>
        <v>84.023178807947019</v>
      </c>
      <c r="U361" t="s">
        <v>8308</v>
      </c>
      <c r="V361" t="s">
        <v>8313</v>
      </c>
    </row>
    <row r="362" spans="1:22" ht="43.5" x14ac:dyDescent="0.35">
      <c r="A362">
        <v>360</v>
      </c>
      <c r="B362" s="3" t="s">
        <v>361</v>
      </c>
      <c r="C362" s="3" t="s">
        <v>4470</v>
      </c>
      <c r="D362" s="18">
        <v>12000</v>
      </c>
      <c r="E362" s="18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7">
        <v>42163.689583333333</v>
      </c>
      <c r="L362" s="7">
        <v>42207.924305555549</v>
      </c>
      <c r="M362" s="5">
        <f>(J362/86400)+25569+(-5/24)</f>
        <v>42163.689583333333</v>
      </c>
      <c r="N362" s="5">
        <f t="shared" si="5"/>
        <v>42207.924305555549</v>
      </c>
      <c r="O362" t="b">
        <v>0</v>
      </c>
      <c r="P362">
        <v>87</v>
      </c>
      <c r="Q362" t="b">
        <v>1</v>
      </c>
      <c r="R362" t="s">
        <v>8269</v>
      </c>
      <c r="S362" s="11">
        <f>SUM(E362/D362)*100</f>
        <v>101.375</v>
      </c>
      <c r="T362" s="10">
        <f>SUM(E362/P362)</f>
        <v>139.82758620689654</v>
      </c>
      <c r="U362" t="s">
        <v>8308</v>
      </c>
      <c r="V362" t="s">
        <v>8313</v>
      </c>
    </row>
    <row r="363" spans="1:22" ht="43.5" x14ac:dyDescent="0.35">
      <c r="A363">
        <v>361</v>
      </c>
      <c r="B363" s="3" t="s">
        <v>362</v>
      </c>
      <c r="C363" s="3" t="s">
        <v>4471</v>
      </c>
      <c r="D363" s="18">
        <v>35000</v>
      </c>
      <c r="E363" s="18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7">
        <v>41935.792893518512</v>
      </c>
      <c r="L363" s="7">
        <v>41965.834560185183</v>
      </c>
      <c r="M363" s="5">
        <f>(J363/86400)+25569+(-5/24)</f>
        <v>41935.792893518512</v>
      </c>
      <c r="N363" s="5">
        <f t="shared" si="5"/>
        <v>41965.834560185183</v>
      </c>
      <c r="O363" t="b">
        <v>0</v>
      </c>
      <c r="P363">
        <v>354</v>
      </c>
      <c r="Q363" t="b">
        <v>1</v>
      </c>
      <c r="R363" t="s">
        <v>8269</v>
      </c>
      <c r="S363" s="11">
        <f>SUM(E363/D363)*100</f>
        <v>111.07699999999998</v>
      </c>
      <c r="T363" s="10">
        <f>SUM(E363/P363)</f>
        <v>109.82189265536722</v>
      </c>
      <c r="U363" t="s">
        <v>8308</v>
      </c>
      <c r="V363" t="s">
        <v>8313</v>
      </c>
    </row>
    <row r="364" spans="1:22" ht="58" x14ac:dyDescent="0.35">
      <c r="A364">
        <v>362</v>
      </c>
      <c r="B364" s="3" t="s">
        <v>363</v>
      </c>
      <c r="C364" s="3" t="s">
        <v>4472</v>
      </c>
      <c r="D364" s="18">
        <v>9665</v>
      </c>
      <c r="E364" s="18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7">
        <v>41837.002210648148</v>
      </c>
      <c r="L364" s="7">
        <v>41858.791666666664</v>
      </c>
      <c r="M364" s="5">
        <f>(J364/86400)+25569+(-5/24)</f>
        <v>41837.002210648148</v>
      </c>
      <c r="N364" s="5">
        <f t="shared" si="5"/>
        <v>41858.791666666664</v>
      </c>
      <c r="O364" t="b">
        <v>0</v>
      </c>
      <c r="P364">
        <v>86</v>
      </c>
      <c r="Q364" t="b">
        <v>1</v>
      </c>
      <c r="R364" t="s">
        <v>8269</v>
      </c>
      <c r="S364" s="11">
        <f>SUM(E364/D364)*100</f>
        <v>124.15933781686496</v>
      </c>
      <c r="T364" s="10">
        <f>SUM(E364/P364)</f>
        <v>139.53488372093022</v>
      </c>
      <c r="U364" t="s">
        <v>8308</v>
      </c>
      <c r="V364" t="s">
        <v>8313</v>
      </c>
    </row>
    <row r="365" spans="1:22" ht="58" x14ac:dyDescent="0.35">
      <c r="A365">
        <v>363</v>
      </c>
      <c r="B365" s="3" t="s">
        <v>364</v>
      </c>
      <c r="C365" s="3" t="s">
        <v>4473</v>
      </c>
      <c r="D365" s="18">
        <v>8925</v>
      </c>
      <c r="E365" s="18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7">
        <v>40255.53629629629</v>
      </c>
      <c r="L365" s="7">
        <v>40300.598611111105</v>
      </c>
      <c r="M365" s="5">
        <f>(J365/86400)+25569+(-5/24)</f>
        <v>40255.53629629629</v>
      </c>
      <c r="N365" s="5">
        <f t="shared" si="5"/>
        <v>40300.598611111105</v>
      </c>
      <c r="O365" t="b">
        <v>0</v>
      </c>
      <c r="P365">
        <v>26</v>
      </c>
      <c r="Q365" t="b">
        <v>1</v>
      </c>
      <c r="R365" t="s">
        <v>8269</v>
      </c>
      <c r="S365" s="11">
        <f>SUM(E365/D365)*100</f>
        <v>101.33333333333334</v>
      </c>
      <c r="T365" s="10">
        <f>SUM(E365/P365)</f>
        <v>347.84615384615387</v>
      </c>
      <c r="U365" t="s">
        <v>8308</v>
      </c>
      <c r="V365" t="s">
        <v>8313</v>
      </c>
    </row>
    <row r="366" spans="1:22" ht="43.5" x14ac:dyDescent="0.35">
      <c r="A366">
        <v>364</v>
      </c>
      <c r="B366" s="3" t="s">
        <v>365</v>
      </c>
      <c r="C366" s="3" t="s">
        <v>4474</v>
      </c>
      <c r="D366" s="18">
        <v>7000</v>
      </c>
      <c r="E366" s="18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7">
        <v>41780.651296296295</v>
      </c>
      <c r="L366" s="7">
        <v>41810.957638888889</v>
      </c>
      <c r="M366" s="5">
        <f>(J366/86400)+25569+(-5/24)</f>
        <v>41780.651296296295</v>
      </c>
      <c r="N366" s="5">
        <f t="shared" si="5"/>
        <v>41810.957638888889</v>
      </c>
      <c r="O366" t="b">
        <v>0</v>
      </c>
      <c r="P366">
        <v>113</v>
      </c>
      <c r="Q366" t="b">
        <v>1</v>
      </c>
      <c r="R366" t="s">
        <v>8269</v>
      </c>
      <c r="S366" s="11">
        <f>SUM(E366/D366)*100</f>
        <v>110.16142857142856</v>
      </c>
      <c r="T366" s="10">
        <f>SUM(E366/P366)</f>
        <v>68.24159292035398</v>
      </c>
      <c r="U366" t="s">
        <v>8308</v>
      </c>
      <c r="V366" t="s">
        <v>8313</v>
      </c>
    </row>
    <row r="367" spans="1:22" ht="43.5" x14ac:dyDescent="0.35">
      <c r="A367">
        <v>365</v>
      </c>
      <c r="B367" s="3" t="s">
        <v>366</v>
      </c>
      <c r="C367" s="3" t="s">
        <v>4475</v>
      </c>
      <c r="D367" s="18">
        <v>15000</v>
      </c>
      <c r="E367" s="18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7">
        <v>41668.398136574069</v>
      </c>
      <c r="L367" s="7">
        <v>41698.398136574069</v>
      </c>
      <c r="M367" s="5">
        <f>(J367/86400)+25569+(-5/24)</f>
        <v>41668.398136574069</v>
      </c>
      <c r="N367" s="5">
        <f t="shared" si="5"/>
        <v>41698.398136574069</v>
      </c>
      <c r="O367" t="b">
        <v>0</v>
      </c>
      <c r="P367">
        <v>65</v>
      </c>
      <c r="Q367" t="b">
        <v>1</v>
      </c>
      <c r="R367" t="s">
        <v>8269</v>
      </c>
      <c r="S367" s="11">
        <f>SUM(E367/D367)*100</f>
        <v>103.97333333333334</v>
      </c>
      <c r="T367" s="10">
        <f>SUM(E367/P367)</f>
        <v>239.93846153846152</v>
      </c>
      <c r="U367" t="s">
        <v>8308</v>
      </c>
      <c r="V367" t="s">
        <v>8313</v>
      </c>
    </row>
    <row r="368" spans="1:22" ht="43.5" x14ac:dyDescent="0.35">
      <c r="A368">
        <v>366</v>
      </c>
      <c r="B368" s="3" t="s">
        <v>367</v>
      </c>
      <c r="C368" s="3" t="s">
        <v>4476</v>
      </c>
      <c r="D368" s="18">
        <v>38000</v>
      </c>
      <c r="E368" s="1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7">
        <v>41019.584699074076</v>
      </c>
      <c r="L368" s="7">
        <v>41049.584699074076</v>
      </c>
      <c r="M368" s="5">
        <f>(J368/86400)+25569+(-5/24)</f>
        <v>41019.584699074076</v>
      </c>
      <c r="N368" s="5">
        <f t="shared" si="5"/>
        <v>41049.584699074076</v>
      </c>
      <c r="O368" t="b">
        <v>0</v>
      </c>
      <c r="P368">
        <v>134</v>
      </c>
      <c r="Q368" t="b">
        <v>1</v>
      </c>
      <c r="R368" t="s">
        <v>8269</v>
      </c>
      <c r="S368" s="11">
        <f>SUM(E368/D368)*100</f>
        <v>101.31578947368421</v>
      </c>
      <c r="T368" s="10">
        <f>SUM(E368/P368)</f>
        <v>287.31343283582089</v>
      </c>
      <c r="U368" t="s">
        <v>8308</v>
      </c>
      <c r="V368" t="s">
        <v>8313</v>
      </c>
    </row>
    <row r="369" spans="1:22" ht="43.5" x14ac:dyDescent="0.35">
      <c r="A369">
        <v>367</v>
      </c>
      <c r="B369" s="3" t="s">
        <v>368</v>
      </c>
      <c r="C369" s="3" t="s">
        <v>4477</v>
      </c>
      <c r="D369" s="18">
        <v>10000</v>
      </c>
      <c r="E369" s="18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7">
        <v>41355.368958333333</v>
      </c>
      <c r="L369" s="7">
        <v>41394.999305555553</v>
      </c>
      <c r="M369" s="5">
        <f>(J369/86400)+25569+(-5/24)</f>
        <v>41355.368958333333</v>
      </c>
      <c r="N369" s="5">
        <f t="shared" si="5"/>
        <v>41394.999305555553</v>
      </c>
      <c r="O369" t="b">
        <v>0</v>
      </c>
      <c r="P369">
        <v>119</v>
      </c>
      <c r="Q369" t="b">
        <v>1</v>
      </c>
      <c r="R369" t="s">
        <v>8269</v>
      </c>
      <c r="S369" s="11">
        <f>SUM(E369/D369)*100</f>
        <v>103.3501</v>
      </c>
      <c r="T369" s="10">
        <f>SUM(E369/P369)</f>
        <v>86.84882352941176</v>
      </c>
      <c r="U369" t="s">
        <v>8308</v>
      </c>
      <c r="V369" t="s">
        <v>8313</v>
      </c>
    </row>
    <row r="370" spans="1:22" ht="43.5" x14ac:dyDescent="0.35">
      <c r="A370">
        <v>368</v>
      </c>
      <c r="B370" s="3" t="s">
        <v>369</v>
      </c>
      <c r="C370" s="3" t="s">
        <v>4478</v>
      </c>
      <c r="D370" s="18">
        <v>12500</v>
      </c>
      <c r="E370" s="18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7">
        <v>42043.397245370368</v>
      </c>
      <c r="L370" s="7">
        <v>42078.355578703697</v>
      </c>
      <c r="M370" s="5">
        <f>(J370/86400)+25569+(-5/24)</f>
        <v>42043.397245370368</v>
      </c>
      <c r="N370" s="5">
        <f t="shared" si="5"/>
        <v>42078.355578703697</v>
      </c>
      <c r="O370" t="b">
        <v>0</v>
      </c>
      <c r="P370">
        <v>159</v>
      </c>
      <c r="Q370" t="b">
        <v>1</v>
      </c>
      <c r="R370" t="s">
        <v>8269</v>
      </c>
      <c r="S370" s="11">
        <f>SUM(E370/D370)*100</f>
        <v>104.11200000000001</v>
      </c>
      <c r="T370" s="10">
        <f>SUM(E370/P370)</f>
        <v>81.84905660377359</v>
      </c>
      <c r="U370" t="s">
        <v>8308</v>
      </c>
      <c r="V370" t="s">
        <v>8313</v>
      </c>
    </row>
    <row r="371" spans="1:22" ht="43.5" x14ac:dyDescent="0.35">
      <c r="A371">
        <v>369</v>
      </c>
      <c r="B371" s="3" t="s">
        <v>370</v>
      </c>
      <c r="C371" s="3" t="s">
        <v>4479</v>
      </c>
      <c r="D371" s="18">
        <v>6500</v>
      </c>
      <c r="E371" s="18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7">
        <v>40893.3433912037</v>
      </c>
      <c r="L371" s="7">
        <v>40923.3433912037</v>
      </c>
      <c r="M371" s="5">
        <f>(J371/86400)+25569+(-5/24)</f>
        <v>40893.3433912037</v>
      </c>
      <c r="N371" s="5">
        <f t="shared" si="5"/>
        <v>40923.3433912037</v>
      </c>
      <c r="O371" t="b">
        <v>0</v>
      </c>
      <c r="P371">
        <v>167</v>
      </c>
      <c r="Q371" t="b">
        <v>1</v>
      </c>
      <c r="R371" t="s">
        <v>8269</v>
      </c>
      <c r="S371" s="11">
        <f>SUM(E371/D371)*100</f>
        <v>110.15569230769231</v>
      </c>
      <c r="T371" s="10">
        <f>SUM(E371/P371)</f>
        <v>42.874970059880241</v>
      </c>
      <c r="U371" t="s">
        <v>8308</v>
      </c>
      <c r="V371" t="s">
        <v>8313</v>
      </c>
    </row>
    <row r="372" spans="1:22" ht="43.5" x14ac:dyDescent="0.35">
      <c r="A372">
        <v>370</v>
      </c>
      <c r="B372" s="3" t="s">
        <v>371</v>
      </c>
      <c r="C372" s="3" t="s">
        <v>4480</v>
      </c>
      <c r="D372" s="18">
        <v>25000</v>
      </c>
      <c r="E372" s="18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7">
        <v>42711.586805555555</v>
      </c>
      <c r="L372" s="7">
        <v>42741.586805555555</v>
      </c>
      <c r="M372" s="5">
        <f>(J372/86400)+25569+(-5/24)</f>
        <v>42711.586805555555</v>
      </c>
      <c r="N372" s="5">
        <f t="shared" si="5"/>
        <v>42741.586805555555</v>
      </c>
      <c r="O372" t="b">
        <v>0</v>
      </c>
      <c r="P372">
        <v>43</v>
      </c>
      <c r="Q372" t="b">
        <v>1</v>
      </c>
      <c r="R372" t="s">
        <v>8269</v>
      </c>
      <c r="S372" s="11">
        <f>SUM(E372/D372)*100</f>
        <v>122.02</v>
      </c>
      <c r="T372" s="10">
        <f>SUM(E372/P372)</f>
        <v>709.41860465116281</v>
      </c>
      <c r="U372" t="s">
        <v>8308</v>
      </c>
      <c r="V372" t="s">
        <v>8313</v>
      </c>
    </row>
    <row r="373" spans="1:22" ht="58" x14ac:dyDescent="0.35">
      <c r="A373">
        <v>371</v>
      </c>
      <c r="B373" s="3" t="s">
        <v>372</v>
      </c>
      <c r="C373" s="3" t="s">
        <v>4481</v>
      </c>
      <c r="D373" s="18">
        <v>150000</v>
      </c>
      <c r="E373" s="18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7">
        <v>41261.559479166666</v>
      </c>
      <c r="L373" s="7">
        <v>41306.559479166666</v>
      </c>
      <c r="M373" s="5">
        <f>(J373/86400)+25569+(-5/24)</f>
        <v>41261.559479166666</v>
      </c>
      <c r="N373" s="5">
        <f t="shared" si="5"/>
        <v>41306.559479166666</v>
      </c>
      <c r="O373" t="b">
        <v>0</v>
      </c>
      <c r="P373">
        <v>1062</v>
      </c>
      <c r="Q373" t="b">
        <v>1</v>
      </c>
      <c r="R373" t="s">
        <v>8269</v>
      </c>
      <c r="S373" s="11">
        <f>SUM(E373/D373)*100</f>
        <v>114.16866666666667</v>
      </c>
      <c r="T373" s="10">
        <f>SUM(E373/P373)</f>
        <v>161.25517890772127</v>
      </c>
      <c r="U373" t="s">
        <v>8308</v>
      </c>
      <c r="V373" t="s">
        <v>8313</v>
      </c>
    </row>
    <row r="374" spans="1:22" ht="29" x14ac:dyDescent="0.35">
      <c r="A374">
        <v>372</v>
      </c>
      <c r="B374" s="3" t="s">
        <v>373</v>
      </c>
      <c r="C374" s="3" t="s">
        <v>4482</v>
      </c>
      <c r="D374" s="18">
        <v>300</v>
      </c>
      <c r="E374" s="18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7">
        <v>42425.368564814817</v>
      </c>
      <c r="L374" s="7">
        <v>42465.458333333336</v>
      </c>
      <c r="M374" s="5">
        <f>(J374/86400)+25569+(-5/24)</f>
        <v>42425.368564814817</v>
      </c>
      <c r="N374" s="5">
        <f t="shared" si="5"/>
        <v>42465.458333333336</v>
      </c>
      <c r="O374" t="b">
        <v>0</v>
      </c>
      <c r="P374">
        <v>9</v>
      </c>
      <c r="Q374" t="b">
        <v>1</v>
      </c>
      <c r="R374" t="s">
        <v>8269</v>
      </c>
      <c r="S374" s="11">
        <f>SUM(E374/D374)*100</f>
        <v>125.33333333333334</v>
      </c>
      <c r="T374" s="10">
        <f>SUM(E374/P374)</f>
        <v>41.777777777777779</v>
      </c>
      <c r="U374" t="s">
        <v>8308</v>
      </c>
      <c r="V374" t="s">
        <v>8313</v>
      </c>
    </row>
    <row r="375" spans="1:22" ht="43.5" x14ac:dyDescent="0.35">
      <c r="A375">
        <v>373</v>
      </c>
      <c r="B375" s="3" t="s">
        <v>374</v>
      </c>
      <c r="C375" s="3" t="s">
        <v>4483</v>
      </c>
      <c r="D375" s="18">
        <v>7500</v>
      </c>
      <c r="E375" s="18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7">
        <v>41078.703680555554</v>
      </c>
      <c r="L375" s="7">
        <v>41108.703680555554</v>
      </c>
      <c r="M375" s="5">
        <f>(J375/86400)+25569+(-5/24)</f>
        <v>41078.703680555554</v>
      </c>
      <c r="N375" s="5">
        <f t="shared" si="5"/>
        <v>41108.703680555554</v>
      </c>
      <c r="O375" t="b">
        <v>0</v>
      </c>
      <c r="P375">
        <v>89</v>
      </c>
      <c r="Q375" t="b">
        <v>1</v>
      </c>
      <c r="R375" t="s">
        <v>8269</v>
      </c>
      <c r="S375" s="11">
        <f>SUM(E375/D375)*100</f>
        <v>106.66666666666667</v>
      </c>
      <c r="T375" s="10">
        <f>SUM(E375/P375)</f>
        <v>89.887640449438209</v>
      </c>
      <c r="U375" t="s">
        <v>8308</v>
      </c>
      <c r="V375" t="s">
        <v>8313</v>
      </c>
    </row>
    <row r="376" spans="1:22" ht="43.5" x14ac:dyDescent="0.35">
      <c r="A376">
        <v>374</v>
      </c>
      <c r="B376" s="3" t="s">
        <v>375</v>
      </c>
      <c r="C376" s="3" t="s">
        <v>4484</v>
      </c>
      <c r="D376" s="18">
        <v>6000</v>
      </c>
      <c r="E376" s="18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7">
        <v>40757.680914351848</v>
      </c>
      <c r="L376" s="7">
        <v>40802.680914351848</v>
      </c>
      <c r="M376" s="5">
        <f>(J376/86400)+25569+(-5/24)</f>
        <v>40757.680914351848</v>
      </c>
      <c r="N376" s="5">
        <f t="shared" si="5"/>
        <v>40802.680914351848</v>
      </c>
      <c r="O376" t="b">
        <v>0</v>
      </c>
      <c r="P376">
        <v>174</v>
      </c>
      <c r="Q376" t="b">
        <v>1</v>
      </c>
      <c r="R376" t="s">
        <v>8269</v>
      </c>
      <c r="S376" s="11">
        <f>SUM(E376/D376)*100</f>
        <v>130.65</v>
      </c>
      <c r="T376" s="10">
        <f>SUM(E376/P376)</f>
        <v>45.051724137931032</v>
      </c>
      <c r="U376" t="s">
        <v>8308</v>
      </c>
      <c r="V376" t="s">
        <v>8313</v>
      </c>
    </row>
    <row r="377" spans="1:22" ht="43.5" x14ac:dyDescent="0.35">
      <c r="A377">
        <v>375</v>
      </c>
      <c r="B377" s="3" t="s">
        <v>376</v>
      </c>
      <c r="C377" s="3" t="s">
        <v>4485</v>
      </c>
      <c r="D377" s="18">
        <v>500</v>
      </c>
      <c r="E377" s="18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7">
        <v>41657.77674768518</v>
      </c>
      <c r="L377" s="7">
        <v>41699.512499999997</v>
      </c>
      <c r="M377" s="5">
        <f>(J377/86400)+25569+(-5/24)</f>
        <v>41657.77674768518</v>
      </c>
      <c r="N377" s="5">
        <f t="shared" si="5"/>
        <v>41699.512499999997</v>
      </c>
      <c r="O377" t="b">
        <v>0</v>
      </c>
      <c r="P377">
        <v>14</v>
      </c>
      <c r="Q377" t="b">
        <v>1</v>
      </c>
      <c r="R377" t="s">
        <v>8269</v>
      </c>
      <c r="S377" s="11">
        <f>SUM(E377/D377)*100</f>
        <v>120</v>
      </c>
      <c r="T377" s="10">
        <f>SUM(E377/P377)</f>
        <v>42.857142857142854</v>
      </c>
      <c r="U377" t="s">
        <v>8308</v>
      </c>
      <c r="V377" t="s">
        <v>8313</v>
      </c>
    </row>
    <row r="378" spans="1:22" ht="58" x14ac:dyDescent="0.35">
      <c r="A378">
        <v>376</v>
      </c>
      <c r="B378" s="3" t="s">
        <v>377</v>
      </c>
      <c r="C378" s="3" t="s">
        <v>4486</v>
      </c>
      <c r="D378" s="18">
        <v>2450</v>
      </c>
      <c r="E378" s="1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7">
        <v>42576.244398148141</v>
      </c>
      <c r="L378" s="7">
        <v>42607.244398148141</v>
      </c>
      <c r="M378" s="5">
        <f>(J378/86400)+25569+(-5/24)</f>
        <v>42576.244398148141</v>
      </c>
      <c r="N378" s="5">
        <f t="shared" si="5"/>
        <v>42607.244398148141</v>
      </c>
      <c r="O378" t="b">
        <v>0</v>
      </c>
      <c r="P378">
        <v>48</v>
      </c>
      <c r="Q378" t="b">
        <v>1</v>
      </c>
      <c r="R378" t="s">
        <v>8269</v>
      </c>
      <c r="S378" s="11">
        <f>SUM(E378/D378)*100</f>
        <v>105.9591836734694</v>
      </c>
      <c r="T378" s="10">
        <f>SUM(E378/P378)</f>
        <v>54.083333333333336</v>
      </c>
      <c r="U378" t="s">
        <v>8308</v>
      </c>
      <c r="V378" t="s">
        <v>8313</v>
      </c>
    </row>
    <row r="379" spans="1:22" ht="43.5" x14ac:dyDescent="0.35">
      <c r="A379">
        <v>377</v>
      </c>
      <c r="B379" s="3" t="s">
        <v>378</v>
      </c>
      <c r="C379" s="3" t="s">
        <v>4487</v>
      </c>
      <c r="D379" s="18">
        <v>12000</v>
      </c>
      <c r="E379" s="18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7">
        <v>42292.042453703696</v>
      </c>
      <c r="L379" s="7">
        <v>42322.084027777775</v>
      </c>
      <c r="M379" s="5">
        <f>(J379/86400)+25569+(-5/24)</f>
        <v>42292.042453703696</v>
      </c>
      <c r="N379" s="5">
        <f t="shared" si="5"/>
        <v>42322.084027777775</v>
      </c>
      <c r="O379" t="b">
        <v>0</v>
      </c>
      <c r="P379">
        <v>133</v>
      </c>
      <c r="Q379" t="b">
        <v>1</v>
      </c>
      <c r="R379" t="s">
        <v>8269</v>
      </c>
      <c r="S379" s="11">
        <f>SUM(E379/D379)*100</f>
        <v>114.39999999999999</v>
      </c>
      <c r="T379" s="10">
        <f>SUM(E379/P379)</f>
        <v>103.21804511278195</v>
      </c>
      <c r="U379" t="s">
        <v>8308</v>
      </c>
      <c r="V379" t="s">
        <v>8313</v>
      </c>
    </row>
    <row r="380" spans="1:22" ht="58" x14ac:dyDescent="0.35">
      <c r="A380">
        <v>378</v>
      </c>
      <c r="B380" s="3" t="s">
        <v>379</v>
      </c>
      <c r="C380" s="3" t="s">
        <v>4488</v>
      </c>
      <c r="D380" s="18">
        <v>3000</v>
      </c>
      <c r="E380" s="18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7">
        <v>42370.363518518519</v>
      </c>
      <c r="L380" s="7">
        <v>42394.786111111105</v>
      </c>
      <c r="M380" s="5">
        <f>(J380/86400)+25569+(-5/24)</f>
        <v>42370.363518518519</v>
      </c>
      <c r="N380" s="5">
        <f t="shared" si="5"/>
        <v>42394.786111111105</v>
      </c>
      <c r="O380" t="b">
        <v>0</v>
      </c>
      <c r="P380">
        <v>83</v>
      </c>
      <c r="Q380" t="b">
        <v>1</v>
      </c>
      <c r="R380" t="s">
        <v>8269</v>
      </c>
      <c r="S380" s="11">
        <f>SUM(E380/D380)*100</f>
        <v>111.76666666666665</v>
      </c>
      <c r="T380" s="10">
        <f>SUM(E380/P380)</f>
        <v>40.397590361445786</v>
      </c>
      <c r="U380" t="s">
        <v>8308</v>
      </c>
      <c r="V380" t="s">
        <v>8313</v>
      </c>
    </row>
    <row r="381" spans="1:22" ht="43.5" x14ac:dyDescent="0.35">
      <c r="A381">
        <v>379</v>
      </c>
      <c r="B381" s="3" t="s">
        <v>380</v>
      </c>
      <c r="C381" s="3" t="s">
        <v>4489</v>
      </c>
      <c r="D381" s="18">
        <v>15000</v>
      </c>
      <c r="E381" s="18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7">
        <v>40987.479999999996</v>
      </c>
      <c r="L381" s="7">
        <v>41032.479999999996</v>
      </c>
      <c r="M381" s="5">
        <f>(J381/86400)+25569+(-5/24)</f>
        <v>40987.479999999996</v>
      </c>
      <c r="N381" s="5">
        <f t="shared" si="5"/>
        <v>41032.479999999996</v>
      </c>
      <c r="O381" t="b">
        <v>0</v>
      </c>
      <c r="P381">
        <v>149</v>
      </c>
      <c r="Q381" t="b">
        <v>1</v>
      </c>
      <c r="R381" t="s">
        <v>8269</v>
      </c>
      <c r="S381" s="11">
        <f>SUM(E381/D381)*100</f>
        <v>116.08000000000001</v>
      </c>
      <c r="T381" s="10">
        <f>SUM(E381/P381)</f>
        <v>116.85906040268456</v>
      </c>
      <c r="U381" t="s">
        <v>8308</v>
      </c>
      <c r="V381" t="s">
        <v>8313</v>
      </c>
    </row>
    <row r="382" spans="1:22" ht="58" x14ac:dyDescent="0.35">
      <c r="A382">
        <v>380</v>
      </c>
      <c r="B382" s="3" t="s">
        <v>381</v>
      </c>
      <c r="C382" s="3" t="s">
        <v>4490</v>
      </c>
      <c r="D382" s="18">
        <v>4000</v>
      </c>
      <c r="E382" s="18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7">
        <v>42367.511481481481</v>
      </c>
      <c r="L382" s="7">
        <v>42392.511481481481</v>
      </c>
      <c r="M382" s="5">
        <f>(J382/86400)+25569+(-5/24)</f>
        <v>42367.511481481481</v>
      </c>
      <c r="N382" s="5">
        <f t="shared" si="5"/>
        <v>42392.511481481481</v>
      </c>
      <c r="O382" t="b">
        <v>0</v>
      </c>
      <c r="P382">
        <v>49</v>
      </c>
      <c r="Q382" t="b">
        <v>1</v>
      </c>
      <c r="R382" t="s">
        <v>8269</v>
      </c>
      <c r="S382" s="11">
        <f>SUM(E382/D382)*100</f>
        <v>141.5</v>
      </c>
      <c r="T382" s="10">
        <f>SUM(E382/P382)</f>
        <v>115.51020408163265</v>
      </c>
      <c r="U382" t="s">
        <v>8308</v>
      </c>
      <c r="V382" t="s">
        <v>8313</v>
      </c>
    </row>
    <row r="383" spans="1:22" ht="43.5" x14ac:dyDescent="0.35">
      <c r="A383">
        <v>381</v>
      </c>
      <c r="B383" s="3" t="s">
        <v>382</v>
      </c>
      <c r="C383" s="3" t="s">
        <v>4491</v>
      </c>
      <c r="D383" s="18">
        <v>25000</v>
      </c>
      <c r="E383" s="18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7">
        <v>41085.48978009259</v>
      </c>
      <c r="L383" s="7">
        <v>41120</v>
      </c>
      <c r="M383" s="5">
        <f>(J383/86400)+25569+(-5/24)</f>
        <v>41085.48978009259</v>
      </c>
      <c r="N383" s="5">
        <f t="shared" si="5"/>
        <v>41120</v>
      </c>
      <c r="O383" t="b">
        <v>0</v>
      </c>
      <c r="P383">
        <v>251</v>
      </c>
      <c r="Q383" t="b">
        <v>1</v>
      </c>
      <c r="R383" t="s">
        <v>8269</v>
      </c>
      <c r="S383" s="11">
        <f>SUM(E383/D383)*100</f>
        <v>104.72999999999999</v>
      </c>
      <c r="T383" s="10">
        <f>SUM(E383/P383)</f>
        <v>104.31274900398407</v>
      </c>
      <c r="U383" t="s">
        <v>8308</v>
      </c>
      <c r="V383" t="s">
        <v>8313</v>
      </c>
    </row>
    <row r="384" spans="1:22" ht="58" x14ac:dyDescent="0.35">
      <c r="A384">
        <v>382</v>
      </c>
      <c r="B384" s="3" t="s">
        <v>383</v>
      </c>
      <c r="C384" s="3" t="s">
        <v>4492</v>
      </c>
      <c r="D384" s="18">
        <v>600</v>
      </c>
      <c r="E384" s="18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7">
        <v>41144.501157407409</v>
      </c>
      <c r="L384" s="7">
        <v>41158.501157407409</v>
      </c>
      <c r="M384" s="5">
        <f>(J384/86400)+25569+(-5/24)</f>
        <v>41144.501157407409</v>
      </c>
      <c r="N384" s="5">
        <f t="shared" si="5"/>
        <v>41158.501157407409</v>
      </c>
      <c r="O384" t="b">
        <v>0</v>
      </c>
      <c r="P384">
        <v>22</v>
      </c>
      <c r="Q384" t="b">
        <v>1</v>
      </c>
      <c r="R384" t="s">
        <v>8269</v>
      </c>
      <c r="S384" s="11">
        <f>SUM(E384/D384)*100</f>
        <v>255.83333333333331</v>
      </c>
      <c r="T384" s="10">
        <f>SUM(E384/P384)</f>
        <v>69.772727272727266</v>
      </c>
      <c r="U384" t="s">
        <v>8308</v>
      </c>
      <c r="V384" t="s">
        <v>8313</v>
      </c>
    </row>
    <row r="385" spans="1:22" ht="43.5" x14ac:dyDescent="0.35">
      <c r="A385">
        <v>383</v>
      </c>
      <c r="B385" s="3" t="s">
        <v>384</v>
      </c>
      <c r="C385" s="3" t="s">
        <v>4493</v>
      </c>
      <c r="D385" s="18">
        <v>999</v>
      </c>
      <c r="E385" s="18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7">
        <v>41754.90924768518</v>
      </c>
      <c r="L385" s="7">
        <v>41777.90924768518</v>
      </c>
      <c r="M385" s="5">
        <f>(J385/86400)+25569+(-5/24)</f>
        <v>41754.90924768518</v>
      </c>
      <c r="N385" s="5">
        <f t="shared" si="5"/>
        <v>41777.90924768518</v>
      </c>
      <c r="O385" t="b">
        <v>0</v>
      </c>
      <c r="P385">
        <v>48</v>
      </c>
      <c r="Q385" t="b">
        <v>1</v>
      </c>
      <c r="R385" t="s">
        <v>8269</v>
      </c>
      <c r="S385" s="11">
        <f>SUM(E385/D385)*100</f>
        <v>206.70670670670671</v>
      </c>
      <c r="T385" s="10">
        <f>SUM(E385/P385)</f>
        <v>43.020833333333336</v>
      </c>
      <c r="U385" t="s">
        <v>8308</v>
      </c>
      <c r="V385" t="s">
        <v>8313</v>
      </c>
    </row>
    <row r="386" spans="1:22" ht="43.5" x14ac:dyDescent="0.35">
      <c r="A386">
        <v>384</v>
      </c>
      <c r="B386" s="3" t="s">
        <v>385</v>
      </c>
      <c r="C386" s="3" t="s">
        <v>4494</v>
      </c>
      <c r="D386" s="18">
        <v>20000</v>
      </c>
      <c r="E386" s="18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7">
        <v>41980.573460648149</v>
      </c>
      <c r="L386" s="7">
        <v>42010.573460648149</v>
      </c>
      <c r="M386" s="5">
        <f>(J386/86400)+25569+(-5/24)</f>
        <v>41980.573460648149</v>
      </c>
      <c r="N386" s="5">
        <f t="shared" si="5"/>
        <v>42010.573460648149</v>
      </c>
      <c r="O386" t="b">
        <v>0</v>
      </c>
      <c r="P386">
        <v>383</v>
      </c>
      <c r="Q386" t="b">
        <v>1</v>
      </c>
      <c r="R386" t="s">
        <v>8269</v>
      </c>
      <c r="S386" s="11">
        <f>SUM(E386/D386)*100</f>
        <v>112.105</v>
      </c>
      <c r="T386" s="10">
        <f>SUM(E386/P386)</f>
        <v>58.540469973890339</v>
      </c>
      <c r="U386" t="s">
        <v>8308</v>
      </c>
      <c r="V386" t="s">
        <v>8313</v>
      </c>
    </row>
    <row r="387" spans="1:22" ht="43.5" x14ac:dyDescent="0.35">
      <c r="A387">
        <v>385</v>
      </c>
      <c r="B387" s="3" t="s">
        <v>386</v>
      </c>
      <c r="C387" s="3" t="s">
        <v>4495</v>
      </c>
      <c r="D387" s="18">
        <v>25000</v>
      </c>
      <c r="E387" s="18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7">
        <v>41934.376168981478</v>
      </c>
      <c r="L387" s="7">
        <v>41964.41783564815</v>
      </c>
      <c r="M387" s="5">
        <f>(J387/86400)+25569+(-5/24)</f>
        <v>41934.376168981478</v>
      </c>
      <c r="N387" s="5">
        <f t="shared" ref="N387:N450" si="6">(I387/86400)+25569+(-5/24)</f>
        <v>41964.41783564815</v>
      </c>
      <c r="O387" t="b">
        <v>0</v>
      </c>
      <c r="P387">
        <v>237</v>
      </c>
      <c r="Q387" t="b">
        <v>1</v>
      </c>
      <c r="R387" t="s">
        <v>8269</v>
      </c>
      <c r="S387" s="11">
        <f>SUM(E387/D387)*100</f>
        <v>105.982</v>
      </c>
      <c r="T387" s="10">
        <f>SUM(E387/P387)</f>
        <v>111.79535864978902</v>
      </c>
      <c r="U387" t="s">
        <v>8308</v>
      </c>
      <c r="V387" t="s">
        <v>8313</v>
      </c>
    </row>
    <row r="388" spans="1:22" ht="43.5" x14ac:dyDescent="0.35">
      <c r="A388">
        <v>386</v>
      </c>
      <c r="B388" s="3" t="s">
        <v>387</v>
      </c>
      <c r="C388" s="3" t="s">
        <v>4496</v>
      </c>
      <c r="D388" s="18">
        <v>600</v>
      </c>
      <c r="E388" s="1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7">
        <v>42211.742951388886</v>
      </c>
      <c r="L388" s="7">
        <v>42226.742951388886</v>
      </c>
      <c r="M388" s="5">
        <f>(J388/86400)+25569+(-5/24)</f>
        <v>42211.742951388886</v>
      </c>
      <c r="N388" s="5">
        <f t="shared" si="6"/>
        <v>42226.742951388886</v>
      </c>
      <c r="O388" t="b">
        <v>0</v>
      </c>
      <c r="P388">
        <v>13</v>
      </c>
      <c r="Q388" t="b">
        <v>1</v>
      </c>
      <c r="R388" t="s">
        <v>8269</v>
      </c>
      <c r="S388" s="11">
        <f>SUM(E388/D388)*100</f>
        <v>100.16666666666667</v>
      </c>
      <c r="T388" s="10">
        <f>SUM(E388/P388)</f>
        <v>46.230769230769234</v>
      </c>
      <c r="U388" t="s">
        <v>8308</v>
      </c>
      <c r="V388" t="s">
        <v>8313</v>
      </c>
    </row>
    <row r="389" spans="1:22" ht="58" x14ac:dyDescent="0.35">
      <c r="A389">
        <v>387</v>
      </c>
      <c r="B389" s="3" t="s">
        <v>388</v>
      </c>
      <c r="C389" s="3" t="s">
        <v>4497</v>
      </c>
      <c r="D389" s="18">
        <v>38000</v>
      </c>
      <c r="E389" s="18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7">
        <v>42200.468263888884</v>
      </c>
      <c r="L389" s="7">
        <v>42231.041666666664</v>
      </c>
      <c r="M389" s="5">
        <f>(J389/86400)+25569+(-5/24)</f>
        <v>42200.468263888884</v>
      </c>
      <c r="N389" s="5">
        <f t="shared" si="6"/>
        <v>42231.041666666664</v>
      </c>
      <c r="O389" t="b">
        <v>0</v>
      </c>
      <c r="P389">
        <v>562</v>
      </c>
      <c r="Q389" t="b">
        <v>1</v>
      </c>
      <c r="R389" t="s">
        <v>8269</v>
      </c>
      <c r="S389" s="11">
        <f>SUM(E389/D389)*100</f>
        <v>213.98947368421051</v>
      </c>
      <c r="T389" s="10">
        <f>SUM(E389/P389)</f>
        <v>144.69039145907473</v>
      </c>
      <c r="U389" t="s">
        <v>8308</v>
      </c>
      <c r="V389" t="s">
        <v>8313</v>
      </c>
    </row>
    <row r="390" spans="1:22" ht="43.5" x14ac:dyDescent="0.35">
      <c r="A390">
        <v>388</v>
      </c>
      <c r="B390" s="3" t="s">
        <v>389</v>
      </c>
      <c r="C390" s="3" t="s">
        <v>4498</v>
      </c>
      <c r="D390" s="18">
        <v>5000</v>
      </c>
      <c r="E390" s="18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7">
        <v>42548.86782407407</v>
      </c>
      <c r="L390" s="7">
        <v>42578.86782407407</v>
      </c>
      <c r="M390" s="5">
        <f>(J390/86400)+25569+(-5/24)</f>
        <v>42548.86782407407</v>
      </c>
      <c r="N390" s="5">
        <f t="shared" si="6"/>
        <v>42578.86782407407</v>
      </c>
      <c r="O390" t="b">
        <v>0</v>
      </c>
      <c r="P390">
        <v>71</v>
      </c>
      <c r="Q390" t="b">
        <v>1</v>
      </c>
      <c r="R390" t="s">
        <v>8269</v>
      </c>
      <c r="S390" s="11">
        <f>SUM(E390/D390)*100</f>
        <v>126.16000000000001</v>
      </c>
      <c r="T390" s="10">
        <f>SUM(E390/P390)</f>
        <v>88.845070422535215</v>
      </c>
      <c r="U390" t="s">
        <v>8308</v>
      </c>
      <c r="V390" t="s">
        <v>8313</v>
      </c>
    </row>
    <row r="391" spans="1:22" ht="58" x14ac:dyDescent="0.35">
      <c r="A391">
        <v>389</v>
      </c>
      <c r="B391" s="3" t="s">
        <v>390</v>
      </c>
      <c r="C391" s="3" t="s">
        <v>4499</v>
      </c>
      <c r="D391" s="18">
        <v>68000</v>
      </c>
      <c r="E391" s="18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7">
        <v>41673.854745370372</v>
      </c>
      <c r="L391" s="7">
        <v>41705.749305555553</v>
      </c>
      <c r="M391" s="5">
        <f>(J391/86400)+25569+(-5/24)</f>
        <v>41673.854745370372</v>
      </c>
      <c r="N391" s="5">
        <f t="shared" si="6"/>
        <v>41705.749305555553</v>
      </c>
      <c r="O391" t="b">
        <v>0</v>
      </c>
      <c r="P391">
        <v>1510</v>
      </c>
      <c r="Q391" t="b">
        <v>1</v>
      </c>
      <c r="R391" t="s">
        <v>8269</v>
      </c>
      <c r="S391" s="11">
        <f>SUM(E391/D391)*100</f>
        <v>181.53547058823528</v>
      </c>
      <c r="T391" s="10">
        <f>SUM(E391/P391)</f>
        <v>81.75107284768211</v>
      </c>
      <c r="U391" t="s">
        <v>8308</v>
      </c>
      <c r="V391" t="s">
        <v>8313</v>
      </c>
    </row>
    <row r="392" spans="1:22" ht="43.5" x14ac:dyDescent="0.35">
      <c r="A392">
        <v>390</v>
      </c>
      <c r="B392" s="3" t="s">
        <v>391</v>
      </c>
      <c r="C392" s="3" t="s">
        <v>4500</v>
      </c>
      <c r="D392" s="18">
        <v>1000</v>
      </c>
      <c r="E392" s="18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7">
        <v>42111.828379629624</v>
      </c>
      <c r="L392" s="7">
        <v>42131.828379629624</v>
      </c>
      <c r="M392" s="5">
        <f>(J392/86400)+25569+(-5/24)</f>
        <v>42111.828379629624</v>
      </c>
      <c r="N392" s="5">
        <f t="shared" si="6"/>
        <v>42131.828379629624</v>
      </c>
      <c r="O392" t="b">
        <v>0</v>
      </c>
      <c r="P392">
        <v>14</v>
      </c>
      <c r="Q392" t="b">
        <v>1</v>
      </c>
      <c r="R392" t="s">
        <v>8269</v>
      </c>
      <c r="S392" s="11">
        <f>SUM(E392/D392)*100</f>
        <v>100</v>
      </c>
      <c r="T392" s="10">
        <f>SUM(E392/P392)</f>
        <v>71.428571428571431</v>
      </c>
      <c r="U392" t="s">
        <v>8308</v>
      </c>
      <c r="V392" t="s">
        <v>8313</v>
      </c>
    </row>
    <row r="393" spans="1:22" ht="43.5" x14ac:dyDescent="0.35">
      <c r="A393">
        <v>391</v>
      </c>
      <c r="B393" s="3" t="s">
        <v>392</v>
      </c>
      <c r="C393" s="3" t="s">
        <v>4501</v>
      </c>
      <c r="D393" s="18">
        <v>20000</v>
      </c>
      <c r="E393" s="18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7">
        <v>40864.833923611106</v>
      </c>
      <c r="L393" s="7">
        <v>40894.832638888889</v>
      </c>
      <c r="M393" s="5">
        <f>(J393/86400)+25569+(-5/24)</f>
        <v>40864.833923611106</v>
      </c>
      <c r="N393" s="5">
        <f t="shared" si="6"/>
        <v>40894.832638888889</v>
      </c>
      <c r="O393" t="b">
        <v>0</v>
      </c>
      <c r="P393">
        <v>193</v>
      </c>
      <c r="Q393" t="b">
        <v>1</v>
      </c>
      <c r="R393" t="s">
        <v>8269</v>
      </c>
      <c r="S393" s="11">
        <f>SUM(E393/D393)*100</f>
        <v>100.61</v>
      </c>
      <c r="T393" s="10">
        <f>SUM(E393/P393)</f>
        <v>104.25906735751295</v>
      </c>
      <c r="U393" t="s">
        <v>8308</v>
      </c>
      <c r="V393" t="s">
        <v>8313</v>
      </c>
    </row>
    <row r="394" spans="1:22" ht="43.5" x14ac:dyDescent="0.35">
      <c r="A394">
        <v>392</v>
      </c>
      <c r="B394" s="3" t="s">
        <v>393</v>
      </c>
      <c r="C394" s="3" t="s">
        <v>4502</v>
      </c>
      <c r="D394" s="18">
        <v>18500</v>
      </c>
      <c r="E394" s="18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7">
        <v>40763.508923611109</v>
      </c>
      <c r="L394" s="7">
        <v>40793.916666666664</v>
      </c>
      <c r="M394" s="5">
        <f>(J394/86400)+25569+(-5/24)</f>
        <v>40763.508923611109</v>
      </c>
      <c r="N394" s="5">
        <f t="shared" si="6"/>
        <v>40793.916666666664</v>
      </c>
      <c r="O394" t="b">
        <v>0</v>
      </c>
      <c r="P394">
        <v>206</v>
      </c>
      <c r="Q394" t="b">
        <v>1</v>
      </c>
      <c r="R394" t="s">
        <v>8269</v>
      </c>
      <c r="S394" s="11">
        <f>SUM(E394/D394)*100</f>
        <v>100.9027027027027</v>
      </c>
      <c r="T394" s="10">
        <f>SUM(E394/P394)</f>
        <v>90.616504854368927</v>
      </c>
      <c r="U394" t="s">
        <v>8308</v>
      </c>
      <c r="V394" t="s">
        <v>8313</v>
      </c>
    </row>
    <row r="395" spans="1:22" ht="43.5" x14ac:dyDescent="0.35">
      <c r="A395">
        <v>393</v>
      </c>
      <c r="B395" s="3" t="s">
        <v>394</v>
      </c>
      <c r="C395" s="3" t="s">
        <v>4503</v>
      </c>
      <c r="D395" s="18">
        <v>50000</v>
      </c>
      <c r="E395" s="18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7">
        <v>41526.500601851847</v>
      </c>
      <c r="L395" s="7">
        <v>41557.500601851847</v>
      </c>
      <c r="M395" s="5">
        <f>(J395/86400)+25569+(-5/24)</f>
        <v>41526.500601851847</v>
      </c>
      <c r="N395" s="5">
        <f t="shared" si="6"/>
        <v>41557.500601851847</v>
      </c>
      <c r="O395" t="b">
        <v>0</v>
      </c>
      <c r="P395">
        <v>351</v>
      </c>
      <c r="Q395" t="b">
        <v>1</v>
      </c>
      <c r="R395" t="s">
        <v>8269</v>
      </c>
      <c r="S395" s="11">
        <f>SUM(E395/D395)*100</f>
        <v>110.446</v>
      </c>
      <c r="T395" s="10">
        <f>SUM(E395/P395)</f>
        <v>157.33048433048432</v>
      </c>
      <c r="U395" t="s">
        <v>8308</v>
      </c>
      <c r="V395" t="s">
        <v>8313</v>
      </c>
    </row>
    <row r="396" spans="1:22" ht="43.5" x14ac:dyDescent="0.35">
      <c r="A396">
        <v>394</v>
      </c>
      <c r="B396" s="3" t="s">
        <v>395</v>
      </c>
      <c r="C396" s="3" t="s">
        <v>4504</v>
      </c>
      <c r="D396" s="18">
        <v>4700</v>
      </c>
      <c r="E396" s="18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7">
        <v>42417.60974537037</v>
      </c>
      <c r="L396" s="7">
        <v>42477.568078703705</v>
      </c>
      <c r="M396" s="5">
        <f>(J396/86400)+25569+(-5/24)</f>
        <v>42417.60974537037</v>
      </c>
      <c r="N396" s="5">
        <f t="shared" si="6"/>
        <v>42477.568078703705</v>
      </c>
      <c r="O396" t="b">
        <v>0</v>
      </c>
      <c r="P396">
        <v>50</v>
      </c>
      <c r="Q396" t="b">
        <v>1</v>
      </c>
      <c r="R396" t="s">
        <v>8269</v>
      </c>
      <c r="S396" s="11">
        <f>SUM(E396/D396)*100</f>
        <v>111.8936170212766</v>
      </c>
      <c r="T396" s="10">
        <f>SUM(E396/P396)</f>
        <v>105.18</v>
      </c>
      <c r="U396" t="s">
        <v>8308</v>
      </c>
      <c r="V396" t="s">
        <v>8313</v>
      </c>
    </row>
    <row r="397" spans="1:22" ht="43.5" x14ac:dyDescent="0.35">
      <c r="A397">
        <v>395</v>
      </c>
      <c r="B397" s="3" t="s">
        <v>396</v>
      </c>
      <c r="C397" s="3" t="s">
        <v>4505</v>
      </c>
      <c r="D397" s="18">
        <v>10000</v>
      </c>
      <c r="E397" s="18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7">
        <v>40990.700925925921</v>
      </c>
      <c r="L397" s="7">
        <v>41026.688888888886</v>
      </c>
      <c r="M397" s="5">
        <f>(J397/86400)+25569+(-5/24)</f>
        <v>40990.700925925921</v>
      </c>
      <c r="N397" s="5">
        <f t="shared" si="6"/>
        <v>41026.688888888886</v>
      </c>
      <c r="O397" t="b">
        <v>0</v>
      </c>
      <c r="P397">
        <v>184</v>
      </c>
      <c r="Q397" t="b">
        <v>1</v>
      </c>
      <c r="R397" t="s">
        <v>8269</v>
      </c>
      <c r="S397" s="11">
        <f>SUM(E397/D397)*100</f>
        <v>108.04450000000001</v>
      </c>
      <c r="T397" s="10">
        <f>SUM(E397/P397)</f>
        <v>58.719836956521746</v>
      </c>
      <c r="U397" t="s">
        <v>8308</v>
      </c>
      <c r="V397" t="s">
        <v>8313</v>
      </c>
    </row>
    <row r="398" spans="1:22" ht="43.5" x14ac:dyDescent="0.35">
      <c r="A398">
        <v>396</v>
      </c>
      <c r="B398" s="3" t="s">
        <v>397</v>
      </c>
      <c r="C398" s="3" t="s">
        <v>4506</v>
      </c>
      <c r="D398" s="18">
        <v>15000</v>
      </c>
      <c r="E398" s="1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7">
        <v>41082.356550925928</v>
      </c>
      <c r="L398" s="7">
        <v>41097.356550925928</v>
      </c>
      <c r="M398" s="5">
        <f>(J398/86400)+25569+(-5/24)</f>
        <v>41082.356550925928</v>
      </c>
      <c r="N398" s="5">
        <f t="shared" si="6"/>
        <v>41097.356550925928</v>
      </c>
      <c r="O398" t="b">
        <v>0</v>
      </c>
      <c r="P398">
        <v>196</v>
      </c>
      <c r="Q398" t="b">
        <v>1</v>
      </c>
      <c r="R398" t="s">
        <v>8269</v>
      </c>
      <c r="S398" s="11">
        <f>SUM(E398/D398)*100</f>
        <v>106.66666666666667</v>
      </c>
      <c r="T398" s="10">
        <f>SUM(E398/P398)</f>
        <v>81.632653061224488</v>
      </c>
      <c r="U398" t="s">
        <v>8308</v>
      </c>
      <c r="V398" t="s">
        <v>8313</v>
      </c>
    </row>
    <row r="399" spans="1:22" ht="58" x14ac:dyDescent="0.35">
      <c r="A399">
        <v>397</v>
      </c>
      <c r="B399" s="3" t="s">
        <v>398</v>
      </c>
      <c r="C399" s="3" t="s">
        <v>4507</v>
      </c>
      <c r="D399" s="18">
        <v>12444</v>
      </c>
      <c r="E399" s="18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7">
        <v>40379.568101851852</v>
      </c>
      <c r="L399" s="7">
        <v>40421.947222222218</v>
      </c>
      <c r="M399" s="5">
        <f>(J399/86400)+25569+(-5/24)</f>
        <v>40379.568101851852</v>
      </c>
      <c r="N399" s="5">
        <f t="shared" si="6"/>
        <v>40421.947222222218</v>
      </c>
      <c r="O399" t="b">
        <v>0</v>
      </c>
      <c r="P399">
        <v>229</v>
      </c>
      <c r="Q399" t="b">
        <v>1</v>
      </c>
      <c r="R399" t="s">
        <v>8269</v>
      </c>
      <c r="S399" s="11">
        <f>SUM(E399/D399)*100</f>
        <v>103.90027322404372</v>
      </c>
      <c r="T399" s="10">
        <f>SUM(E399/P399)</f>
        <v>56.460043668122275</v>
      </c>
      <c r="U399" t="s">
        <v>8308</v>
      </c>
      <c r="V399" t="s">
        <v>8313</v>
      </c>
    </row>
    <row r="400" spans="1:22" ht="43.5" x14ac:dyDescent="0.35">
      <c r="A400">
        <v>398</v>
      </c>
      <c r="B400" s="3" t="s">
        <v>399</v>
      </c>
      <c r="C400" s="3" t="s">
        <v>4508</v>
      </c>
      <c r="D400" s="18">
        <v>7500</v>
      </c>
      <c r="E400" s="18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7">
        <v>42078.584791666661</v>
      </c>
      <c r="L400" s="7">
        <v>42123.584791666661</v>
      </c>
      <c r="M400" s="5">
        <f>(J400/86400)+25569+(-5/24)</f>
        <v>42078.584791666661</v>
      </c>
      <c r="N400" s="5">
        <f t="shared" si="6"/>
        <v>42123.584791666661</v>
      </c>
      <c r="O400" t="b">
        <v>0</v>
      </c>
      <c r="P400">
        <v>67</v>
      </c>
      <c r="Q400" t="b">
        <v>1</v>
      </c>
      <c r="R400" t="s">
        <v>8269</v>
      </c>
      <c r="S400" s="11">
        <f>SUM(E400/D400)*100</f>
        <v>125.16000000000001</v>
      </c>
      <c r="T400" s="10">
        <f>SUM(E400/P400)</f>
        <v>140.1044776119403</v>
      </c>
      <c r="U400" t="s">
        <v>8308</v>
      </c>
      <c r="V400" t="s">
        <v>8313</v>
      </c>
    </row>
    <row r="401" spans="1:22" ht="58" x14ac:dyDescent="0.35">
      <c r="A401">
        <v>399</v>
      </c>
      <c r="B401" s="3" t="s">
        <v>400</v>
      </c>
      <c r="C401" s="3" t="s">
        <v>4509</v>
      </c>
      <c r="D401" s="18">
        <v>20000</v>
      </c>
      <c r="E401" s="18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7">
        <v>42687.667442129627</v>
      </c>
      <c r="L401" s="7">
        <v>42718.291666666664</v>
      </c>
      <c r="M401" s="5">
        <f>(J401/86400)+25569+(-5/24)</f>
        <v>42687.667442129627</v>
      </c>
      <c r="N401" s="5">
        <f t="shared" si="6"/>
        <v>42718.291666666664</v>
      </c>
      <c r="O401" t="b">
        <v>0</v>
      </c>
      <c r="P401">
        <v>95</v>
      </c>
      <c r="Q401" t="b">
        <v>1</v>
      </c>
      <c r="R401" t="s">
        <v>8269</v>
      </c>
      <c r="S401" s="11">
        <f>SUM(E401/D401)*100</f>
        <v>106.80499999999999</v>
      </c>
      <c r="T401" s="10">
        <f>SUM(E401/P401)</f>
        <v>224.85263157894738</v>
      </c>
      <c r="U401" t="s">
        <v>8308</v>
      </c>
      <c r="V401" t="s">
        <v>8313</v>
      </c>
    </row>
    <row r="402" spans="1:22" ht="43.5" x14ac:dyDescent="0.35">
      <c r="A402">
        <v>400</v>
      </c>
      <c r="B402" s="3" t="s">
        <v>401</v>
      </c>
      <c r="C402" s="3" t="s">
        <v>4510</v>
      </c>
      <c r="D402" s="18">
        <v>10000</v>
      </c>
      <c r="E402" s="18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7">
        <v>41745.427627314813</v>
      </c>
      <c r="L402" s="7">
        <v>41775.9375</v>
      </c>
      <c r="M402" s="5">
        <f>(J402/86400)+25569+(-5/24)</f>
        <v>41745.427627314813</v>
      </c>
      <c r="N402" s="5">
        <f t="shared" si="6"/>
        <v>41775.9375</v>
      </c>
      <c r="O402" t="b">
        <v>0</v>
      </c>
      <c r="P402">
        <v>62</v>
      </c>
      <c r="Q402" t="b">
        <v>1</v>
      </c>
      <c r="R402" t="s">
        <v>8269</v>
      </c>
      <c r="S402" s="11">
        <f>SUM(E402/D402)*100</f>
        <v>112.30249999999999</v>
      </c>
      <c r="T402" s="10">
        <f>SUM(E402/P402)</f>
        <v>181.13306451612902</v>
      </c>
      <c r="U402" t="s">
        <v>8308</v>
      </c>
      <c r="V402" t="s">
        <v>8313</v>
      </c>
    </row>
    <row r="403" spans="1:22" ht="43.5" x14ac:dyDescent="0.35">
      <c r="A403">
        <v>401</v>
      </c>
      <c r="B403" s="3" t="s">
        <v>402</v>
      </c>
      <c r="C403" s="3" t="s">
        <v>4511</v>
      </c>
      <c r="D403" s="18">
        <v>50000</v>
      </c>
      <c r="E403" s="18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7">
        <v>40732.633912037032</v>
      </c>
      <c r="L403" s="7">
        <v>40762.633912037032</v>
      </c>
      <c r="M403" s="5">
        <f>(J403/86400)+25569+(-5/24)</f>
        <v>40732.633912037032</v>
      </c>
      <c r="N403" s="5">
        <f t="shared" si="6"/>
        <v>40762.633912037032</v>
      </c>
      <c r="O403" t="b">
        <v>0</v>
      </c>
      <c r="P403">
        <v>73</v>
      </c>
      <c r="Q403" t="b">
        <v>1</v>
      </c>
      <c r="R403" t="s">
        <v>8269</v>
      </c>
      <c r="S403" s="11">
        <f>SUM(E403/D403)*100</f>
        <v>103.812</v>
      </c>
      <c r="T403" s="10">
        <f>SUM(E403/P403)</f>
        <v>711.04109589041093</v>
      </c>
      <c r="U403" t="s">
        <v>8308</v>
      </c>
      <c r="V403" t="s">
        <v>8313</v>
      </c>
    </row>
    <row r="404" spans="1:22" ht="58" x14ac:dyDescent="0.35">
      <c r="A404">
        <v>402</v>
      </c>
      <c r="B404" s="3" t="s">
        <v>403</v>
      </c>
      <c r="C404" s="3" t="s">
        <v>4512</v>
      </c>
      <c r="D404" s="18">
        <v>2000</v>
      </c>
      <c r="E404" s="18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7">
        <v>42292.331215277773</v>
      </c>
      <c r="L404" s="7">
        <v>42313.372881944444</v>
      </c>
      <c r="M404" s="5">
        <f>(J404/86400)+25569+(-5/24)</f>
        <v>42292.331215277773</v>
      </c>
      <c r="N404" s="5">
        <f t="shared" si="6"/>
        <v>42313.372881944444</v>
      </c>
      <c r="O404" t="b">
        <v>0</v>
      </c>
      <c r="P404">
        <v>43</v>
      </c>
      <c r="Q404" t="b">
        <v>1</v>
      </c>
      <c r="R404" t="s">
        <v>8269</v>
      </c>
      <c r="S404" s="11">
        <f>SUM(E404/D404)*100</f>
        <v>141.65</v>
      </c>
      <c r="T404" s="10">
        <f>SUM(E404/P404)</f>
        <v>65.883720930232556</v>
      </c>
      <c r="U404" t="s">
        <v>8308</v>
      </c>
      <c r="V404" t="s">
        <v>8313</v>
      </c>
    </row>
    <row r="405" spans="1:22" ht="43.5" x14ac:dyDescent="0.35">
      <c r="A405">
        <v>403</v>
      </c>
      <c r="B405" s="3" t="s">
        <v>404</v>
      </c>
      <c r="C405" s="3" t="s">
        <v>4513</v>
      </c>
      <c r="D405" s="18">
        <v>5000</v>
      </c>
      <c r="E405" s="18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7">
        <v>40718.102326388886</v>
      </c>
      <c r="L405" s="7">
        <v>40765.088888888888</v>
      </c>
      <c r="M405" s="5">
        <f>(J405/86400)+25569+(-5/24)</f>
        <v>40718.102326388886</v>
      </c>
      <c r="N405" s="5">
        <f t="shared" si="6"/>
        <v>40765.088888888888</v>
      </c>
      <c r="O405" t="b">
        <v>0</v>
      </c>
      <c r="P405">
        <v>70</v>
      </c>
      <c r="Q405" t="b">
        <v>1</v>
      </c>
      <c r="R405" t="s">
        <v>8269</v>
      </c>
      <c r="S405" s="11">
        <f>SUM(E405/D405)*100</f>
        <v>105.25999999999999</v>
      </c>
      <c r="T405" s="10">
        <f>SUM(E405/P405)</f>
        <v>75.185714285714283</v>
      </c>
      <c r="U405" t="s">
        <v>8308</v>
      </c>
      <c r="V405" t="s">
        <v>8313</v>
      </c>
    </row>
    <row r="406" spans="1:22" ht="43.5" x14ac:dyDescent="0.35">
      <c r="A406">
        <v>404</v>
      </c>
      <c r="B406" s="3" t="s">
        <v>405</v>
      </c>
      <c r="C406" s="3" t="s">
        <v>4514</v>
      </c>
      <c r="D406" s="18">
        <v>35000</v>
      </c>
      <c r="E406" s="18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7">
        <v>41646.419699074067</v>
      </c>
      <c r="L406" s="7">
        <v>41675.75277777778</v>
      </c>
      <c r="M406" s="5">
        <f>(J406/86400)+25569+(-5/24)</f>
        <v>41646.419699074067</v>
      </c>
      <c r="N406" s="5">
        <f t="shared" si="6"/>
        <v>41675.75277777778</v>
      </c>
      <c r="O406" t="b">
        <v>0</v>
      </c>
      <c r="P406">
        <v>271</v>
      </c>
      <c r="Q406" t="b">
        <v>1</v>
      </c>
      <c r="R406" t="s">
        <v>8269</v>
      </c>
      <c r="S406" s="11">
        <f>SUM(E406/D406)*100</f>
        <v>103.09142857142857</v>
      </c>
      <c r="T406" s="10">
        <f>SUM(E406/P406)</f>
        <v>133.14391143911439</v>
      </c>
      <c r="U406" t="s">
        <v>8308</v>
      </c>
      <c r="V406" t="s">
        <v>8313</v>
      </c>
    </row>
    <row r="407" spans="1:22" ht="43.5" x14ac:dyDescent="0.35">
      <c r="A407">
        <v>405</v>
      </c>
      <c r="B407" s="3" t="s">
        <v>406</v>
      </c>
      <c r="C407" s="3" t="s">
        <v>4515</v>
      </c>
      <c r="D407" s="18">
        <v>2820</v>
      </c>
      <c r="E407" s="18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7">
        <v>41673.876608796294</v>
      </c>
      <c r="L407" s="7">
        <v>41703.876608796294</v>
      </c>
      <c r="M407" s="5">
        <f>(J407/86400)+25569+(-5/24)</f>
        <v>41673.876608796294</v>
      </c>
      <c r="N407" s="5">
        <f t="shared" si="6"/>
        <v>41703.876608796294</v>
      </c>
      <c r="O407" t="b">
        <v>0</v>
      </c>
      <c r="P407">
        <v>55</v>
      </c>
      <c r="Q407" t="b">
        <v>1</v>
      </c>
      <c r="R407" t="s">
        <v>8269</v>
      </c>
      <c r="S407" s="11">
        <f>SUM(E407/D407)*100</f>
        <v>107.65957446808511</v>
      </c>
      <c r="T407" s="10">
        <f>SUM(E407/P407)</f>
        <v>55.2</v>
      </c>
      <c r="U407" t="s">
        <v>8308</v>
      </c>
      <c r="V407" t="s">
        <v>8313</v>
      </c>
    </row>
    <row r="408" spans="1:22" ht="43.5" x14ac:dyDescent="0.35">
      <c r="A408">
        <v>406</v>
      </c>
      <c r="B408" s="3" t="s">
        <v>407</v>
      </c>
      <c r="C408" s="3" t="s">
        <v>4516</v>
      </c>
      <c r="D408" s="18">
        <v>2800</v>
      </c>
      <c r="E408" s="1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7">
        <v>40637.95413194444</v>
      </c>
      <c r="L408" s="7">
        <v>40672.040972222218</v>
      </c>
      <c r="M408" s="5">
        <f>(J408/86400)+25569+(-5/24)</f>
        <v>40637.95413194444</v>
      </c>
      <c r="N408" s="5">
        <f t="shared" si="6"/>
        <v>40672.040972222218</v>
      </c>
      <c r="O408" t="b">
        <v>0</v>
      </c>
      <c r="P408">
        <v>35</v>
      </c>
      <c r="Q408" t="b">
        <v>1</v>
      </c>
      <c r="R408" t="s">
        <v>8269</v>
      </c>
      <c r="S408" s="11">
        <f>SUM(E408/D408)*100</f>
        <v>107.70464285714286</v>
      </c>
      <c r="T408" s="10">
        <f>SUM(E408/P408)</f>
        <v>86.163714285714292</v>
      </c>
      <c r="U408" t="s">
        <v>8308</v>
      </c>
      <c r="V408" t="s">
        <v>8313</v>
      </c>
    </row>
    <row r="409" spans="1:22" ht="43.5" x14ac:dyDescent="0.35">
      <c r="A409">
        <v>407</v>
      </c>
      <c r="B409" s="3" t="s">
        <v>408</v>
      </c>
      <c r="C409" s="3" t="s">
        <v>4517</v>
      </c>
      <c r="D409" s="18">
        <v>2000</v>
      </c>
      <c r="E409" s="18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7">
        <v>40806.662615740737</v>
      </c>
      <c r="L409" s="7">
        <v>40866.704282407409</v>
      </c>
      <c r="M409" s="5">
        <f>(J409/86400)+25569+(-5/24)</f>
        <v>40806.662615740737</v>
      </c>
      <c r="N409" s="5">
        <f t="shared" si="6"/>
        <v>40866.704282407409</v>
      </c>
      <c r="O409" t="b">
        <v>0</v>
      </c>
      <c r="P409">
        <v>22</v>
      </c>
      <c r="Q409" t="b">
        <v>1</v>
      </c>
      <c r="R409" t="s">
        <v>8269</v>
      </c>
      <c r="S409" s="11">
        <f>SUM(E409/D409)*100</f>
        <v>101.55000000000001</v>
      </c>
      <c r="T409" s="10">
        <f>SUM(E409/P409)</f>
        <v>92.318181818181813</v>
      </c>
      <c r="U409" t="s">
        <v>8308</v>
      </c>
      <c r="V409" t="s">
        <v>8313</v>
      </c>
    </row>
    <row r="410" spans="1:22" ht="43.5" x14ac:dyDescent="0.35">
      <c r="A410">
        <v>408</v>
      </c>
      <c r="B410" s="3" t="s">
        <v>409</v>
      </c>
      <c r="C410" s="3" t="s">
        <v>4518</v>
      </c>
      <c r="D410" s="18">
        <v>6000</v>
      </c>
      <c r="E410" s="18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7">
        <v>41543.527662037035</v>
      </c>
      <c r="L410" s="7">
        <v>41583.569328703699</v>
      </c>
      <c r="M410" s="5">
        <f>(J410/86400)+25569+(-5/24)</f>
        <v>41543.527662037035</v>
      </c>
      <c r="N410" s="5">
        <f t="shared" si="6"/>
        <v>41583.569328703699</v>
      </c>
      <c r="O410" t="b">
        <v>0</v>
      </c>
      <c r="P410">
        <v>38</v>
      </c>
      <c r="Q410" t="b">
        <v>1</v>
      </c>
      <c r="R410" t="s">
        <v>8269</v>
      </c>
      <c r="S410" s="11">
        <f>SUM(E410/D410)*100</f>
        <v>101.43766666666667</v>
      </c>
      <c r="T410" s="10">
        <f>SUM(E410/P410)</f>
        <v>160.16473684210527</v>
      </c>
      <c r="U410" t="s">
        <v>8308</v>
      </c>
      <c r="V410" t="s">
        <v>8313</v>
      </c>
    </row>
    <row r="411" spans="1:22" ht="43.5" x14ac:dyDescent="0.35">
      <c r="A411">
        <v>409</v>
      </c>
      <c r="B411" s="3" t="s">
        <v>410</v>
      </c>
      <c r="C411" s="3" t="s">
        <v>4519</v>
      </c>
      <c r="D411" s="18">
        <v>500</v>
      </c>
      <c r="E411" s="18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7">
        <v>42543.654444444437</v>
      </c>
      <c r="L411" s="7">
        <v>42573.654444444437</v>
      </c>
      <c r="M411" s="5">
        <f>(J411/86400)+25569+(-5/24)</f>
        <v>42543.654444444437</v>
      </c>
      <c r="N411" s="5">
        <f t="shared" si="6"/>
        <v>42573.654444444437</v>
      </c>
      <c r="O411" t="b">
        <v>0</v>
      </c>
      <c r="P411">
        <v>15</v>
      </c>
      <c r="Q411" t="b">
        <v>1</v>
      </c>
      <c r="R411" t="s">
        <v>8269</v>
      </c>
      <c r="S411" s="11">
        <f>SUM(E411/D411)*100</f>
        <v>136.80000000000001</v>
      </c>
      <c r="T411" s="10">
        <f>SUM(E411/P411)</f>
        <v>45.6</v>
      </c>
      <c r="U411" t="s">
        <v>8308</v>
      </c>
      <c r="V411" t="s">
        <v>8313</v>
      </c>
    </row>
    <row r="412" spans="1:22" ht="43.5" x14ac:dyDescent="0.35">
      <c r="A412">
        <v>410</v>
      </c>
      <c r="B412" s="3" t="s">
        <v>411</v>
      </c>
      <c r="C412" s="3" t="s">
        <v>4520</v>
      </c>
      <c r="D412" s="18">
        <v>1000</v>
      </c>
      <c r="E412" s="18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7">
        <v>42113.773113425923</v>
      </c>
      <c r="L412" s="7">
        <v>42173.773113425923</v>
      </c>
      <c r="M412" s="5">
        <f>(J412/86400)+25569+(-5/24)</f>
        <v>42113.773113425923</v>
      </c>
      <c r="N412" s="5">
        <f t="shared" si="6"/>
        <v>42173.773113425923</v>
      </c>
      <c r="O412" t="b">
        <v>0</v>
      </c>
      <c r="P412">
        <v>7</v>
      </c>
      <c r="Q412" t="b">
        <v>1</v>
      </c>
      <c r="R412" t="s">
        <v>8269</v>
      </c>
      <c r="S412" s="11">
        <f>SUM(E412/D412)*100</f>
        <v>128.29999999999998</v>
      </c>
      <c r="T412" s="10">
        <f>SUM(E412/P412)</f>
        <v>183.28571428571428</v>
      </c>
      <c r="U412" t="s">
        <v>8308</v>
      </c>
      <c r="V412" t="s">
        <v>8313</v>
      </c>
    </row>
    <row r="413" spans="1:22" ht="43.5" x14ac:dyDescent="0.35">
      <c r="A413">
        <v>411</v>
      </c>
      <c r="B413" s="3" t="s">
        <v>412</v>
      </c>
      <c r="C413" s="3" t="s">
        <v>4521</v>
      </c>
      <c r="D413" s="18">
        <v>30000</v>
      </c>
      <c r="E413" s="18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7">
        <v>41597.967638888884</v>
      </c>
      <c r="L413" s="7">
        <v>41630</v>
      </c>
      <c r="M413" s="5">
        <f>(J413/86400)+25569+(-5/24)</f>
        <v>41597.967638888884</v>
      </c>
      <c r="N413" s="5">
        <f t="shared" si="6"/>
        <v>41630</v>
      </c>
      <c r="O413" t="b">
        <v>0</v>
      </c>
      <c r="P413">
        <v>241</v>
      </c>
      <c r="Q413" t="b">
        <v>1</v>
      </c>
      <c r="R413" t="s">
        <v>8269</v>
      </c>
      <c r="S413" s="11">
        <f>SUM(E413/D413)*100</f>
        <v>101.05</v>
      </c>
      <c r="T413" s="10">
        <f>SUM(E413/P413)</f>
        <v>125.78838174273859</v>
      </c>
      <c r="U413" t="s">
        <v>8308</v>
      </c>
      <c r="V413" t="s">
        <v>8313</v>
      </c>
    </row>
    <row r="414" spans="1:22" ht="58" x14ac:dyDescent="0.35">
      <c r="A414">
        <v>412</v>
      </c>
      <c r="B414" s="3" t="s">
        <v>413</v>
      </c>
      <c r="C414" s="3" t="s">
        <v>4522</v>
      </c>
      <c r="D414" s="18">
        <v>2500</v>
      </c>
      <c r="E414" s="18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7">
        <v>41099.534467592588</v>
      </c>
      <c r="L414" s="7">
        <v>41115.534467592588</v>
      </c>
      <c r="M414" s="5">
        <f>(J414/86400)+25569+(-5/24)</f>
        <v>41099.534467592588</v>
      </c>
      <c r="N414" s="5">
        <f t="shared" si="6"/>
        <v>41115.534467592588</v>
      </c>
      <c r="O414" t="b">
        <v>0</v>
      </c>
      <c r="P414">
        <v>55</v>
      </c>
      <c r="Q414" t="b">
        <v>1</v>
      </c>
      <c r="R414" t="s">
        <v>8269</v>
      </c>
      <c r="S414" s="11">
        <f>SUM(E414/D414)*100</f>
        <v>126.84</v>
      </c>
      <c r="T414" s="10">
        <f>SUM(E414/P414)</f>
        <v>57.654545454545456</v>
      </c>
      <c r="U414" t="s">
        <v>8308</v>
      </c>
      <c r="V414" t="s">
        <v>8313</v>
      </c>
    </row>
    <row r="415" spans="1:22" ht="43.5" x14ac:dyDescent="0.35">
      <c r="A415">
        <v>413</v>
      </c>
      <c r="B415" s="3" t="s">
        <v>414</v>
      </c>
      <c r="C415" s="3" t="s">
        <v>4523</v>
      </c>
      <c r="D415" s="18">
        <v>12800</v>
      </c>
      <c r="E415" s="18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7">
        <v>41079.66910879629</v>
      </c>
      <c r="L415" s="7">
        <v>41109.66910879629</v>
      </c>
      <c r="M415" s="5">
        <f>(J415/86400)+25569+(-5/24)</f>
        <v>41079.66910879629</v>
      </c>
      <c r="N415" s="5">
        <f t="shared" si="6"/>
        <v>41109.66910879629</v>
      </c>
      <c r="O415" t="b">
        <v>0</v>
      </c>
      <c r="P415">
        <v>171</v>
      </c>
      <c r="Q415" t="b">
        <v>1</v>
      </c>
      <c r="R415" t="s">
        <v>8269</v>
      </c>
      <c r="S415" s="11">
        <f>SUM(E415/D415)*100</f>
        <v>105.0859375</v>
      </c>
      <c r="T415" s="10">
        <f>SUM(E415/P415)</f>
        <v>78.660818713450297</v>
      </c>
      <c r="U415" t="s">
        <v>8308</v>
      </c>
      <c r="V415" t="s">
        <v>8313</v>
      </c>
    </row>
    <row r="416" spans="1:22" ht="43.5" x14ac:dyDescent="0.35">
      <c r="A416">
        <v>414</v>
      </c>
      <c r="B416" s="3" t="s">
        <v>415</v>
      </c>
      <c r="C416" s="3" t="s">
        <v>4524</v>
      </c>
      <c r="D416" s="18">
        <v>18500</v>
      </c>
      <c r="E416" s="18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7">
        <v>41528.85491898148</v>
      </c>
      <c r="L416" s="7">
        <v>41558.85491898148</v>
      </c>
      <c r="M416" s="5">
        <f>(J416/86400)+25569+(-5/24)</f>
        <v>41528.85491898148</v>
      </c>
      <c r="N416" s="5">
        <f t="shared" si="6"/>
        <v>41558.85491898148</v>
      </c>
      <c r="O416" t="b">
        <v>0</v>
      </c>
      <c r="P416">
        <v>208</v>
      </c>
      <c r="Q416" t="b">
        <v>1</v>
      </c>
      <c r="R416" t="s">
        <v>8269</v>
      </c>
      <c r="S416" s="11">
        <f>SUM(E416/D416)*100</f>
        <v>102.85405405405406</v>
      </c>
      <c r="T416" s="10">
        <f>SUM(E416/P416)</f>
        <v>91.480769230769226</v>
      </c>
      <c r="U416" t="s">
        <v>8308</v>
      </c>
      <c r="V416" t="s">
        <v>8313</v>
      </c>
    </row>
    <row r="417" spans="1:22" ht="58" x14ac:dyDescent="0.35">
      <c r="A417">
        <v>415</v>
      </c>
      <c r="B417" s="3" t="s">
        <v>416</v>
      </c>
      <c r="C417" s="3" t="s">
        <v>4525</v>
      </c>
      <c r="D417" s="18">
        <v>1400</v>
      </c>
      <c r="E417" s="18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7">
        <v>41904.643541666665</v>
      </c>
      <c r="L417" s="7">
        <v>41929.291666666664</v>
      </c>
      <c r="M417" s="5">
        <f>(J417/86400)+25569+(-5/24)</f>
        <v>41904.643541666665</v>
      </c>
      <c r="N417" s="5">
        <f t="shared" si="6"/>
        <v>41929.291666666664</v>
      </c>
      <c r="O417" t="b">
        <v>0</v>
      </c>
      <c r="P417">
        <v>21</v>
      </c>
      <c r="Q417" t="b">
        <v>1</v>
      </c>
      <c r="R417" t="s">
        <v>8269</v>
      </c>
      <c r="S417" s="11">
        <f>SUM(E417/D417)*100</f>
        <v>102.14714285714285</v>
      </c>
      <c r="T417" s="10">
        <f>SUM(E417/P417)</f>
        <v>68.09809523809524</v>
      </c>
      <c r="U417" t="s">
        <v>8308</v>
      </c>
      <c r="V417" t="s">
        <v>8313</v>
      </c>
    </row>
    <row r="418" spans="1:22" ht="43.5" x14ac:dyDescent="0.35">
      <c r="A418">
        <v>416</v>
      </c>
      <c r="B418" s="3" t="s">
        <v>417</v>
      </c>
      <c r="C418" s="3" t="s">
        <v>4526</v>
      </c>
      <c r="D418" s="18">
        <v>1000</v>
      </c>
      <c r="E418" s="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7">
        <v>41648.187858796293</v>
      </c>
      <c r="L418" s="7">
        <v>41678.187858796293</v>
      </c>
      <c r="M418" s="5">
        <f>(J418/86400)+25569+(-5/24)</f>
        <v>41648.187858796293</v>
      </c>
      <c r="N418" s="5">
        <f t="shared" si="6"/>
        <v>41678.187858796293</v>
      </c>
      <c r="O418" t="b">
        <v>0</v>
      </c>
      <c r="P418">
        <v>25</v>
      </c>
      <c r="Q418" t="b">
        <v>1</v>
      </c>
      <c r="R418" t="s">
        <v>8269</v>
      </c>
      <c r="S418" s="11">
        <f>SUM(E418/D418)*100</f>
        <v>120.21700000000001</v>
      </c>
      <c r="T418" s="10">
        <f>SUM(E418/P418)</f>
        <v>48.086800000000004</v>
      </c>
      <c r="U418" t="s">
        <v>8308</v>
      </c>
      <c r="V418" t="s">
        <v>8313</v>
      </c>
    </row>
    <row r="419" spans="1:22" ht="43.5" x14ac:dyDescent="0.35">
      <c r="A419">
        <v>417</v>
      </c>
      <c r="B419" s="3" t="s">
        <v>418</v>
      </c>
      <c r="C419" s="3" t="s">
        <v>4527</v>
      </c>
      <c r="D419" s="18">
        <v>10500</v>
      </c>
      <c r="E419" s="18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7">
        <v>41360.762268518512</v>
      </c>
      <c r="L419" s="7">
        <v>41371.981249999997</v>
      </c>
      <c r="M419" s="5">
        <f>(J419/86400)+25569+(-5/24)</f>
        <v>41360.762268518512</v>
      </c>
      <c r="N419" s="5">
        <f t="shared" si="6"/>
        <v>41371.981249999997</v>
      </c>
      <c r="O419" t="b">
        <v>0</v>
      </c>
      <c r="P419">
        <v>52</v>
      </c>
      <c r="Q419" t="b">
        <v>1</v>
      </c>
      <c r="R419" t="s">
        <v>8269</v>
      </c>
      <c r="S419" s="11">
        <f>SUM(E419/D419)*100</f>
        <v>100.24761904761905</v>
      </c>
      <c r="T419" s="10">
        <f>SUM(E419/P419)</f>
        <v>202.42307692307693</v>
      </c>
      <c r="U419" t="s">
        <v>8308</v>
      </c>
      <c r="V419" t="s">
        <v>8313</v>
      </c>
    </row>
    <row r="420" spans="1:22" ht="43.5" x14ac:dyDescent="0.35">
      <c r="A420">
        <v>418</v>
      </c>
      <c r="B420" s="3" t="s">
        <v>419</v>
      </c>
      <c r="C420" s="3" t="s">
        <v>4528</v>
      </c>
      <c r="D420" s="18">
        <v>22400</v>
      </c>
      <c r="E420" s="18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7">
        <v>42178.07403935185</v>
      </c>
      <c r="L420" s="7">
        <v>42208.07403935185</v>
      </c>
      <c r="M420" s="5">
        <f>(J420/86400)+25569+(-5/24)</f>
        <v>42178.07403935185</v>
      </c>
      <c r="N420" s="5">
        <f t="shared" si="6"/>
        <v>42208.07403935185</v>
      </c>
      <c r="O420" t="b">
        <v>0</v>
      </c>
      <c r="P420">
        <v>104</v>
      </c>
      <c r="Q420" t="b">
        <v>1</v>
      </c>
      <c r="R420" t="s">
        <v>8269</v>
      </c>
      <c r="S420" s="11">
        <f>SUM(E420/D420)*100</f>
        <v>100.63392857142857</v>
      </c>
      <c r="T420" s="10">
        <f>SUM(E420/P420)</f>
        <v>216.75</v>
      </c>
      <c r="U420" t="s">
        <v>8308</v>
      </c>
      <c r="V420" t="s">
        <v>8313</v>
      </c>
    </row>
    <row r="421" spans="1:22" ht="43.5" x14ac:dyDescent="0.35">
      <c r="A421">
        <v>419</v>
      </c>
      <c r="B421" s="3" t="s">
        <v>420</v>
      </c>
      <c r="C421" s="3" t="s">
        <v>4529</v>
      </c>
      <c r="D421" s="18">
        <v>8000</v>
      </c>
      <c r="E421" s="18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7">
        <v>41394.634108796294</v>
      </c>
      <c r="L421" s="7">
        <v>41454.634108796294</v>
      </c>
      <c r="M421" s="5">
        <f>(J421/86400)+25569+(-5/24)</f>
        <v>41394.634108796294</v>
      </c>
      <c r="N421" s="5">
        <f t="shared" si="6"/>
        <v>41454.634108796294</v>
      </c>
      <c r="O421" t="b">
        <v>0</v>
      </c>
      <c r="P421">
        <v>73</v>
      </c>
      <c r="Q421" t="b">
        <v>1</v>
      </c>
      <c r="R421" t="s">
        <v>8269</v>
      </c>
      <c r="S421" s="11">
        <f>SUM(E421/D421)*100</f>
        <v>100.4375</v>
      </c>
      <c r="T421" s="10">
        <f>SUM(E421/P421)</f>
        <v>110.06849315068493</v>
      </c>
      <c r="U421" t="s">
        <v>8308</v>
      </c>
      <c r="V421" t="s">
        <v>8313</v>
      </c>
    </row>
    <row r="422" spans="1:22" ht="43.5" x14ac:dyDescent="0.35">
      <c r="A422">
        <v>420</v>
      </c>
      <c r="B422" s="3" t="s">
        <v>421</v>
      </c>
      <c r="C422" s="3" t="s">
        <v>4530</v>
      </c>
      <c r="D422" s="18">
        <v>3300</v>
      </c>
      <c r="E422" s="18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7">
        <v>41682.028136574074</v>
      </c>
      <c r="L422" s="7">
        <v>41711.986469907402</v>
      </c>
      <c r="M422" s="5">
        <f>(J422/86400)+25569+(-5/24)</f>
        <v>41682.028136574074</v>
      </c>
      <c r="N422" s="5">
        <f t="shared" si="6"/>
        <v>41711.986469907402</v>
      </c>
      <c r="O422" t="b">
        <v>0</v>
      </c>
      <c r="P422">
        <v>3</v>
      </c>
      <c r="Q422" t="b">
        <v>0</v>
      </c>
      <c r="R422" t="s">
        <v>8270</v>
      </c>
      <c r="S422" s="11">
        <f>SUM(E422/D422)*100</f>
        <v>0.43939393939393934</v>
      </c>
      <c r="T422" s="10">
        <f>SUM(E422/P422)</f>
        <v>4.833333333333333</v>
      </c>
      <c r="U422" t="s">
        <v>8308</v>
      </c>
      <c r="V422" t="s">
        <v>8314</v>
      </c>
    </row>
    <row r="423" spans="1:22" ht="58" x14ac:dyDescent="0.35">
      <c r="A423">
        <v>421</v>
      </c>
      <c r="B423" s="3" t="s">
        <v>422</v>
      </c>
      <c r="C423" s="3" t="s">
        <v>4531</v>
      </c>
      <c r="D423" s="18">
        <v>15000</v>
      </c>
      <c r="E423" s="18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7">
        <v>42177.283055555548</v>
      </c>
      <c r="L423" s="7">
        <v>42237.283055555548</v>
      </c>
      <c r="M423" s="5">
        <f>(J423/86400)+25569+(-5/24)</f>
        <v>42177.283055555548</v>
      </c>
      <c r="N423" s="5">
        <f t="shared" si="6"/>
        <v>42237.283055555548</v>
      </c>
      <c r="O423" t="b">
        <v>0</v>
      </c>
      <c r="P423">
        <v>6</v>
      </c>
      <c r="Q423" t="b">
        <v>0</v>
      </c>
      <c r="R423" t="s">
        <v>8270</v>
      </c>
      <c r="S423" s="11">
        <f>SUM(E423/D423)*100</f>
        <v>2.0066666666666668</v>
      </c>
      <c r="T423" s="10">
        <f>SUM(E423/P423)</f>
        <v>50.166666666666664</v>
      </c>
      <c r="U423" t="s">
        <v>8308</v>
      </c>
      <c r="V423" t="s">
        <v>8314</v>
      </c>
    </row>
    <row r="424" spans="1:22" ht="43.5" x14ac:dyDescent="0.35">
      <c r="A424">
        <v>422</v>
      </c>
      <c r="B424" s="3" t="s">
        <v>423</v>
      </c>
      <c r="C424" s="3" t="s">
        <v>4532</v>
      </c>
      <c r="D424" s="18">
        <v>40000</v>
      </c>
      <c r="E424" s="18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7">
        <v>41863.052048611113</v>
      </c>
      <c r="L424" s="7">
        <v>41893.052048611113</v>
      </c>
      <c r="M424" s="5">
        <f>(J424/86400)+25569+(-5/24)</f>
        <v>41863.052048611113</v>
      </c>
      <c r="N424" s="5">
        <f t="shared" si="6"/>
        <v>41893.052048611113</v>
      </c>
      <c r="O424" t="b">
        <v>0</v>
      </c>
      <c r="P424">
        <v>12</v>
      </c>
      <c r="Q424" t="b">
        <v>0</v>
      </c>
      <c r="R424" t="s">
        <v>8270</v>
      </c>
      <c r="S424" s="11">
        <f>SUM(E424/D424)*100</f>
        <v>1.075</v>
      </c>
      <c r="T424" s="10">
        <f>SUM(E424/P424)</f>
        <v>35.833333333333336</v>
      </c>
      <c r="U424" t="s">
        <v>8308</v>
      </c>
      <c r="V424" t="s">
        <v>8314</v>
      </c>
    </row>
    <row r="425" spans="1:22" ht="43.5" x14ac:dyDescent="0.35">
      <c r="A425">
        <v>423</v>
      </c>
      <c r="B425" s="3" t="s">
        <v>424</v>
      </c>
      <c r="C425" s="3" t="s">
        <v>4533</v>
      </c>
      <c r="D425" s="18">
        <v>20000</v>
      </c>
      <c r="E425" s="18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7">
        <v>41400.717939814815</v>
      </c>
      <c r="L425" s="7">
        <v>41430.717939814815</v>
      </c>
      <c r="M425" s="5">
        <f>(J425/86400)+25569+(-5/24)</f>
        <v>41400.717939814815</v>
      </c>
      <c r="N425" s="5">
        <f t="shared" si="6"/>
        <v>41430.717939814815</v>
      </c>
      <c r="O425" t="b">
        <v>0</v>
      </c>
      <c r="P425">
        <v>13</v>
      </c>
      <c r="Q425" t="b">
        <v>0</v>
      </c>
      <c r="R425" t="s">
        <v>8270</v>
      </c>
      <c r="S425" s="11">
        <f>SUM(E425/D425)*100</f>
        <v>0.76500000000000001</v>
      </c>
      <c r="T425" s="10">
        <f>SUM(E425/P425)</f>
        <v>11.76923076923077</v>
      </c>
      <c r="U425" t="s">
        <v>8308</v>
      </c>
      <c r="V425" t="s">
        <v>8314</v>
      </c>
    </row>
    <row r="426" spans="1:22" ht="43.5" x14ac:dyDescent="0.35">
      <c r="A426">
        <v>424</v>
      </c>
      <c r="B426" s="3" t="s">
        <v>425</v>
      </c>
      <c r="C426" s="3" t="s">
        <v>4534</v>
      </c>
      <c r="D426" s="18">
        <v>3000</v>
      </c>
      <c r="E426" s="18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7">
        <v>40934.167812499996</v>
      </c>
      <c r="L426" s="7">
        <v>40994.126145833332</v>
      </c>
      <c r="M426" s="5">
        <f>(J426/86400)+25569+(-5/24)</f>
        <v>40934.167812499996</v>
      </c>
      <c r="N426" s="5">
        <f t="shared" si="6"/>
        <v>40994.126145833332</v>
      </c>
      <c r="O426" t="b">
        <v>0</v>
      </c>
      <c r="P426">
        <v>5</v>
      </c>
      <c r="Q426" t="b">
        <v>0</v>
      </c>
      <c r="R426" t="s">
        <v>8270</v>
      </c>
      <c r="S426" s="11">
        <f>SUM(E426/D426)*100</f>
        <v>6.7966666666666677</v>
      </c>
      <c r="T426" s="10">
        <f>SUM(E426/P426)</f>
        <v>40.78</v>
      </c>
      <c r="U426" t="s">
        <v>8308</v>
      </c>
      <c r="V426" t="s">
        <v>8314</v>
      </c>
    </row>
    <row r="427" spans="1:22" ht="43.5" x14ac:dyDescent="0.35">
      <c r="A427">
        <v>425</v>
      </c>
      <c r="B427" s="3" t="s">
        <v>426</v>
      </c>
      <c r="C427" s="3" t="s">
        <v>4535</v>
      </c>
      <c r="D427" s="18">
        <v>50000</v>
      </c>
      <c r="E427" s="18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7">
        <v>42275.652824074066</v>
      </c>
      <c r="L427" s="7">
        <v>42335.694490740738</v>
      </c>
      <c r="M427" s="5">
        <f>(J427/86400)+25569+(-5/24)</f>
        <v>42275.652824074066</v>
      </c>
      <c r="N427" s="5">
        <f t="shared" si="6"/>
        <v>42335.694490740738</v>
      </c>
      <c r="O427" t="b">
        <v>0</v>
      </c>
      <c r="P427">
        <v>2</v>
      </c>
      <c r="Q427" t="b">
        <v>0</v>
      </c>
      <c r="R427" t="s">
        <v>8270</v>
      </c>
      <c r="S427" s="11">
        <f>SUM(E427/D427)*100</f>
        <v>1.2E-2</v>
      </c>
      <c r="T427" s="10">
        <f>SUM(E427/P427)</f>
        <v>3</v>
      </c>
      <c r="U427" t="s">
        <v>8308</v>
      </c>
      <c r="V427" t="s">
        <v>8314</v>
      </c>
    </row>
    <row r="428" spans="1:22" ht="43.5" x14ac:dyDescent="0.35">
      <c r="A428">
        <v>426</v>
      </c>
      <c r="B428" s="3" t="s">
        <v>427</v>
      </c>
      <c r="C428" s="3" t="s">
        <v>4536</v>
      </c>
      <c r="D428" s="18">
        <v>10000</v>
      </c>
      <c r="E428" s="1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7">
        <v>42400.503634259258</v>
      </c>
      <c r="L428" s="7">
        <v>42430.503634259258</v>
      </c>
      <c r="M428" s="5">
        <f>(J428/86400)+25569+(-5/24)</f>
        <v>42400.503634259258</v>
      </c>
      <c r="N428" s="5">
        <f t="shared" si="6"/>
        <v>42430.503634259258</v>
      </c>
      <c r="O428" t="b">
        <v>0</v>
      </c>
      <c r="P428">
        <v>8</v>
      </c>
      <c r="Q428" t="b">
        <v>0</v>
      </c>
      <c r="R428" t="s">
        <v>8270</v>
      </c>
      <c r="S428" s="11">
        <f>SUM(E428/D428)*100</f>
        <v>1.3299999999999998</v>
      </c>
      <c r="T428" s="10">
        <f>SUM(E428/P428)</f>
        <v>16.625</v>
      </c>
      <c r="U428" t="s">
        <v>8308</v>
      </c>
      <c r="V428" t="s">
        <v>8314</v>
      </c>
    </row>
    <row r="429" spans="1:22" ht="58" x14ac:dyDescent="0.35">
      <c r="A429">
        <v>427</v>
      </c>
      <c r="B429" s="3" t="s">
        <v>428</v>
      </c>
      <c r="C429" s="3" t="s">
        <v>4537</v>
      </c>
      <c r="D429" s="18">
        <v>6500</v>
      </c>
      <c r="E429" s="18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7">
        <v>42285.700694444444</v>
      </c>
      <c r="L429" s="7">
        <v>42299.582638888889</v>
      </c>
      <c r="M429" s="5">
        <f>(J429/86400)+25569+(-5/24)</f>
        <v>42285.700694444444</v>
      </c>
      <c r="N429" s="5">
        <f t="shared" si="6"/>
        <v>42299.582638888889</v>
      </c>
      <c r="O429" t="b">
        <v>0</v>
      </c>
      <c r="P429">
        <v>0</v>
      </c>
      <c r="Q429" t="b">
        <v>0</v>
      </c>
      <c r="R429" t="s">
        <v>8270</v>
      </c>
      <c r="S429" s="11">
        <f>SUM(E429/D429)*100</f>
        <v>0</v>
      </c>
      <c r="T429" s="10" t="e">
        <f>SUM(E429/P429)</f>
        <v>#DIV/0!</v>
      </c>
      <c r="U429" t="s">
        <v>8308</v>
      </c>
      <c r="V429" t="s">
        <v>8314</v>
      </c>
    </row>
    <row r="430" spans="1:22" ht="29" x14ac:dyDescent="0.35">
      <c r="A430">
        <v>428</v>
      </c>
      <c r="B430" s="3" t="s">
        <v>429</v>
      </c>
      <c r="C430" s="3" t="s">
        <v>4538</v>
      </c>
      <c r="D430" s="18">
        <v>12000</v>
      </c>
      <c r="E430" s="18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7">
        <v>41778.558391203704</v>
      </c>
      <c r="L430" s="7">
        <v>41806.708333333328</v>
      </c>
      <c r="M430" s="5">
        <f>(J430/86400)+25569+(-5/24)</f>
        <v>41778.558391203704</v>
      </c>
      <c r="N430" s="5">
        <f t="shared" si="6"/>
        <v>41806.708333333328</v>
      </c>
      <c r="O430" t="b">
        <v>0</v>
      </c>
      <c r="P430">
        <v>13</v>
      </c>
      <c r="Q430" t="b">
        <v>0</v>
      </c>
      <c r="R430" t="s">
        <v>8270</v>
      </c>
      <c r="S430" s="11">
        <f>SUM(E430/D430)*100</f>
        <v>5.6333333333333329</v>
      </c>
      <c r="T430" s="10">
        <f>SUM(E430/P430)</f>
        <v>52</v>
      </c>
      <c r="U430" t="s">
        <v>8308</v>
      </c>
      <c r="V430" t="s">
        <v>8314</v>
      </c>
    </row>
    <row r="431" spans="1:22" ht="58" x14ac:dyDescent="0.35">
      <c r="A431">
        <v>429</v>
      </c>
      <c r="B431" s="3" t="s">
        <v>430</v>
      </c>
      <c r="C431" s="3" t="s">
        <v>4539</v>
      </c>
      <c r="D431" s="18">
        <v>5000</v>
      </c>
      <c r="E431" s="18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7">
        <v>40070.693078703705</v>
      </c>
      <c r="L431" s="7">
        <v>40143.999305555553</v>
      </c>
      <c r="M431" s="5">
        <f>(J431/86400)+25569+(-5/24)</f>
        <v>40070.693078703705</v>
      </c>
      <c r="N431" s="5">
        <f t="shared" si="6"/>
        <v>40143.999305555553</v>
      </c>
      <c r="O431" t="b">
        <v>0</v>
      </c>
      <c r="P431">
        <v>0</v>
      </c>
      <c r="Q431" t="b">
        <v>0</v>
      </c>
      <c r="R431" t="s">
        <v>8270</v>
      </c>
      <c r="S431" s="11">
        <f>SUM(E431/D431)*100</f>
        <v>0</v>
      </c>
      <c r="T431" s="10" t="e">
        <f>SUM(E431/P431)</f>
        <v>#DIV/0!</v>
      </c>
      <c r="U431" t="s">
        <v>8308</v>
      </c>
      <c r="V431" t="s">
        <v>8314</v>
      </c>
    </row>
    <row r="432" spans="1:22" ht="43.5" x14ac:dyDescent="0.35">
      <c r="A432">
        <v>430</v>
      </c>
      <c r="B432" s="3" t="s">
        <v>431</v>
      </c>
      <c r="C432" s="3" t="s">
        <v>4540</v>
      </c>
      <c r="D432" s="18">
        <v>1000</v>
      </c>
      <c r="E432" s="18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7">
        <v>41512.898923611108</v>
      </c>
      <c r="L432" s="7">
        <v>41527.898923611108</v>
      </c>
      <c r="M432" s="5">
        <f>(J432/86400)+25569+(-5/24)</f>
        <v>41512.898923611108</v>
      </c>
      <c r="N432" s="5">
        <f t="shared" si="6"/>
        <v>41527.898923611108</v>
      </c>
      <c r="O432" t="b">
        <v>0</v>
      </c>
      <c r="P432">
        <v>5</v>
      </c>
      <c r="Q432" t="b">
        <v>0</v>
      </c>
      <c r="R432" t="s">
        <v>8270</v>
      </c>
      <c r="S432" s="11">
        <f>SUM(E432/D432)*100</f>
        <v>2.4</v>
      </c>
      <c r="T432" s="10">
        <f>SUM(E432/P432)</f>
        <v>4.8</v>
      </c>
      <c r="U432" t="s">
        <v>8308</v>
      </c>
      <c r="V432" t="s">
        <v>8314</v>
      </c>
    </row>
    <row r="433" spans="1:22" ht="43.5" x14ac:dyDescent="0.35">
      <c r="A433">
        <v>431</v>
      </c>
      <c r="B433" s="3" t="s">
        <v>432</v>
      </c>
      <c r="C433" s="3" t="s">
        <v>4541</v>
      </c>
      <c r="D433" s="18">
        <v>3000</v>
      </c>
      <c r="E433" s="18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7">
        <v>42526.662997685184</v>
      </c>
      <c r="L433" s="7">
        <v>42556.662997685184</v>
      </c>
      <c r="M433" s="5">
        <f>(J433/86400)+25569+(-5/24)</f>
        <v>42526.662997685184</v>
      </c>
      <c r="N433" s="5">
        <f t="shared" si="6"/>
        <v>42556.662997685184</v>
      </c>
      <c r="O433" t="b">
        <v>0</v>
      </c>
      <c r="P433">
        <v>8</v>
      </c>
      <c r="Q433" t="b">
        <v>0</v>
      </c>
      <c r="R433" t="s">
        <v>8270</v>
      </c>
      <c r="S433" s="11">
        <f>SUM(E433/D433)*100</f>
        <v>13.833333333333334</v>
      </c>
      <c r="T433" s="10">
        <f>SUM(E433/P433)</f>
        <v>51.875</v>
      </c>
      <c r="U433" t="s">
        <v>8308</v>
      </c>
      <c r="V433" t="s">
        <v>8314</v>
      </c>
    </row>
    <row r="434" spans="1:22" ht="58" x14ac:dyDescent="0.35">
      <c r="A434">
        <v>432</v>
      </c>
      <c r="B434" s="3" t="s">
        <v>433</v>
      </c>
      <c r="C434" s="3" t="s">
        <v>4542</v>
      </c>
      <c r="D434" s="18">
        <v>6000</v>
      </c>
      <c r="E434" s="18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7">
        <v>42238.51829861111</v>
      </c>
      <c r="L434" s="7">
        <v>42298.51829861111</v>
      </c>
      <c r="M434" s="5">
        <f>(J434/86400)+25569+(-5/24)</f>
        <v>42238.51829861111</v>
      </c>
      <c r="N434" s="5">
        <f t="shared" si="6"/>
        <v>42298.51829861111</v>
      </c>
      <c r="O434" t="b">
        <v>0</v>
      </c>
      <c r="P434">
        <v>8</v>
      </c>
      <c r="Q434" t="b">
        <v>0</v>
      </c>
      <c r="R434" t="s">
        <v>8270</v>
      </c>
      <c r="S434" s="11">
        <f>SUM(E434/D434)*100</f>
        <v>9.5</v>
      </c>
      <c r="T434" s="10">
        <f>SUM(E434/P434)</f>
        <v>71.25</v>
      </c>
      <c r="U434" t="s">
        <v>8308</v>
      </c>
      <c r="V434" t="s">
        <v>8314</v>
      </c>
    </row>
    <row r="435" spans="1:22" ht="58" x14ac:dyDescent="0.35">
      <c r="A435">
        <v>433</v>
      </c>
      <c r="B435" s="3" t="s">
        <v>434</v>
      </c>
      <c r="C435" s="3" t="s">
        <v>4543</v>
      </c>
      <c r="D435" s="18">
        <v>3000</v>
      </c>
      <c r="E435" s="18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7">
        <v>42228.421550925923</v>
      </c>
      <c r="L435" s="7">
        <v>42288.421550925923</v>
      </c>
      <c r="M435" s="5">
        <f>(J435/86400)+25569+(-5/24)</f>
        <v>42228.421550925923</v>
      </c>
      <c r="N435" s="5">
        <f t="shared" si="6"/>
        <v>42288.421550925923</v>
      </c>
      <c r="O435" t="b">
        <v>0</v>
      </c>
      <c r="P435">
        <v>0</v>
      </c>
      <c r="Q435" t="b">
        <v>0</v>
      </c>
      <c r="R435" t="s">
        <v>8270</v>
      </c>
      <c r="S435" s="11">
        <f>SUM(E435/D435)*100</f>
        <v>0</v>
      </c>
      <c r="T435" s="10" t="e">
        <f>SUM(E435/P435)</f>
        <v>#DIV/0!</v>
      </c>
      <c r="U435" t="s">
        <v>8308</v>
      </c>
      <c r="V435" t="s">
        <v>8314</v>
      </c>
    </row>
    <row r="436" spans="1:22" ht="58" x14ac:dyDescent="0.35">
      <c r="A436">
        <v>434</v>
      </c>
      <c r="B436" s="3" t="s">
        <v>435</v>
      </c>
      <c r="C436" s="3" t="s">
        <v>4544</v>
      </c>
      <c r="D436" s="18">
        <v>2500</v>
      </c>
      <c r="E436" s="18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7">
        <v>41576.626180555555</v>
      </c>
      <c r="L436" s="7">
        <v>41609.667847222219</v>
      </c>
      <c r="M436" s="5">
        <f>(J436/86400)+25569+(-5/24)</f>
        <v>41576.626180555555</v>
      </c>
      <c r="N436" s="5">
        <f t="shared" si="6"/>
        <v>41609.667847222219</v>
      </c>
      <c r="O436" t="b">
        <v>0</v>
      </c>
      <c r="P436">
        <v>2</v>
      </c>
      <c r="Q436" t="b">
        <v>0</v>
      </c>
      <c r="R436" t="s">
        <v>8270</v>
      </c>
      <c r="S436" s="11">
        <f>SUM(E436/D436)*100</f>
        <v>5</v>
      </c>
      <c r="T436" s="10">
        <f>SUM(E436/P436)</f>
        <v>62.5</v>
      </c>
      <c r="U436" t="s">
        <v>8308</v>
      </c>
      <c r="V436" t="s">
        <v>8314</v>
      </c>
    </row>
    <row r="437" spans="1:22" ht="58" x14ac:dyDescent="0.35">
      <c r="A437">
        <v>435</v>
      </c>
      <c r="B437" s="3" t="s">
        <v>436</v>
      </c>
      <c r="C437" s="3" t="s">
        <v>4545</v>
      </c>
      <c r="D437" s="18">
        <v>110000</v>
      </c>
      <c r="E437" s="18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7">
        <v>41500.539120370369</v>
      </c>
      <c r="L437" s="7">
        <v>41530.539120370369</v>
      </c>
      <c r="M437" s="5">
        <f>(J437/86400)+25569+(-5/24)</f>
        <v>41500.539120370369</v>
      </c>
      <c r="N437" s="5">
        <f t="shared" si="6"/>
        <v>41530.539120370369</v>
      </c>
      <c r="O437" t="b">
        <v>0</v>
      </c>
      <c r="P437">
        <v>3</v>
      </c>
      <c r="Q437" t="b">
        <v>0</v>
      </c>
      <c r="R437" t="s">
        <v>8270</v>
      </c>
      <c r="S437" s="11">
        <f>SUM(E437/D437)*100</f>
        <v>2.7272727272727275E-3</v>
      </c>
      <c r="T437" s="10">
        <f>SUM(E437/P437)</f>
        <v>1</v>
      </c>
      <c r="U437" t="s">
        <v>8308</v>
      </c>
      <c r="V437" t="s">
        <v>8314</v>
      </c>
    </row>
    <row r="438" spans="1:22" ht="43.5" x14ac:dyDescent="0.35">
      <c r="A438">
        <v>436</v>
      </c>
      <c r="B438" s="3" t="s">
        <v>437</v>
      </c>
      <c r="C438" s="3" t="s">
        <v>4546</v>
      </c>
      <c r="D438" s="18">
        <v>1000</v>
      </c>
      <c r="E438" s="1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7">
        <v>41456.154085648144</v>
      </c>
      <c r="L438" s="7">
        <v>41486.154085648144</v>
      </c>
      <c r="M438" s="5">
        <f>(J438/86400)+25569+(-5/24)</f>
        <v>41456.154085648144</v>
      </c>
      <c r="N438" s="5">
        <f t="shared" si="6"/>
        <v>41486.154085648144</v>
      </c>
      <c r="O438" t="b">
        <v>0</v>
      </c>
      <c r="P438">
        <v>0</v>
      </c>
      <c r="Q438" t="b">
        <v>0</v>
      </c>
      <c r="R438" t="s">
        <v>8270</v>
      </c>
      <c r="S438" s="11">
        <f>SUM(E438/D438)*100</f>
        <v>0</v>
      </c>
      <c r="T438" s="10" t="e">
        <f>SUM(E438/P438)</f>
        <v>#DIV/0!</v>
      </c>
      <c r="U438" t="s">
        <v>8308</v>
      </c>
      <c r="V438" t="s">
        <v>8314</v>
      </c>
    </row>
    <row r="439" spans="1:22" ht="43.5" x14ac:dyDescent="0.35">
      <c r="A439">
        <v>437</v>
      </c>
      <c r="B439" s="3" t="s">
        <v>438</v>
      </c>
      <c r="C439" s="3" t="s">
        <v>4547</v>
      </c>
      <c r="D439" s="18">
        <v>7000</v>
      </c>
      <c r="E439" s="18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7">
        <v>42591.110254629624</v>
      </c>
      <c r="L439" s="7">
        <v>42651.110254629624</v>
      </c>
      <c r="M439" s="5">
        <f>(J439/86400)+25569+(-5/24)</f>
        <v>42591.110254629624</v>
      </c>
      <c r="N439" s="5">
        <f t="shared" si="6"/>
        <v>42651.110254629624</v>
      </c>
      <c r="O439" t="b">
        <v>0</v>
      </c>
      <c r="P439">
        <v>0</v>
      </c>
      <c r="Q439" t="b">
        <v>0</v>
      </c>
      <c r="R439" t="s">
        <v>8270</v>
      </c>
      <c r="S439" s="11">
        <f>SUM(E439/D439)*100</f>
        <v>0</v>
      </c>
      <c r="T439" s="10" t="e">
        <f>SUM(E439/P439)</f>
        <v>#DIV/0!</v>
      </c>
      <c r="U439" t="s">
        <v>8308</v>
      </c>
      <c r="V439" t="s">
        <v>8314</v>
      </c>
    </row>
    <row r="440" spans="1:22" ht="43.5" x14ac:dyDescent="0.35">
      <c r="A440">
        <v>438</v>
      </c>
      <c r="B440" s="3" t="s">
        <v>439</v>
      </c>
      <c r="C440" s="3" t="s">
        <v>4548</v>
      </c>
      <c r="D440" s="18">
        <v>20000</v>
      </c>
      <c r="E440" s="18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7">
        <v>42296.052754629629</v>
      </c>
      <c r="L440" s="7">
        <v>42326.094421296293</v>
      </c>
      <c r="M440" s="5">
        <f>(J440/86400)+25569+(-5/24)</f>
        <v>42296.052754629629</v>
      </c>
      <c r="N440" s="5">
        <f t="shared" si="6"/>
        <v>42326.094421296293</v>
      </c>
      <c r="O440" t="b">
        <v>0</v>
      </c>
      <c r="P440">
        <v>11</v>
      </c>
      <c r="Q440" t="b">
        <v>0</v>
      </c>
      <c r="R440" t="s">
        <v>8270</v>
      </c>
      <c r="S440" s="11">
        <f>SUM(E440/D440)*100</f>
        <v>9.379999999999999</v>
      </c>
      <c r="T440" s="10">
        <f>SUM(E440/P440)</f>
        <v>170.54545454545453</v>
      </c>
      <c r="U440" t="s">
        <v>8308</v>
      </c>
      <c r="V440" t="s">
        <v>8314</v>
      </c>
    </row>
    <row r="441" spans="1:22" ht="43.5" x14ac:dyDescent="0.35">
      <c r="A441">
        <v>439</v>
      </c>
      <c r="B441" s="3" t="s">
        <v>440</v>
      </c>
      <c r="C441" s="3" t="s">
        <v>4549</v>
      </c>
      <c r="D441" s="18">
        <v>450</v>
      </c>
      <c r="E441" s="18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7">
        <v>41919.553449074076</v>
      </c>
      <c r="L441" s="7">
        <v>41929.553449074076</v>
      </c>
      <c r="M441" s="5">
        <f>(J441/86400)+25569+(-5/24)</f>
        <v>41919.553449074076</v>
      </c>
      <c r="N441" s="5">
        <f t="shared" si="6"/>
        <v>41929.553449074076</v>
      </c>
      <c r="O441" t="b">
        <v>0</v>
      </c>
      <c r="P441">
        <v>0</v>
      </c>
      <c r="Q441" t="b">
        <v>0</v>
      </c>
      <c r="R441" t="s">
        <v>8270</v>
      </c>
      <c r="S441" s="11">
        <f>SUM(E441/D441)*100</f>
        <v>0</v>
      </c>
      <c r="T441" s="10" t="e">
        <f>SUM(E441/P441)</f>
        <v>#DIV/0!</v>
      </c>
      <c r="U441" t="s">
        <v>8308</v>
      </c>
      <c r="V441" t="s">
        <v>8314</v>
      </c>
    </row>
    <row r="442" spans="1:22" ht="43.5" x14ac:dyDescent="0.35">
      <c r="A442">
        <v>440</v>
      </c>
      <c r="B442" s="3" t="s">
        <v>441</v>
      </c>
      <c r="C442" s="3" t="s">
        <v>4550</v>
      </c>
      <c r="D442" s="18">
        <v>5000</v>
      </c>
      <c r="E442" s="18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7">
        <v>42423.777233796289</v>
      </c>
      <c r="L442" s="7">
        <v>42453.735567129632</v>
      </c>
      <c r="M442" s="5">
        <f>(J442/86400)+25569+(-5/24)</f>
        <v>42423.777233796289</v>
      </c>
      <c r="N442" s="5">
        <f t="shared" si="6"/>
        <v>42453.735567129632</v>
      </c>
      <c r="O442" t="b">
        <v>0</v>
      </c>
      <c r="P442">
        <v>1</v>
      </c>
      <c r="Q442" t="b">
        <v>0</v>
      </c>
      <c r="R442" t="s">
        <v>8270</v>
      </c>
      <c r="S442" s="11">
        <f>SUM(E442/D442)*100</f>
        <v>0.1</v>
      </c>
      <c r="T442" s="10">
        <f>SUM(E442/P442)</f>
        <v>5</v>
      </c>
      <c r="U442" t="s">
        <v>8308</v>
      </c>
      <c r="V442" t="s">
        <v>8314</v>
      </c>
    </row>
    <row r="443" spans="1:22" ht="43.5" x14ac:dyDescent="0.35">
      <c r="A443">
        <v>441</v>
      </c>
      <c r="B443" s="3" t="s">
        <v>442</v>
      </c>
      <c r="C443" s="3" t="s">
        <v>4551</v>
      </c>
      <c r="D443" s="18">
        <v>400</v>
      </c>
      <c r="E443" s="18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7">
        <v>41550.585601851846</v>
      </c>
      <c r="L443" s="7">
        <v>41580.585601851846</v>
      </c>
      <c r="M443" s="5">
        <f>(J443/86400)+25569+(-5/24)</f>
        <v>41550.585601851846</v>
      </c>
      <c r="N443" s="5">
        <f t="shared" si="6"/>
        <v>41580.585601851846</v>
      </c>
      <c r="O443" t="b">
        <v>0</v>
      </c>
      <c r="P443">
        <v>0</v>
      </c>
      <c r="Q443" t="b">
        <v>0</v>
      </c>
      <c r="R443" t="s">
        <v>8270</v>
      </c>
      <c r="S443" s="11">
        <f>SUM(E443/D443)*100</f>
        <v>0</v>
      </c>
      <c r="T443" s="10" t="e">
        <f>SUM(E443/P443)</f>
        <v>#DIV/0!</v>
      </c>
      <c r="U443" t="s">
        <v>8308</v>
      </c>
      <c r="V443" t="s">
        <v>8314</v>
      </c>
    </row>
    <row r="444" spans="1:22" x14ac:dyDescent="0.35">
      <c r="A444">
        <v>442</v>
      </c>
      <c r="B444" s="3" t="s">
        <v>443</v>
      </c>
      <c r="C444" s="3" t="s">
        <v>4552</v>
      </c>
      <c r="D444" s="18">
        <v>17000</v>
      </c>
      <c r="E444" s="18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7">
        <v>42024.680358796293</v>
      </c>
      <c r="L444" s="7">
        <v>42054.680358796293</v>
      </c>
      <c r="M444" s="5">
        <f>(J444/86400)+25569+(-5/24)</f>
        <v>42024.680358796293</v>
      </c>
      <c r="N444" s="5">
        <f t="shared" si="6"/>
        <v>42054.680358796293</v>
      </c>
      <c r="O444" t="b">
        <v>0</v>
      </c>
      <c r="P444">
        <v>17</v>
      </c>
      <c r="Q444" t="b">
        <v>0</v>
      </c>
      <c r="R444" t="s">
        <v>8270</v>
      </c>
      <c r="S444" s="11">
        <f>SUM(E444/D444)*100</f>
        <v>39.358823529411765</v>
      </c>
      <c r="T444" s="10">
        <f>SUM(E444/P444)</f>
        <v>393.58823529411762</v>
      </c>
      <c r="U444" t="s">
        <v>8308</v>
      </c>
      <c r="V444" t="s">
        <v>8314</v>
      </c>
    </row>
    <row r="445" spans="1:22" ht="43.5" x14ac:dyDescent="0.35">
      <c r="A445">
        <v>443</v>
      </c>
      <c r="B445" s="3" t="s">
        <v>444</v>
      </c>
      <c r="C445" s="3" t="s">
        <v>4553</v>
      </c>
      <c r="D445" s="18">
        <v>10000</v>
      </c>
      <c r="E445" s="18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7">
        <v>41649.806724537033</v>
      </c>
      <c r="L445" s="7">
        <v>41679.806724537033</v>
      </c>
      <c r="M445" s="5">
        <f>(J445/86400)+25569+(-5/24)</f>
        <v>41649.806724537033</v>
      </c>
      <c r="N445" s="5">
        <f t="shared" si="6"/>
        <v>41679.806724537033</v>
      </c>
      <c r="O445" t="b">
        <v>0</v>
      </c>
      <c r="P445">
        <v>2</v>
      </c>
      <c r="Q445" t="b">
        <v>0</v>
      </c>
      <c r="R445" t="s">
        <v>8270</v>
      </c>
      <c r="S445" s="11">
        <f>SUM(E445/D445)*100</f>
        <v>0.1</v>
      </c>
      <c r="T445" s="10">
        <f>SUM(E445/P445)</f>
        <v>5</v>
      </c>
      <c r="U445" t="s">
        <v>8308</v>
      </c>
      <c r="V445" t="s">
        <v>8314</v>
      </c>
    </row>
    <row r="446" spans="1:22" ht="43.5" x14ac:dyDescent="0.35">
      <c r="A446">
        <v>444</v>
      </c>
      <c r="B446" s="3" t="s">
        <v>445</v>
      </c>
      <c r="C446" s="3" t="s">
        <v>4554</v>
      </c>
      <c r="D446" s="18">
        <v>1000</v>
      </c>
      <c r="E446" s="18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7">
        <v>40894.69862268518</v>
      </c>
      <c r="L446" s="7">
        <v>40954.69862268518</v>
      </c>
      <c r="M446" s="5">
        <f>(J446/86400)+25569+(-5/24)</f>
        <v>40894.69862268518</v>
      </c>
      <c r="N446" s="5">
        <f t="shared" si="6"/>
        <v>40954.69862268518</v>
      </c>
      <c r="O446" t="b">
        <v>0</v>
      </c>
      <c r="P446">
        <v>1</v>
      </c>
      <c r="Q446" t="b">
        <v>0</v>
      </c>
      <c r="R446" t="s">
        <v>8270</v>
      </c>
      <c r="S446" s="11">
        <f>SUM(E446/D446)*100</f>
        <v>5</v>
      </c>
      <c r="T446" s="10">
        <f>SUM(E446/P446)</f>
        <v>50</v>
      </c>
      <c r="U446" t="s">
        <v>8308</v>
      </c>
      <c r="V446" t="s">
        <v>8314</v>
      </c>
    </row>
    <row r="447" spans="1:22" ht="43.5" x14ac:dyDescent="0.35">
      <c r="A447">
        <v>445</v>
      </c>
      <c r="B447" s="3" t="s">
        <v>446</v>
      </c>
      <c r="C447" s="3" t="s">
        <v>4555</v>
      </c>
      <c r="D447" s="18">
        <v>60000</v>
      </c>
      <c r="E447" s="18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7">
        <v>42130.127025462956</v>
      </c>
      <c r="L447" s="7">
        <v>42145.127025462956</v>
      </c>
      <c r="M447" s="5">
        <f>(J447/86400)+25569+(-5/24)</f>
        <v>42130.127025462956</v>
      </c>
      <c r="N447" s="5">
        <f t="shared" si="6"/>
        <v>42145.127025462956</v>
      </c>
      <c r="O447" t="b">
        <v>0</v>
      </c>
      <c r="P447">
        <v>2</v>
      </c>
      <c r="Q447" t="b">
        <v>0</v>
      </c>
      <c r="R447" t="s">
        <v>8270</v>
      </c>
      <c r="S447" s="11">
        <f>SUM(E447/D447)*100</f>
        <v>3.3333333333333335E-3</v>
      </c>
      <c r="T447" s="10">
        <f>SUM(E447/P447)</f>
        <v>1</v>
      </c>
      <c r="U447" t="s">
        <v>8308</v>
      </c>
      <c r="V447" t="s">
        <v>8314</v>
      </c>
    </row>
    <row r="448" spans="1:22" ht="43.5" x14ac:dyDescent="0.35">
      <c r="A448">
        <v>446</v>
      </c>
      <c r="B448" s="3" t="s">
        <v>447</v>
      </c>
      <c r="C448" s="3" t="s">
        <v>4556</v>
      </c>
      <c r="D448" s="18">
        <v>10500</v>
      </c>
      <c r="E448" s="1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7">
        <v>42036.875231481477</v>
      </c>
      <c r="L448" s="7">
        <v>42066.875231481477</v>
      </c>
      <c r="M448" s="5">
        <f>(J448/86400)+25569+(-5/24)</f>
        <v>42036.875231481477</v>
      </c>
      <c r="N448" s="5">
        <f t="shared" si="6"/>
        <v>42066.875231481477</v>
      </c>
      <c r="O448" t="b">
        <v>0</v>
      </c>
      <c r="P448">
        <v>16</v>
      </c>
      <c r="Q448" t="b">
        <v>0</v>
      </c>
      <c r="R448" t="s">
        <v>8270</v>
      </c>
      <c r="S448" s="11">
        <f>SUM(E448/D448)*100</f>
        <v>7.2952380952380951</v>
      </c>
      <c r="T448" s="10">
        <f>SUM(E448/P448)</f>
        <v>47.875</v>
      </c>
      <c r="U448" t="s">
        <v>8308</v>
      </c>
      <c r="V448" t="s">
        <v>8314</v>
      </c>
    </row>
    <row r="449" spans="1:22" ht="58" x14ac:dyDescent="0.35">
      <c r="A449">
        <v>447</v>
      </c>
      <c r="B449" s="3" t="s">
        <v>448</v>
      </c>
      <c r="C449" s="3" t="s">
        <v>4557</v>
      </c>
      <c r="D449" s="18">
        <v>30000</v>
      </c>
      <c r="E449" s="18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7">
        <v>41331.34679398148</v>
      </c>
      <c r="L449" s="7">
        <v>41356.305127314808</v>
      </c>
      <c r="M449" s="5">
        <f>(J449/86400)+25569+(-5/24)</f>
        <v>41331.34679398148</v>
      </c>
      <c r="N449" s="5">
        <f t="shared" si="6"/>
        <v>41356.305127314808</v>
      </c>
      <c r="O449" t="b">
        <v>0</v>
      </c>
      <c r="P449">
        <v>1</v>
      </c>
      <c r="Q449" t="b">
        <v>0</v>
      </c>
      <c r="R449" t="s">
        <v>8270</v>
      </c>
      <c r="S449" s="11">
        <f>SUM(E449/D449)*100</f>
        <v>1.6666666666666666E-2</v>
      </c>
      <c r="T449" s="10">
        <f>SUM(E449/P449)</f>
        <v>5</v>
      </c>
      <c r="U449" t="s">
        <v>8308</v>
      </c>
      <c r="V449" t="s">
        <v>8314</v>
      </c>
    </row>
    <row r="450" spans="1:22" ht="43.5" x14ac:dyDescent="0.35">
      <c r="A450">
        <v>448</v>
      </c>
      <c r="B450" s="3" t="s">
        <v>449</v>
      </c>
      <c r="C450" s="3" t="s">
        <v>4558</v>
      </c>
      <c r="D450" s="18">
        <v>2500</v>
      </c>
      <c r="E450" s="18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7">
        <v>41753.549710648142</v>
      </c>
      <c r="L450" s="7">
        <v>41773.549710648142</v>
      </c>
      <c r="M450" s="5">
        <f>(J450/86400)+25569+(-5/24)</f>
        <v>41753.549710648142</v>
      </c>
      <c r="N450" s="5">
        <f t="shared" si="6"/>
        <v>41773.549710648142</v>
      </c>
      <c r="O450" t="b">
        <v>0</v>
      </c>
      <c r="P450">
        <v>4</v>
      </c>
      <c r="Q450" t="b">
        <v>0</v>
      </c>
      <c r="R450" t="s">
        <v>8270</v>
      </c>
      <c r="S450" s="11">
        <f>SUM(E450/D450)*100</f>
        <v>3.2804000000000002</v>
      </c>
      <c r="T450" s="10">
        <f>SUM(E450/P450)</f>
        <v>20.502500000000001</v>
      </c>
      <c r="U450" t="s">
        <v>8308</v>
      </c>
      <c r="V450" t="s">
        <v>8314</v>
      </c>
    </row>
    <row r="451" spans="1:22" ht="43.5" x14ac:dyDescent="0.35">
      <c r="A451">
        <v>449</v>
      </c>
      <c r="B451" s="3" t="s">
        <v>450</v>
      </c>
      <c r="C451" s="3" t="s">
        <v>4559</v>
      </c>
      <c r="D451" s="18">
        <v>2000</v>
      </c>
      <c r="E451" s="18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7">
        <v>41534.359780092593</v>
      </c>
      <c r="L451" s="7">
        <v>41564.359780092593</v>
      </c>
      <c r="M451" s="5">
        <f>(J451/86400)+25569+(-5/24)</f>
        <v>41534.359780092593</v>
      </c>
      <c r="N451" s="5">
        <f t="shared" ref="N451:N514" si="7">(I451/86400)+25569+(-5/24)</f>
        <v>41564.359780092593</v>
      </c>
      <c r="O451" t="b">
        <v>0</v>
      </c>
      <c r="P451">
        <v>5</v>
      </c>
      <c r="Q451" t="b">
        <v>0</v>
      </c>
      <c r="R451" t="s">
        <v>8270</v>
      </c>
      <c r="S451" s="11">
        <f>SUM(E451/D451)*100</f>
        <v>2.25</v>
      </c>
      <c r="T451" s="10">
        <f>SUM(E451/P451)</f>
        <v>9</v>
      </c>
      <c r="U451" t="s">
        <v>8308</v>
      </c>
      <c r="V451" t="s">
        <v>8314</v>
      </c>
    </row>
    <row r="452" spans="1:22" ht="43.5" x14ac:dyDescent="0.35">
      <c r="A452">
        <v>450</v>
      </c>
      <c r="B452" s="3" t="s">
        <v>451</v>
      </c>
      <c r="C452" s="3" t="s">
        <v>4560</v>
      </c>
      <c r="D452" s="18">
        <v>50000</v>
      </c>
      <c r="E452" s="18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7">
        <v>41654.73842592592</v>
      </c>
      <c r="L452" s="7">
        <v>41684.73842592592</v>
      </c>
      <c r="M452" s="5">
        <f>(J452/86400)+25569+(-5/24)</f>
        <v>41654.73842592592</v>
      </c>
      <c r="N452" s="5">
        <f t="shared" si="7"/>
        <v>41684.73842592592</v>
      </c>
      <c r="O452" t="b">
        <v>0</v>
      </c>
      <c r="P452">
        <v>7</v>
      </c>
      <c r="Q452" t="b">
        <v>0</v>
      </c>
      <c r="R452" t="s">
        <v>8270</v>
      </c>
      <c r="S452" s="11">
        <f>SUM(E452/D452)*100</f>
        <v>0.79200000000000004</v>
      </c>
      <c r="T452" s="10">
        <f>SUM(E452/P452)</f>
        <v>56.571428571428569</v>
      </c>
      <c r="U452" t="s">
        <v>8308</v>
      </c>
      <c r="V452" t="s">
        <v>8314</v>
      </c>
    </row>
    <row r="453" spans="1:22" ht="43.5" x14ac:dyDescent="0.35">
      <c r="A453">
        <v>451</v>
      </c>
      <c r="B453" s="3" t="s">
        <v>452</v>
      </c>
      <c r="C453" s="3" t="s">
        <v>4561</v>
      </c>
      <c r="D453" s="18">
        <v>20000</v>
      </c>
      <c r="E453" s="18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7">
        <v>41634.506840277776</v>
      </c>
      <c r="L453" s="7">
        <v>41664.506840277776</v>
      </c>
      <c r="M453" s="5">
        <f>(J453/86400)+25569+(-5/24)</f>
        <v>41634.506840277776</v>
      </c>
      <c r="N453" s="5">
        <f t="shared" si="7"/>
        <v>41664.506840277776</v>
      </c>
      <c r="O453" t="b">
        <v>0</v>
      </c>
      <c r="P453">
        <v>0</v>
      </c>
      <c r="Q453" t="b">
        <v>0</v>
      </c>
      <c r="R453" t="s">
        <v>8270</v>
      </c>
      <c r="S453" s="11">
        <f>SUM(E453/D453)*100</f>
        <v>0</v>
      </c>
      <c r="T453" s="10" t="e">
        <f>SUM(E453/P453)</f>
        <v>#DIV/0!</v>
      </c>
      <c r="U453" t="s">
        <v>8308</v>
      </c>
      <c r="V453" t="s">
        <v>8314</v>
      </c>
    </row>
    <row r="454" spans="1:22" ht="29" x14ac:dyDescent="0.35">
      <c r="A454">
        <v>452</v>
      </c>
      <c r="B454" s="3" t="s">
        <v>453</v>
      </c>
      <c r="C454" s="3" t="s">
        <v>4562</v>
      </c>
      <c r="D454" s="18">
        <v>750</v>
      </c>
      <c r="E454" s="18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7">
        <v>42107.49554398148</v>
      </c>
      <c r="L454" s="7">
        <v>42137.49554398148</v>
      </c>
      <c r="M454" s="5">
        <f>(J454/86400)+25569+(-5/24)</f>
        <v>42107.49554398148</v>
      </c>
      <c r="N454" s="5">
        <f t="shared" si="7"/>
        <v>42137.49554398148</v>
      </c>
      <c r="O454" t="b">
        <v>0</v>
      </c>
      <c r="P454">
        <v>12</v>
      </c>
      <c r="Q454" t="b">
        <v>0</v>
      </c>
      <c r="R454" t="s">
        <v>8270</v>
      </c>
      <c r="S454" s="11">
        <f>SUM(E454/D454)*100</f>
        <v>64</v>
      </c>
      <c r="T454" s="10">
        <f>SUM(E454/P454)</f>
        <v>40</v>
      </c>
      <c r="U454" t="s">
        <v>8308</v>
      </c>
      <c r="V454" t="s">
        <v>8314</v>
      </c>
    </row>
    <row r="455" spans="1:22" ht="43.5" x14ac:dyDescent="0.35">
      <c r="A455">
        <v>453</v>
      </c>
      <c r="B455" s="3" t="s">
        <v>454</v>
      </c>
      <c r="C455" s="3" t="s">
        <v>4563</v>
      </c>
      <c r="D455" s="18">
        <v>94875</v>
      </c>
      <c r="E455" s="18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7">
        <v>42038.616655092592</v>
      </c>
      <c r="L455" s="7">
        <v>42054.616655092592</v>
      </c>
      <c r="M455" s="5">
        <f>(J455/86400)+25569+(-5/24)</f>
        <v>42038.616655092592</v>
      </c>
      <c r="N455" s="5">
        <f t="shared" si="7"/>
        <v>42054.616655092592</v>
      </c>
      <c r="O455" t="b">
        <v>0</v>
      </c>
      <c r="P455">
        <v>2</v>
      </c>
      <c r="Q455" t="b">
        <v>0</v>
      </c>
      <c r="R455" t="s">
        <v>8270</v>
      </c>
      <c r="S455" s="11">
        <f>SUM(E455/D455)*100</f>
        <v>2.7404479578392621E-2</v>
      </c>
      <c r="T455" s="10">
        <f>SUM(E455/P455)</f>
        <v>13</v>
      </c>
      <c r="U455" t="s">
        <v>8308</v>
      </c>
      <c r="V455" t="s">
        <v>8314</v>
      </c>
    </row>
    <row r="456" spans="1:22" ht="43.5" x14ac:dyDescent="0.35">
      <c r="A456">
        <v>454</v>
      </c>
      <c r="B456" s="3" t="s">
        <v>455</v>
      </c>
      <c r="C456" s="3" t="s">
        <v>4564</v>
      </c>
      <c r="D456" s="18">
        <v>10000</v>
      </c>
      <c r="E456" s="18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7">
        <v>41938.508923611109</v>
      </c>
      <c r="L456" s="7">
        <v>41969.343055555553</v>
      </c>
      <c r="M456" s="5">
        <f>(J456/86400)+25569+(-5/24)</f>
        <v>41938.508923611109</v>
      </c>
      <c r="N456" s="5">
        <f t="shared" si="7"/>
        <v>41969.343055555553</v>
      </c>
      <c r="O456" t="b">
        <v>0</v>
      </c>
      <c r="P456">
        <v>5</v>
      </c>
      <c r="Q456" t="b">
        <v>0</v>
      </c>
      <c r="R456" t="s">
        <v>8270</v>
      </c>
      <c r="S456" s="11">
        <f>SUM(E456/D456)*100</f>
        <v>0.82000000000000006</v>
      </c>
      <c r="T456" s="10">
        <f>SUM(E456/P456)</f>
        <v>16.399999999999999</v>
      </c>
      <c r="U456" t="s">
        <v>8308</v>
      </c>
      <c r="V456" t="s">
        <v>8314</v>
      </c>
    </row>
    <row r="457" spans="1:22" ht="43.5" x14ac:dyDescent="0.35">
      <c r="A457">
        <v>455</v>
      </c>
      <c r="B457" s="3" t="s">
        <v>456</v>
      </c>
      <c r="C457" s="3" t="s">
        <v>4565</v>
      </c>
      <c r="D457" s="18">
        <v>65000</v>
      </c>
      <c r="E457" s="18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7">
        <v>40970.794236111113</v>
      </c>
      <c r="L457" s="7">
        <v>41015.813194444439</v>
      </c>
      <c r="M457" s="5">
        <f>(J457/86400)+25569+(-5/24)</f>
        <v>40970.794236111113</v>
      </c>
      <c r="N457" s="5">
        <f t="shared" si="7"/>
        <v>41015.813194444439</v>
      </c>
      <c r="O457" t="b">
        <v>0</v>
      </c>
      <c r="P457">
        <v>2</v>
      </c>
      <c r="Q457" t="b">
        <v>0</v>
      </c>
      <c r="R457" t="s">
        <v>8270</v>
      </c>
      <c r="S457" s="11">
        <f>SUM(E457/D457)*100</f>
        <v>6.9230769230769221E-2</v>
      </c>
      <c r="T457" s="10">
        <f>SUM(E457/P457)</f>
        <v>22.5</v>
      </c>
      <c r="U457" t="s">
        <v>8308</v>
      </c>
      <c r="V457" t="s">
        <v>8314</v>
      </c>
    </row>
    <row r="458" spans="1:22" ht="58" x14ac:dyDescent="0.35">
      <c r="A458">
        <v>456</v>
      </c>
      <c r="B458" s="3" t="s">
        <v>457</v>
      </c>
      <c r="C458" s="3" t="s">
        <v>4566</v>
      </c>
      <c r="D458" s="18">
        <v>8888</v>
      </c>
      <c r="E458" s="1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7">
        <v>41547.486122685186</v>
      </c>
      <c r="L458" s="7">
        <v>41568.957638888889</v>
      </c>
      <c r="M458" s="5">
        <f>(J458/86400)+25569+(-5/24)</f>
        <v>41547.486122685186</v>
      </c>
      <c r="N458" s="5">
        <f t="shared" si="7"/>
        <v>41568.957638888889</v>
      </c>
      <c r="O458" t="b">
        <v>0</v>
      </c>
      <c r="P458">
        <v>3</v>
      </c>
      <c r="Q458" t="b">
        <v>0</v>
      </c>
      <c r="R458" t="s">
        <v>8270</v>
      </c>
      <c r="S458" s="11">
        <f>SUM(E458/D458)*100</f>
        <v>0.68631863186318631</v>
      </c>
      <c r="T458" s="10">
        <f>SUM(E458/P458)</f>
        <v>20.333333333333332</v>
      </c>
      <c r="U458" t="s">
        <v>8308</v>
      </c>
      <c r="V458" t="s">
        <v>8314</v>
      </c>
    </row>
    <row r="459" spans="1:22" ht="43.5" x14ac:dyDescent="0.35">
      <c r="A459">
        <v>457</v>
      </c>
      <c r="B459" s="3" t="s">
        <v>458</v>
      </c>
      <c r="C459" s="3" t="s">
        <v>4567</v>
      </c>
      <c r="D459" s="18">
        <v>20000</v>
      </c>
      <c r="E459" s="18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7">
        <v>41837.559166666666</v>
      </c>
      <c r="L459" s="7">
        <v>41867.559166666666</v>
      </c>
      <c r="M459" s="5">
        <f>(J459/86400)+25569+(-5/24)</f>
        <v>41837.559166666666</v>
      </c>
      <c r="N459" s="5">
        <f t="shared" si="7"/>
        <v>41867.559166666666</v>
      </c>
      <c r="O459" t="b">
        <v>0</v>
      </c>
      <c r="P459">
        <v>0</v>
      </c>
      <c r="Q459" t="b">
        <v>0</v>
      </c>
      <c r="R459" t="s">
        <v>8270</v>
      </c>
      <c r="S459" s="11">
        <f>SUM(E459/D459)*100</f>
        <v>0</v>
      </c>
      <c r="T459" s="10" t="e">
        <f>SUM(E459/P459)</f>
        <v>#DIV/0!</v>
      </c>
      <c r="U459" t="s">
        <v>8308</v>
      </c>
      <c r="V459" t="s">
        <v>8314</v>
      </c>
    </row>
    <row r="460" spans="1:22" ht="43.5" x14ac:dyDescent="0.35">
      <c r="A460">
        <v>458</v>
      </c>
      <c r="B460" s="3" t="s">
        <v>459</v>
      </c>
      <c r="C460" s="3" t="s">
        <v>4568</v>
      </c>
      <c r="D460" s="18">
        <v>10000</v>
      </c>
      <c r="E460" s="18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7">
        <v>41378.491435185184</v>
      </c>
      <c r="L460" s="7">
        <v>41408.491435185184</v>
      </c>
      <c r="M460" s="5">
        <f>(J460/86400)+25569+(-5/24)</f>
        <v>41378.491435185184</v>
      </c>
      <c r="N460" s="5">
        <f t="shared" si="7"/>
        <v>41408.491435185184</v>
      </c>
      <c r="O460" t="b">
        <v>0</v>
      </c>
      <c r="P460">
        <v>49</v>
      </c>
      <c r="Q460" t="b">
        <v>0</v>
      </c>
      <c r="R460" t="s">
        <v>8270</v>
      </c>
      <c r="S460" s="11">
        <f>SUM(E460/D460)*100</f>
        <v>8.2100000000000009</v>
      </c>
      <c r="T460" s="10">
        <f>SUM(E460/P460)</f>
        <v>16.755102040816325</v>
      </c>
      <c r="U460" t="s">
        <v>8308</v>
      </c>
      <c r="V460" t="s">
        <v>8314</v>
      </c>
    </row>
    <row r="461" spans="1:22" ht="43.5" x14ac:dyDescent="0.35">
      <c r="A461">
        <v>459</v>
      </c>
      <c r="B461" s="3" t="s">
        <v>460</v>
      </c>
      <c r="C461" s="3" t="s">
        <v>4569</v>
      </c>
      <c r="D461" s="18">
        <v>39000</v>
      </c>
      <c r="E461" s="18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7">
        <v>40800.432025462964</v>
      </c>
      <c r="L461" s="7">
        <v>40860.473692129628</v>
      </c>
      <c r="M461" s="5">
        <f>(J461/86400)+25569+(-5/24)</f>
        <v>40800.432025462964</v>
      </c>
      <c r="N461" s="5">
        <f t="shared" si="7"/>
        <v>40860.473692129628</v>
      </c>
      <c r="O461" t="b">
        <v>0</v>
      </c>
      <c r="P461">
        <v>1</v>
      </c>
      <c r="Q461" t="b">
        <v>0</v>
      </c>
      <c r="R461" t="s">
        <v>8270</v>
      </c>
      <c r="S461" s="11">
        <f>SUM(E461/D461)*100</f>
        <v>6.4102564102564097E-2</v>
      </c>
      <c r="T461" s="10">
        <f>SUM(E461/P461)</f>
        <v>25</v>
      </c>
      <c r="U461" t="s">
        <v>8308</v>
      </c>
      <c r="V461" t="s">
        <v>8314</v>
      </c>
    </row>
    <row r="462" spans="1:22" ht="29" x14ac:dyDescent="0.35">
      <c r="A462">
        <v>460</v>
      </c>
      <c r="B462" s="3" t="s">
        <v>461</v>
      </c>
      <c r="C462" s="3" t="s">
        <v>4570</v>
      </c>
      <c r="D462" s="18">
        <v>8500</v>
      </c>
      <c r="E462" s="18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7">
        <v>41759.334201388883</v>
      </c>
      <c r="L462" s="7">
        <v>41790.958333333328</v>
      </c>
      <c r="M462" s="5">
        <f>(J462/86400)+25569+(-5/24)</f>
        <v>41759.334201388883</v>
      </c>
      <c r="N462" s="5">
        <f t="shared" si="7"/>
        <v>41790.958333333328</v>
      </c>
      <c r="O462" t="b">
        <v>0</v>
      </c>
      <c r="P462">
        <v>2</v>
      </c>
      <c r="Q462" t="b">
        <v>0</v>
      </c>
      <c r="R462" t="s">
        <v>8270</v>
      </c>
      <c r="S462" s="11">
        <f>SUM(E462/D462)*100</f>
        <v>0.29411764705882354</v>
      </c>
      <c r="T462" s="10">
        <f>SUM(E462/P462)</f>
        <v>12.5</v>
      </c>
      <c r="U462" t="s">
        <v>8308</v>
      </c>
      <c r="V462" t="s">
        <v>8314</v>
      </c>
    </row>
    <row r="463" spans="1:22" ht="43.5" x14ac:dyDescent="0.35">
      <c r="A463">
        <v>461</v>
      </c>
      <c r="B463" s="3" t="s">
        <v>462</v>
      </c>
      <c r="C463" s="3" t="s">
        <v>4571</v>
      </c>
      <c r="D463" s="18">
        <v>550</v>
      </c>
      <c r="E463" s="18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7">
        <v>41407.638506944444</v>
      </c>
      <c r="L463" s="7">
        <v>41427.638506944444</v>
      </c>
      <c r="M463" s="5">
        <f>(J463/86400)+25569+(-5/24)</f>
        <v>41407.638506944444</v>
      </c>
      <c r="N463" s="5">
        <f t="shared" si="7"/>
        <v>41427.638506944444</v>
      </c>
      <c r="O463" t="b">
        <v>0</v>
      </c>
      <c r="P463">
        <v>0</v>
      </c>
      <c r="Q463" t="b">
        <v>0</v>
      </c>
      <c r="R463" t="s">
        <v>8270</v>
      </c>
      <c r="S463" s="11">
        <f>SUM(E463/D463)*100</f>
        <v>0</v>
      </c>
      <c r="T463" s="10" t="e">
        <f>SUM(E463/P463)</f>
        <v>#DIV/0!</v>
      </c>
      <c r="U463" t="s">
        <v>8308</v>
      </c>
      <c r="V463" t="s">
        <v>8314</v>
      </c>
    </row>
    <row r="464" spans="1:22" ht="58" x14ac:dyDescent="0.35">
      <c r="A464">
        <v>462</v>
      </c>
      <c r="B464" s="3" t="s">
        <v>463</v>
      </c>
      <c r="C464" s="3" t="s">
        <v>4572</v>
      </c>
      <c r="D464" s="18">
        <v>100000</v>
      </c>
      <c r="E464" s="18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7">
        <v>40704.918298611105</v>
      </c>
      <c r="L464" s="7">
        <v>40764.918298611105</v>
      </c>
      <c r="M464" s="5">
        <f>(J464/86400)+25569+(-5/24)</f>
        <v>40704.918298611105</v>
      </c>
      <c r="N464" s="5">
        <f t="shared" si="7"/>
        <v>40764.918298611105</v>
      </c>
      <c r="O464" t="b">
        <v>0</v>
      </c>
      <c r="P464">
        <v>0</v>
      </c>
      <c r="Q464" t="b">
        <v>0</v>
      </c>
      <c r="R464" t="s">
        <v>8270</v>
      </c>
      <c r="S464" s="11">
        <f>SUM(E464/D464)*100</f>
        <v>0</v>
      </c>
      <c r="T464" s="10" t="e">
        <f>SUM(E464/P464)</f>
        <v>#DIV/0!</v>
      </c>
      <c r="U464" t="s">
        <v>8308</v>
      </c>
      <c r="V464" t="s">
        <v>8314</v>
      </c>
    </row>
    <row r="465" spans="1:22" ht="43.5" x14ac:dyDescent="0.35">
      <c r="A465">
        <v>463</v>
      </c>
      <c r="B465" s="3" t="s">
        <v>464</v>
      </c>
      <c r="C465" s="3" t="s">
        <v>4573</v>
      </c>
      <c r="D465" s="18">
        <v>55000</v>
      </c>
      <c r="E465" s="18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7">
        <v>40750.501770833333</v>
      </c>
      <c r="L465" s="7">
        <v>40810.501770833333</v>
      </c>
      <c r="M465" s="5">
        <f>(J465/86400)+25569+(-5/24)</f>
        <v>40750.501770833333</v>
      </c>
      <c r="N465" s="5">
        <f t="shared" si="7"/>
        <v>40810.501770833333</v>
      </c>
      <c r="O465" t="b">
        <v>0</v>
      </c>
      <c r="P465">
        <v>11</v>
      </c>
      <c r="Q465" t="b">
        <v>0</v>
      </c>
      <c r="R465" t="s">
        <v>8270</v>
      </c>
      <c r="S465" s="11">
        <f>SUM(E465/D465)*100</f>
        <v>2.2727272727272729</v>
      </c>
      <c r="T465" s="10">
        <f>SUM(E465/P465)</f>
        <v>113.63636363636364</v>
      </c>
      <c r="U465" t="s">
        <v>8308</v>
      </c>
      <c r="V465" t="s">
        <v>8314</v>
      </c>
    </row>
    <row r="466" spans="1:22" ht="29" x14ac:dyDescent="0.35">
      <c r="A466">
        <v>464</v>
      </c>
      <c r="B466" s="3" t="s">
        <v>465</v>
      </c>
      <c r="C466" s="3" t="s">
        <v>4574</v>
      </c>
      <c r="D466" s="18">
        <v>1010</v>
      </c>
      <c r="E466" s="18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7">
        <v>42488.640451388885</v>
      </c>
      <c r="L466" s="7">
        <v>42508.640451388885</v>
      </c>
      <c r="M466" s="5">
        <f>(J466/86400)+25569+(-5/24)</f>
        <v>42488.640451388885</v>
      </c>
      <c r="N466" s="5">
        <f t="shared" si="7"/>
        <v>42508.640451388885</v>
      </c>
      <c r="O466" t="b">
        <v>0</v>
      </c>
      <c r="P466">
        <v>1</v>
      </c>
      <c r="Q466" t="b">
        <v>0</v>
      </c>
      <c r="R466" t="s">
        <v>8270</v>
      </c>
      <c r="S466" s="11">
        <f>SUM(E466/D466)*100</f>
        <v>9.9009900990099015E-2</v>
      </c>
      <c r="T466" s="10">
        <f>SUM(E466/P466)</f>
        <v>1</v>
      </c>
      <c r="U466" t="s">
        <v>8308</v>
      </c>
      <c r="V466" t="s">
        <v>8314</v>
      </c>
    </row>
    <row r="467" spans="1:22" ht="29" x14ac:dyDescent="0.35">
      <c r="A467">
        <v>465</v>
      </c>
      <c r="B467" s="3" t="s">
        <v>466</v>
      </c>
      <c r="C467" s="3" t="s">
        <v>4575</v>
      </c>
      <c r="D467" s="18">
        <v>512</v>
      </c>
      <c r="E467" s="18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7">
        <v>41800.911736111106</v>
      </c>
      <c r="L467" s="7">
        <v>41816.911736111106</v>
      </c>
      <c r="M467" s="5">
        <f>(J467/86400)+25569+(-5/24)</f>
        <v>41800.911736111106</v>
      </c>
      <c r="N467" s="5">
        <f t="shared" si="7"/>
        <v>41816.911736111106</v>
      </c>
      <c r="O467" t="b">
        <v>0</v>
      </c>
      <c r="P467">
        <v>8</v>
      </c>
      <c r="Q467" t="b">
        <v>0</v>
      </c>
      <c r="R467" t="s">
        <v>8270</v>
      </c>
      <c r="S467" s="11">
        <f>SUM(E467/D467)*100</f>
        <v>26.953125</v>
      </c>
      <c r="T467" s="10">
        <f>SUM(E467/P467)</f>
        <v>17.25</v>
      </c>
      <c r="U467" t="s">
        <v>8308</v>
      </c>
      <c r="V467" t="s">
        <v>8314</v>
      </c>
    </row>
    <row r="468" spans="1:22" ht="43.5" x14ac:dyDescent="0.35">
      <c r="A468">
        <v>466</v>
      </c>
      <c r="B468" s="3" t="s">
        <v>467</v>
      </c>
      <c r="C468" s="3" t="s">
        <v>4576</v>
      </c>
      <c r="D468" s="18">
        <v>10000</v>
      </c>
      <c r="E468" s="1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7">
        <v>41129.734537037039</v>
      </c>
      <c r="L468" s="7">
        <v>41159.734537037039</v>
      </c>
      <c r="M468" s="5">
        <f>(J468/86400)+25569+(-5/24)</f>
        <v>41129.734537037039</v>
      </c>
      <c r="N468" s="5">
        <f t="shared" si="7"/>
        <v>41159.734537037039</v>
      </c>
      <c r="O468" t="b">
        <v>0</v>
      </c>
      <c r="P468">
        <v>5</v>
      </c>
      <c r="Q468" t="b">
        <v>0</v>
      </c>
      <c r="R468" t="s">
        <v>8270</v>
      </c>
      <c r="S468" s="11">
        <f>SUM(E468/D468)*100</f>
        <v>0.76</v>
      </c>
      <c r="T468" s="10">
        <f>SUM(E468/P468)</f>
        <v>15.2</v>
      </c>
      <c r="U468" t="s">
        <v>8308</v>
      </c>
      <c r="V468" t="s">
        <v>8314</v>
      </c>
    </row>
    <row r="469" spans="1:22" ht="58" x14ac:dyDescent="0.35">
      <c r="A469">
        <v>467</v>
      </c>
      <c r="B469" s="3" t="s">
        <v>468</v>
      </c>
      <c r="C469" s="3" t="s">
        <v>4577</v>
      </c>
      <c r="D469" s="18">
        <v>20000</v>
      </c>
      <c r="E469" s="18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7">
        <v>41135.471458333333</v>
      </c>
      <c r="L469" s="7">
        <v>41180.471458333333</v>
      </c>
      <c r="M469" s="5">
        <f>(J469/86400)+25569+(-5/24)</f>
        <v>41135.471458333333</v>
      </c>
      <c r="N469" s="5">
        <f t="shared" si="7"/>
        <v>41180.471458333333</v>
      </c>
      <c r="O469" t="b">
        <v>0</v>
      </c>
      <c r="P469">
        <v>39</v>
      </c>
      <c r="Q469" t="b">
        <v>0</v>
      </c>
      <c r="R469" t="s">
        <v>8270</v>
      </c>
      <c r="S469" s="11">
        <f>SUM(E469/D469)*100</f>
        <v>21.574999999999999</v>
      </c>
      <c r="T469" s="10">
        <f>SUM(E469/P469)</f>
        <v>110.64102564102564</v>
      </c>
      <c r="U469" t="s">
        <v>8308</v>
      </c>
      <c r="V469" t="s">
        <v>8314</v>
      </c>
    </row>
    <row r="470" spans="1:22" ht="43.5" x14ac:dyDescent="0.35">
      <c r="A470">
        <v>468</v>
      </c>
      <c r="B470" s="3" t="s">
        <v>469</v>
      </c>
      <c r="C470" s="3" t="s">
        <v>4578</v>
      </c>
      <c r="D470" s="18">
        <v>7500</v>
      </c>
      <c r="E470" s="18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7">
        <v>41040.959293981483</v>
      </c>
      <c r="L470" s="7">
        <v>41100.952141203699</v>
      </c>
      <c r="M470" s="5">
        <f>(J470/86400)+25569+(-5/24)</f>
        <v>41040.959293981483</v>
      </c>
      <c r="N470" s="5">
        <f t="shared" si="7"/>
        <v>41100.952141203699</v>
      </c>
      <c r="O470" t="b">
        <v>0</v>
      </c>
      <c r="P470">
        <v>0</v>
      </c>
      <c r="Q470" t="b">
        <v>0</v>
      </c>
      <c r="R470" t="s">
        <v>8270</v>
      </c>
      <c r="S470" s="11">
        <f>SUM(E470/D470)*100</f>
        <v>0</v>
      </c>
      <c r="T470" s="10" t="e">
        <f>SUM(E470/P470)</f>
        <v>#DIV/0!</v>
      </c>
      <c r="U470" t="s">
        <v>8308</v>
      </c>
      <c r="V470" t="s">
        <v>8314</v>
      </c>
    </row>
    <row r="471" spans="1:22" ht="29" x14ac:dyDescent="0.35">
      <c r="A471">
        <v>469</v>
      </c>
      <c r="B471" s="3" t="s">
        <v>470</v>
      </c>
      <c r="C471" s="3" t="s">
        <v>4579</v>
      </c>
      <c r="D471" s="18">
        <v>6000</v>
      </c>
      <c r="E471" s="18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7">
        <v>41827.781527777777</v>
      </c>
      <c r="L471" s="7">
        <v>41887.781527777777</v>
      </c>
      <c r="M471" s="5">
        <f>(J471/86400)+25569+(-5/24)</f>
        <v>41827.781527777777</v>
      </c>
      <c r="N471" s="5">
        <f t="shared" si="7"/>
        <v>41887.781527777777</v>
      </c>
      <c r="O471" t="b">
        <v>0</v>
      </c>
      <c r="P471">
        <v>0</v>
      </c>
      <c r="Q471" t="b">
        <v>0</v>
      </c>
      <c r="R471" t="s">
        <v>8270</v>
      </c>
      <c r="S471" s="11">
        <f>SUM(E471/D471)*100</f>
        <v>0</v>
      </c>
      <c r="T471" s="10" t="e">
        <f>SUM(E471/P471)</f>
        <v>#DIV/0!</v>
      </c>
      <c r="U471" t="s">
        <v>8308</v>
      </c>
      <c r="V471" t="s">
        <v>8314</v>
      </c>
    </row>
    <row r="472" spans="1:22" ht="43.5" x14ac:dyDescent="0.35">
      <c r="A472">
        <v>470</v>
      </c>
      <c r="B472" s="3" t="s">
        <v>471</v>
      </c>
      <c r="C472" s="3" t="s">
        <v>4580</v>
      </c>
      <c r="D472" s="18">
        <v>5000</v>
      </c>
      <c r="E472" s="18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7">
        <v>41604.959363425922</v>
      </c>
      <c r="L472" s="7">
        <v>41654.958333333328</v>
      </c>
      <c r="M472" s="5">
        <f>(J472/86400)+25569+(-5/24)</f>
        <v>41604.959363425922</v>
      </c>
      <c r="N472" s="5">
        <f t="shared" si="7"/>
        <v>41654.958333333328</v>
      </c>
      <c r="O472" t="b">
        <v>0</v>
      </c>
      <c r="P472">
        <v>2</v>
      </c>
      <c r="Q472" t="b">
        <v>0</v>
      </c>
      <c r="R472" t="s">
        <v>8270</v>
      </c>
      <c r="S472" s="11">
        <f>SUM(E472/D472)*100</f>
        <v>1.02</v>
      </c>
      <c r="T472" s="10">
        <f>SUM(E472/P472)</f>
        <v>25.5</v>
      </c>
      <c r="U472" t="s">
        <v>8308</v>
      </c>
      <c r="V472" t="s">
        <v>8314</v>
      </c>
    </row>
    <row r="473" spans="1:22" ht="58" x14ac:dyDescent="0.35">
      <c r="A473">
        <v>471</v>
      </c>
      <c r="B473" s="3" t="s">
        <v>472</v>
      </c>
      <c r="C473" s="3" t="s">
        <v>4581</v>
      </c>
      <c r="D473" s="18">
        <v>55000</v>
      </c>
      <c r="E473" s="18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7">
        <v>41703.513645833329</v>
      </c>
      <c r="L473" s="7">
        <v>41748.471979166665</v>
      </c>
      <c r="M473" s="5">
        <f>(J473/86400)+25569+(-5/24)</f>
        <v>41703.513645833329</v>
      </c>
      <c r="N473" s="5">
        <f t="shared" si="7"/>
        <v>41748.471979166665</v>
      </c>
      <c r="O473" t="b">
        <v>0</v>
      </c>
      <c r="P473">
        <v>170</v>
      </c>
      <c r="Q473" t="b">
        <v>0</v>
      </c>
      <c r="R473" t="s">
        <v>8270</v>
      </c>
      <c r="S473" s="11">
        <f>SUM(E473/D473)*100</f>
        <v>11.892727272727273</v>
      </c>
      <c r="T473" s="10">
        <f>SUM(E473/P473)</f>
        <v>38.476470588235294</v>
      </c>
      <c r="U473" t="s">
        <v>8308</v>
      </c>
      <c r="V473" t="s">
        <v>8314</v>
      </c>
    </row>
    <row r="474" spans="1:22" ht="43.5" x14ac:dyDescent="0.35">
      <c r="A474">
        <v>472</v>
      </c>
      <c r="B474" s="3" t="s">
        <v>473</v>
      </c>
      <c r="C474" s="3" t="s">
        <v>4582</v>
      </c>
      <c r="D474" s="18">
        <v>800</v>
      </c>
      <c r="E474" s="18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7">
        <v>41844.714328703703</v>
      </c>
      <c r="L474" s="7">
        <v>41874.714328703703</v>
      </c>
      <c r="M474" s="5">
        <f>(J474/86400)+25569+(-5/24)</f>
        <v>41844.714328703703</v>
      </c>
      <c r="N474" s="5">
        <f t="shared" si="7"/>
        <v>41874.714328703703</v>
      </c>
      <c r="O474" t="b">
        <v>0</v>
      </c>
      <c r="P474">
        <v>5</v>
      </c>
      <c r="Q474" t="b">
        <v>0</v>
      </c>
      <c r="R474" t="s">
        <v>8270</v>
      </c>
      <c r="S474" s="11">
        <f>SUM(E474/D474)*100</f>
        <v>17.625</v>
      </c>
      <c r="T474" s="10">
        <f>SUM(E474/P474)</f>
        <v>28.2</v>
      </c>
      <c r="U474" t="s">
        <v>8308</v>
      </c>
      <c r="V474" t="s">
        <v>8314</v>
      </c>
    </row>
    <row r="475" spans="1:22" ht="43.5" x14ac:dyDescent="0.35">
      <c r="A475">
        <v>473</v>
      </c>
      <c r="B475" s="3" t="s">
        <v>474</v>
      </c>
      <c r="C475" s="3" t="s">
        <v>4583</v>
      </c>
      <c r="D475" s="18">
        <v>30000</v>
      </c>
      <c r="E475" s="18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7">
        <v>41869.489803240736</v>
      </c>
      <c r="L475" s="7">
        <v>41899.489803240736</v>
      </c>
      <c r="M475" s="5">
        <f>(J475/86400)+25569+(-5/24)</f>
        <v>41869.489803240736</v>
      </c>
      <c r="N475" s="5">
        <f t="shared" si="7"/>
        <v>41899.489803240736</v>
      </c>
      <c r="O475" t="b">
        <v>0</v>
      </c>
      <c r="P475">
        <v>14</v>
      </c>
      <c r="Q475" t="b">
        <v>0</v>
      </c>
      <c r="R475" t="s">
        <v>8270</v>
      </c>
      <c r="S475" s="11">
        <f>SUM(E475/D475)*100</f>
        <v>2.87</v>
      </c>
      <c r="T475" s="10">
        <f>SUM(E475/P475)</f>
        <v>61.5</v>
      </c>
      <c r="U475" t="s">
        <v>8308</v>
      </c>
      <c r="V475" t="s">
        <v>8314</v>
      </c>
    </row>
    <row r="476" spans="1:22" ht="43.5" x14ac:dyDescent="0.35">
      <c r="A476">
        <v>474</v>
      </c>
      <c r="B476" s="3" t="s">
        <v>475</v>
      </c>
      <c r="C476" s="3" t="s">
        <v>4584</v>
      </c>
      <c r="D476" s="18">
        <v>3300</v>
      </c>
      <c r="E476" s="18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7">
        <v>42753.120706018519</v>
      </c>
      <c r="L476" s="7">
        <v>42783.120706018519</v>
      </c>
      <c r="M476" s="5">
        <f>(J476/86400)+25569+(-5/24)</f>
        <v>42753.120706018519</v>
      </c>
      <c r="N476" s="5">
        <f t="shared" si="7"/>
        <v>42783.120706018519</v>
      </c>
      <c r="O476" t="b">
        <v>0</v>
      </c>
      <c r="P476">
        <v>1</v>
      </c>
      <c r="Q476" t="b">
        <v>0</v>
      </c>
      <c r="R476" t="s">
        <v>8270</v>
      </c>
      <c r="S476" s="11">
        <f>SUM(E476/D476)*100</f>
        <v>3.0303030303030304E-2</v>
      </c>
      <c r="T476" s="10">
        <f>SUM(E476/P476)</f>
        <v>1</v>
      </c>
      <c r="U476" t="s">
        <v>8308</v>
      </c>
      <c r="V476" t="s">
        <v>8314</v>
      </c>
    </row>
    <row r="477" spans="1:22" ht="58" x14ac:dyDescent="0.35">
      <c r="A477">
        <v>475</v>
      </c>
      <c r="B477" s="3" t="s">
        <v>476</v>
      </c>
      <c r="C477" s="3" t="s">
        <v>4585</v>
      </c>
      <c r="D477" s="18">
        <v>2000</v>
      </c>
      <c r="E477" s="18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7">
        <v>42099.877812500003</v>
      </c>
      <c r="L477" s="7">
        <v>42129.877812500003</v>
      </c>
      <c r="M477" s="5">
        <f>(J477/86400)+25569+(-5/24)</f>
        <v>42099.877812500003</v>
      </c>
      <c r="N477" s="5">
        <f t="shared" si="7"/>
        <v>42129.877812500003</v>
      </c>
      <c r="O477" t="b">
        <v>0</v>
      </c>
      <c r="P477">
        <v>0</v>
      </c>
      <c r="Q477" t="b">
        <v>0</v>
      </c>
      <c r="R477" t="s">
        <v>8270</v>
      </c>
      <c r="S477" s="11">
        <f>SUM(E477/D477)*100</f>
        <v>0</v>
      </c>
      <c r="T477" s="10" t="e">
        <f>SUM(E477/P477)</f>
        <v>#DIV/0!</v>
      </c>
      <c r="U477" t="s">
        <v>8308</v>
      </c>
      <c r="V477" t="s">
        <v>8314</v>
      </c>
    </row>
    <row r="478" spans="1:22" ht="29" x14ac:dyDescent="0.35">
      <c r="A478">
        <v>476</v>
      </c>
      <c r="B478" s="3" t="s">
        <v>477</v>
      </c>
      <c r="C478" s="3" t="s">
        <v>4586</v>
      </c>
      <c r="D478" s="18">
        <v>220000</v>
      </c>
      <c r="E478" s="1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7">
        <v>41757.76667824074</v>
      </c>
      <c r="L478" s="7">
        <v>41792.957638888889</v>
      </c>
      <c r="M478" s="5">
        <f>(J478/86400)+25569+(-5/24)</f>
        <v>41757.76667824074</v>
      </c>
      <c r="N478" s="5">
        <f t="shared" si="7"/>
        <v>41792.957638888889</v>
      </c>
      <c r="O478" t="b">
        <v>0</v>
      </c>
      <c r="P478">
        <v>124</v>
      </c>
      <c r="Q478" t="b">
        <v>0</v>
      </c>
      <c r="R478" t="s">
        <v>8270</v>
      </c>
      <c r="S478" s="11">
        <f>SUM(E478/D478)*100</f>
        <v>2.230268181818182</v>
      </c>
      <c r="T478" s="10">
        <f>SUM(E478/P478)</f>
        <v>39.569274193548388</v>
      </c>
      <c r="U478" t="s">
        <v>8308</v>
      </c>
      <c r="V478" t="s">
        <v>8314</v>
      </c>
    </row>
    <row r="479" spans="1:22" ht="58" x14ac:dyDescent="0.35">
      <c r="A479">
        <v>477</v>
      </c>
      <c r="B479" s="3" t="s">
        <v>478</v>
      </c>
      <c r="C479" s="3" t="s">
        <v>4587</v>
      </c>
      <c r="D479" s="18">
        <v>1500</v>
      </c>
      <c r="E479" s="18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7">
        <v>40987.626550925925</v>
      </c>
      <c r="L479" s="7">
        <v>41047.626550925925</v>
      </c>
      <c r="M479" s="5">
        <f>(J479/86400)+25569+(-5/24)</f>
        <v>40987.626550925925</v>
      </c>
      <c r="N479" s="5">
        <f t="shared" si="7"/>
        <v>41047.626550925925</v>
      </c>
      <c r="O479" t="b">
        <v>0</v>
      </c>
      <c r="P479">
        <v>0</v>
      </c>
      <c r="Q479" t="b">
        <v>0</v>
      </c>
      <c r="R479" t="s">
        <v>8270</v>
      </c>
      <c r="S479" s="11">
        <f>SUM(E479/D479)*100</f>
        <v>0</v>
      </c>
      <c r="T479" s="10" t="e">
        <f>SUM(E479/P479)</f>
        <v>#DIV/0!</v>
      </c>
      <c r="U479" t="s">
        <v>8308</v>
      </c>
      <c r="V479" t="s">
        <v>8314</v>
      </c>
    </row>
    <row r="480" spans="1:22" ht="43.5" x14ac:dyDescent="0.35">
      <c r="A480">
        <v>478</v>
      </c>
      <c r="B480" s="3" t="s">
        <v>479</v>
      </c>
      <c r="C480" s="3" t="s">
        <v>4588</v>
      </c>
      <c r="D480" s="18">
        <v>10000</v>
      </c>
      <c r="E480" s="18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7">
        <v>42065.702650462961</v>
      </c>
      <c r="L480" s="7">
        <v>42095.660983796297</v>
      </c>
      <c r="M480" s="5">
        <f>(J480/86400)+25569+(-5/24)</f>
        <v>42065.702650462961</v>
      </c>
      <c r="N480" s="5">
        <f t="shared" si="7"/>
        <v>42095.660983796297</v>
      </c>
      <c r="O480" t="b">
        <v>0</v>
      </c>
      <c r="P480">
        <v>0</v>
      </c>
      <c r="Q480" t="b">
        <v>0</v>
      </c>
      <c r="R480" t="s">
        <v>8270</v>
      </c>
      <c r="S480" s="11">
        <f>SUM(E480/D480)*100</f>
        <v>0</v>
      </c>
      <c r="T480" s="10" t="e">
        <f>SUM(E480/P480)</f>
        <v>#DIV/0!</v>
      </c>
      <c r="U480" t="s">
        <v>8308</v>
      </c>
      <c r="V480" t="s">
        <v>8314</v>
      </c>
    </row>
    <row r="481" spans="1:22" ht="43.5" x14ac:dyDescent="0.35">
      <c r="A481">
        <v>479</v>
      </c>
      <c r="B481" s="3" t="s">
        <v>480</v>
      </c>
      <c r="C481" s="3" t="s">
        <v>4589</v>
      </c>
      <c r="D481" s="18">
        <v>15000</v>
      </c>
      <c r="E481" s="18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7">
        <v>41904.199479166666</v>
      </c>
      <c r="L481" s="7">
        <v>41964.24114583333</v>
      </c>
      <c r="M481" s="5">
        <f>(J481/86400)+25569+(-5/24)</f>
        <v>41904.199479166666</v>
      </c>
      <c r="N481" s="5">
        <f t="shared" si="7"/>
        <v>41964.24114583333</v>
      </c>
      <c r="O481" t="b">
        <v>0</v>
      </c>
      <c r="P481">
        <v>55</v>
      </c>
      <c r="Q481" t="b">
        <v>0</v>
      </c>
      <c r="R481" t="s">
        <v>8270</v>
      </c>
      <c r="S481" s="11">
        <f>SUM(E481/D481)*100</f>
        <v>32.56</v>
      </c>
      <c r="T481" s="10">
        <f>SUM(E481/P481)</f>
        <v>88.8</v>
      </c>
      <c r="U481" t="s">
        <v>8308</v>
      </c>
      <c r="V481" t="s">
        <v>8314</v>
      </c>
    </row>
    <row r="482" spans="1:22" ht="43.5" x14ac:dyDescent="0.35">
      <c r="A482">
        <v>480</v>
      </c>
      <c r="B482" s="3" t="s">
        <v>481</v>
      </c>
      <c r="C482" s="3" t="s">
        <v>4590</v>
      </c>
      <c r="D482" s="18">
        <v>40000</v>
      </c>
      <c r="E482" s="18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7">
        <v>41465.29184027778</v>
      </c>
      <c r="L482" s="7">
        <v>41495.29184027778</v>
      </c>
      <c r="M482" s="5">
        <f>(J482/86400)+25569+(-5/24)</f>
        <v>41465.29184027778</v>
      </c>
      <c r="N482" s="5">
        <f t="shared" si="7"/>
        <v>41495.29184027778</v>
      </c>
      <c r="O482" t="b">
        <v>0</v>
      </c>
      <c r="P482">
        <v>140</v>
      </c>
      <c r="Q482" t="b">
        <v>0</v>
      </c>
      <c r="R482" t="s">
        <v>8270</v>
      </c>
      <c r="S482" s="11">
        <f>SUM(E482/D482)*100</f>
        <v>19.41</v>
      </c>
      <c r="T482" s="10">
        <f>SUM(E482/P482)</f>
        <v>55.457142857142856</v>
      </c>
      <c r="U482" t="s">
        <v>8308</v>
      </c>
      <c r="V482" t="s">
        <v>8314</v>
      </c>
    </row>
    <row r="483" spans="1:22" ht="43.5" x14ac:dyDescent="0.35">
      <c r="A483">
        <v>481</v>
      </c>
      <c r="B483" s="3" t="s">
        <v>482</v>
      </c>
      <c r="C483" s="3" t="s">
        <v>4591</v>
      </c>
      <c r="D483" s="18">
        <v>30000</v>
      </c>
      <c r="E483" s="18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7">
        <v>41162.46399305555</v>
      </c>
      <c r="L483" s="7">
        <v>41192.46399305555</v>
      </c>
      <c r="M483" s="5">
        <f>(J483/86400)+25569+(-5/24)</f>
        <v>41162.46399305555</v>
      </c>
      <c r="N483" s="5">
        <f t="shared" si="7"/>
        <v>41192.46399305555</v>
      </c>
      <c r="O483" t="b">
        <v>0</v>
      </c>
      <c r="P483">
        <v>21</v>
      </c>
      <c r="Q483" t="b">
        <v>0</v>
      </c>
      <c r="R483" t="s">
        <v>8270</v>
      </c>
      <c r="S483" s="11">
        <f>SUM(E483/D483)*100</f>
        <v>6.1</v>
      </c>
      <c r="T483" s="10">
        <f>SUM(E483/P483)</f>
        <v>87.142857142857139</v>
      </c>
      <c r="U483" t="s">
        <v>8308</v>
      </c>
      <c r="V483" t="s">
        <v>8314</v>
      </c>
    </row>
    <row r="484" spans="1:22" ht="43.5" x14ac:dyDescent="0.35">
      <c r="A484">
        <v>482</v>
      </c>
      <c r="B484" s="3" t="s">
        <v>483</v>
      </c>
      <c r="C484" s="3" t="s">
        <v>4592</v>
      </c>
      <c r="D484" s="18">
        <v>10000</v>
      </c>
      <c r="E484" s="18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7">
        <v>42447.688541666663</v>
      </c>
      <c r="L484" s="7">
        <v>42474.398611111108</v>
      </c>
      <c r="M484" s="5">
        <f>(J484/86400)+25569+(-5/24)</f>
        <v>42447.688541666663</v>
      </c>
      <c r="N484" s="5">
        <f t="shared" si="7"/>
        <v>42474.398611111108</v>
      </c>
      <c r="O484" t="b">
        <v>0</v>
      </c>
      <c r="P484">
        <v>1</v>
      </c>
      <c r="Q484" t="b">
        <v>0</v>
      </c>
      <c r="R484" t="s">
        <v>8270</v>
      </c>
      <c r="S484" s="11">
        <f>SUM(E484/D484)*100</f>
        <v>0.1</v>
      </c>
      <c r="T484" s="10">
        <f>SUM(E484/P484)</f>
        <v>10</v>
      </c>
      <c r="U484" t="s">
        <v>8308</v>
      </c>
      <c r="V484" t="s">
        <v>8314</v>
      </c>
    </row>
    <row r="485" spans="1:22" ht="58" x14ac:dyDescent="0.35">
      <c r="A485">
        <v>483</v>
      </c>
      <c r="B485" s="3" t="s">
        <v>484</v>
      </c>
      <c r="C485" s="3" t="s">
        <v>4593</v>
      </c>
      <c r="D485" s="18">
        <v>15000</v>
      </c>
      <c r="E485" s="18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7">
        <v>41242.989259259259</v>
      </c>
      <c r="L485" s="7">
        <v>41302.989259259259</v>
      </c>
      <c r="M485" s="5">
        <f>(J485/86400)+25569+(-5/24)</f>
        <v>41242.989259259259</v>
      </c>
      <c r="N485" s="5">
        <f t="shared" si="7"/>
        <v>41302.989259259259</v>
      </c>
      <c r="O485" t="b">
        <v>0</v>
      </c>
      <c r="P485">
        <v>147</v>
      </c>
      <c r="Q485" t="b">
        <v>0</v>
      </c>
      <c r="R485" t="s">
        <v>8270</v>
      </c>
      <c r="S485" s="11">
        <f>SUM(E485/D485)*100</f>
        <v>50.2</v>
      </c>
      <c r="T485" s="10">
        <f>SUM(E485/P485)</f>
        <v>51.224489795918366</v>
      </c>
      <c r="U485" t="s">
        <v>8308</v>
      </c>
      <c r="V485" t="s">
        <v>8314</v>
      </c>
    </row>
    <row r="486" spans="1:22" ht="58" x14ac:dyDescent="0.35">
      <c r="A486">
        <v>484</v>
      </c>
      <c r="B486" s="3" t="s">
        <v>485</v>
      </c>
      <c r="C486" s="3" t="s">
        <v>4594</v>
      </c>
      <c r="D486" s="18">
        <v>80000</v>
      </c>
      <c r="E486" s="18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7">
        <v>42272.731157407405</v>
      </c>
      <c r="L486" s="7">
        <v>42313.772824074076</v>
      </c>
      <c r="M486" s="5">
        <f>(J486/86400)+25569+(-5/24)</f>
        <v>42272.731157407405</v>
      </c>
      <c r="N486" s="5">
        <f t="shared" si="7"/>
        <v>42313.772824074076</v>
      </c>
      <c r="O486" t="b">
        <v>0</v>
      </c>
      <c r="P486">
        <v>11</v>
      </c>
      <c r="Q486" t="b">
        <v>0</v>
      </c>
      <c r="R486" t="s">
        <v>8270</v>
      </c>
      <c r="S486" s="11">
        <f>SUM(E486/D486)*100</f>
        <v>0.18625</v>
      </c>
      <c r="T486" s="10">
        <f>SUM(E486/P486)</f>
        <v>13.545454545454545</v>
      </c>
      <c r="U486" t="s">
        <v>8308</v>
      </c>
      <c r="V486" t="s">
        <v>8314</v>
      </c>
    </row>
    <row r="487" spans="1:22" ht="43.5" x14ac:dyDescent="0.35">
      <c r="A487">
        <v>485</v>
      </c>
      <c r="B487" s="3" t="s">
        <v>486</v>
      </c>
      <c r="C487" s="3" t="s">
        <v>4595</v>
      </c>
      <c r="D487" s="18">
        <v>37956</v>
      </c>
      <c r="E487" s="18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7">
        <v>41381.297442129631</v>
      </c>
      <c r="L487" s="7">
        <v>41411.297442129631</v>
      </c>
      <c r="M487" s="5">
        <f>(J487/86400)+25569+(-5/24)</f>
        <v>41381.297442129631</v>
      </c>
      <c r="N487" s="5">
        <f t="shared" si="7"/>
        <v>41411.297442129631</v>
      </c>
      <c r="O487" t="b">
        <v>0</v>
      </c>
      <c r="P487">
        <v>125</v>
      </c>
      <c r="Q487" t="b">
        <v>0</v>
      </c>
      <c r="R487" t="s">
        <v>8270</v>
      </c>
      <c r="S487" s="11">
        <f>SUM(E487/D487)*100</f>
        <v>21.906971229845084</v>
      </c>
      <c r="T487" s="10">
        <f>SUM(E487/P487)</f>
        <v>66.520080000000007</v>
      </c>
      <c r="U487" t="s">
        <v>8308</v>
      </c>
      <c r="V487" t="s">
        <v>8314</v>
      </c>
    </row>
    <row r="488" spans="1:22" ht="43.5" x14ac:dyDescent="0.35">
      <c r="A488">
        <v>486</v>
      </c>
      <c r="B488" s="3" t="s">
        <v>487</v>
      </c>
      <c r="C488" s="3" t="s">
        <v>4596</v>
      </c>
      <c r="D488" s="18">
        <v>550000</v>
      </c>
      <c r="E488" s="1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7">
        <v>41761.734247685185</v>
      </c>
      <c r="L488" s="7">
        <v>41791.734247685185</v>
      </c>
      <c r="M488" s="5">
        <f>(J488/86400)+25569+(-5/24)</f>
        <v>41761.734247685185</v>
      </c>
      <c r="N488" s="5">
        <f t="shared" si="7"/>
        <v>41791.734247685185</v>
      </c>
      <c r="O488" t="b">
        <v>0</v>
      </c>
      <c r="P488">
        <v>1</v>
      </c>
      <c r="Q488" t="b">
        <v>0</v>
      </c>
      <c r="R488" t="s">
        <v>8270</v>
      </c>
      <c r="S488" s="11">
        <f>SUM(E488/D488)*100</f>
        <v>9.0909090909090905E-3</v>
      </c>
      <c r="T488" s="10">
        <f>SUM(E488/P488)</f>
        <v>50</v>
      </c>
      <c r="U488" t="s">
        <v>8308</v>
      </c>
      <c r="V488" t="s">
        <v>8314</v>
      </c>
    </row>
    <row r="489" spans="1:22" ht="43.5" x14ac:dyDescent="0.35">
      <c r="A489">
        <v>487</v>
      </c>
      <c r="B489" s="3" t="s">
        <v>488</v>
      </c>
      <c r="C489" s="3" t="s">
        <v>4597</v>
      </c>
      <c r="D489" s="18">
        <v>50000</v>
      </c>
      <c r="E489" s="18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7">
        <v>42669.386504629627</v>
      </c>
      <c r="L489" s="7">
        <v>42729.428171296291</v>
      </c>
      <c r="M489" s="5">
        <f>(J489/86400)+25569+(-5/24)</f>
        <v>42669.386504629627</v>
      </c>
      <c r="N489" s="5">
        <f t="shared" si="7"/>
        <v>42729.428171296291</v>
      </c>
      <c r="O489" t="b">
        <v>0</v>
      </c>
      <c r="P489">
        <v>0</v>
      </c>
      <c r="Q489" t="b">
        <v>0</v>
      </c>
      <c r="R489" t="s">
        <v>8270</v>
      </c>
      <c r="S489" s="11">
        <f>SUM(E489/D489)*100</f>
        <v>0</v>
      </c>
      <c r="T489" s="10" t="e">
        <f>SUM(E489/P489)</f>
        <v>#DIV/0!</v>
      </c>
      <c r="U489" t="s">
        <v>8308</v>
      </c>
      <c r="V489" t="s">
        <v>8314</v>
      </c>
    </row>
    <row r="490" spans="1:22" ht="43.5" x14ac:dyDescent="0.35">
      <c r="A490">
        <v>488</v>
      </c>
      <c r="B490" s="3" t="s">
        <v>489</v>
      </c>
      <c r="C490" s="3" t="s">
        <v>4598</v>
      </c>
      <c r="D490" s="18">
        <v>12000</v>
      </c>
      <c r="E490" s="18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7">
        <v>42713.84606481481</v>
      </c>
      <c r="L490" s="7">
        <v>42743.84606481481</v>
      </c>
      <c r="M490" s="5">
        <f>(J490/86400)+25569+(-5/24)</f>
        <v>42713.84606481481</v>
      </c>
      <c r="N490" s="5">
        <f t="shared" si="7"/>
        <v>42743.84606481481</v>
      </c>
      <c r="O490" t="b">
        <v>0</v>
      </c>
      <c r="P490">
        <v>0</v>
      </c>
      <c r="Q490" t="b">
        <v>0</v>
      </c>
      <c r="R490" t="s">
        <v>8270</v>
      </c>
      <c r="S490" s="11">
        <f>SUM(E490/D490)*100</f>
        <v>0</v>
      </c>
      <c r="T490" s="10" t="e">
        <f>SUM(E490/P490)</f>
        <v>#DIV/0!</v>
      </c>
      <c r="U490" t="s">
        <v>8308</v>
      </c>
      <c r="V490" t="s">
        <v>8314</v>
      </c>
    </row>
    <row r="491" spans="1:22" ht="43.5" x14ac:dyDescent="0.35">
      <c r="A491">
        <v>489</v>
      </c>
      <c r="B491" s="3" t="s">
        <v>490</v>
      </c>
      <c r="C491" s="3" t="s">
        <v>4599</v>
      </c>
      <c r="D491" s="18">
        <v>74997</v>
      </c>
      <c r="E491" s="18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7">
        <v>40882.273333333331</v>
      </c>
      <c r="L491" s="7">
        <v>40913.272916666661</v>
      </c>
      <c r="M491" s="5">
        <f>(J491/86400)+25569+(-5/24)</f>
        <v>40882.273333333331</v>
      </c>
      <c r="N491" s="5">
        <f t="shared" si="7"/>
        <v>40913.272916666661</v>
      </c>
      <c r="O491" t="b">
        <v>0</v>
      </c>
      <c r="P491">
        <v>3</v>
      </c>
      <c r="Q491" t="b">
        <v>0</v>
      </c>
      <c r="R491" t="s">
        <v>8270</v>
      </c>
      <c r="S491" s="11">
        <f>SUM(E491/D491)*100</f>
        <v>0.28667813379201834</v>
      </c>
      <c r="T491" s="10">
        <f>SUM(E491/P491)</f>
        <v>71.666666666666671</v>
      </c>
      <c r="U491" t="s">
        <v>8308</v>
      </c>
      <c r="V491" t="s">
        <v>8314</v>
      </c>
    </row>
    <row r="492" spans="1:22" x14ac:dyDescent="0.35">
      <c r="A492">
        <v>490</v>
      </c>
      <c r="B492" s="3" t="s">
        <v>491</v>
      </c>
      <c r="C492" s="3" t="s">
        <v>4600</v>
      </c>
      <c r="D492" s="18">
        <v>1000</v>
      </c>
      <c r="E492" s="18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7">
        <v>41113.760243055549</v>
      </c>
      <c r="L492" s="7">
        <v>41143.760243055549</v>
      </c>
      <c r="M492" s="5">
        <f>(J492/86400)+25569+(-5/24)</f>
        <v>41113.760243055549</v>
      </c>
      <c r="N492" s="5">
        <f t="shared" si="7"/>
        <v>41143.760243055549</v>
      </c>
      <c r="O492" t="b">
        <v>0</v>
      </c>
      <c r="P492">
        <v>0</v>
      </c>
      <c r="Q492" t="b">
        <v>0</v>
      </c>
      <c r="R492" t="s">
        <v>8270</v>
      </c>
      <c r="S492" s="11">
        <f>SUM(E492/D492)*100</f>
        <v>0</v>
      </c>
      <c r="T492" s="10" t="e">
        <f>SUM(E492/P492)</f>
        <v>#DIV/0!</v>
      </c>
      <c r="U492" t="s">
        <v>8308</v>
      </c>
      <c r="V492" t="s">
        <v>8314</v>
      </c>
    </row>
    <row r="493" spans="1:22" ht="43.5" x14ac:dyDescent="0.35">
      <c r="A493">
        <v>491</v>
      </c>
      <c r="B493" s="3" t="s">
        <v>492</v>
      </c>
      <c r="C493" s="3" t="s">
        <v>4601</v>
      </c>
      <c r="D493" s="18">
        <v>10000</v>
      </c>
      <c r="E493" s="18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7">
        <v>42366.774293981478</v>
      </c>
      <c r="L493" s="7">
        <v>42396.774293981478</v>
      </c>
      <c r="M493" s="5">
        <f>(J493/86400)+25569+(-5/24)</f>
        <v>42366.774293981478</v>
      </c>
      <c r="N493" s="5">
        <f t="shared" si="7"/>
        <v>42396.774293981478</v>
      </c>
      <c r="O493" t="b">
        <v>0</v>
      </c>
      <c r="P493">
        <v>0</v>
      </c>
      <c r="Q493" t="b">
        <v>0</v>
      </c>
      <c r="R493" t="s">
        <v>8270</v>
      </c>
      <c r="S493" s="11">
        <f>SUM(E493/D493)*100</f>
        <v>0</v>
      </c>
      <c r="T493" s="10" t="e">
        <f>SUM(E493/P493)</f>
        <v>#DIV/0!</v>
      </c>
      <c r="U493" t="s">
        <v>8308</v>
      </c>
      <c r="V493" t="s">
        <v>8314</v>
      </c>
    </row>
    <row r="494" spans="1:22" ht="43.5" x14ac:dyDescent="0.35">
      <c r="A494">
        <v>492</v>
      </c>
      <c r="B494" s="3" t="s">
        <v>493</v>
      </c>
      <c r="C494" s="3" t="s">
        <v>4602</v>
      </c>
      <c r="D494" s="18">
        <v>10000000</v>
      </c>
      <c r="E494" s="18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7">
        <v>42595.826736111114</v>
      </c>
      <c r="L494" s="7">
        <v>42655.826736111114</v>
      </c>
      <c r="M494" s="5">
        <f>(J494/86400)+25569+(-5/24)</f>
        <v>42595.826736111114</v>
      </c>
      <c r="N494" s="5">
        <f t="shared" si="7"/>
        <v>42655.826736111114</v>
      </c>
      <c r="O494" t="b">
        <v>0</v>
      </c>
      <c r="P494">
        <v>0</v>
      </c>
      <c r="Q494" t="b">
        <v>0</v>
      </c>
      <c r="R494" t="s">
        <v>8270</v>
      </c>
      <c r="S494" s="11">
        <f>SUM(E494/D494)*100</f>
        <v>0</v>
      </c>
      <c r="T494" s="10" t="e">
        <f>SUM(E494/P494)</f>
        <v>#DIV/0!</v>
      </c>
      <c r="U494" t="s">
        <v>8308</v>
      </c>
      <c r="V494" t="s">
        <v>8314</v>
      </c>
    </row>
    <row r="495" spans="1:22" ht="43.5" x14ac:dyDescent="0.35">
      <c r="A495">
        <v>493</v>
      </c>
      <c r="B495" s="3" t="s">
        <v>494</v>
      </c>
      <c r="C495" s="3" t="s">
        <v>4603</v>
      </c>
      <c r="D495" s="18">
        <v>30000</v>
      </c>
      <c r="E495" s="18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7">
        <v>42114.517800925925</v>
      </c>
      <c r="L495" s="7">
        <v>42144.517800925925</v>
      </c>
      <c r="M495" s="5">
        <f>(J495/86400)+25569+(-5/24)</f>
        <v>42114.517800925925</v>
      </c>
      <c r="N495" s="5">
        <f t="shared" si="7"/>
        <v>42144.517800925925</v>
      </c>
      <c r="O495" t="b">
        <v>0</v>
      </c>
      <c r="P495">
        <v>0</v>
      </c>
      <c r="Q495" t="b">
        <v>0</v>
      </c>
      <c r="R495" t="s">
        <v>8270</v>
      </c>
      <c r="S495" s="11">
        <f>SUM(E495/D495)*100</f>
        <v>0</v>
      </c>
      <c r="T495" s="10" t="e">
        <f>SUM(E495/P495)</f>
        <v>#DIV/0!</v>
      </c>
      <c r="U495" t="s">
        <v>8308</v>
      </c>
      <c r="V495" t="s">
        <v>8314</v>
      </c>
    </row>
    <row r="496" spans="1:22" ht="58" x14ac:dyDescent="0.35">
      <c r="A496">
        <v>494</v>
      </c>
      <c r="B496" s="3" t="s">
        <v>495</v>
      </c>
      <c r="C496" s="3" t="s">
        <v>4604</v>
      </c>
      <c r="D496" s="18">
        <v>20000</v>
      </c>
      <c r="E496" s="18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7">
        <v>41799.62228009259</v>
      </c>
      <c r="L496" s="7">
        <v>41822.916666666664</v>
      </c>
      <c r="M496" s="5">
        <f>(J496/86400)+25569+(-5/24)</f>
        <v>41799.62228009259</v>
      </c>
      <c r="N496" s="5">
        <f t="shared" si="7"/>
        <v>41822.916666666664</v>
      </c>
      <c r="O496" t="b">
        <v>0</v>
      </c>
      <c r="P496">
        <v>3</v>
      </c>
      <c r="Q496" t="b">
        <v>0</v>
      </c>
      <c r="R496" t="s">
        <v>8270</v>
      </c>
      <c r="S496" s="11">
        <f>SUM(E496/D496)*100</f>
        <v>0.155</v>
      </c>
      <c r="T496" s="10">
        <f>SUM(E496/P496)</f>
        <v>10.333333333333334</v>
      </c>
      <c r="U496" t="s">
        <v>8308</v>
      </c>
      <c r="V496" t="s">
        <v>8314</v>
      </c>
    </row>
    <row r="497" spans="1:22" ht="43.5" x14ac:dyDescent="0.35">
      <c r="A497">
        <v>495</v>
      </c>
      <c r="B497" s="3" t="s">
        <v>496</v>
      </c>
      <c r="C497" s="3" t="s">
        <v>4605</v>
      </c>
      <c r="D497" s="18">
        <v>7000</v>
      </c>
      <c r="E497" s="18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7">
        <v>42171.619270833333</v>
      </c>
      <c r="L497" s="7">
        <v>42201.619270833333</v>
      </c>
      <c r="M497" s="5">
        <f>(J497/86400)+25569+(-5/24)</f>
        <v>42171.619270833333</v>
      </c>
      <c r="N497" s="5">
        <f t="shared" si="7"/>
        <v>42201.619270833333</v>
      </c>
      <c r="O497" t="b">
        <v>0</v>
      </c>
      <c r="P497">
        <v>0</v>
      </c>
      <c r="Q497" t="b">
        <v>0</v>
      </c>
      <c r="R497" t="s">
        <v>8270</v>
      </c>
      <c r="S497" s="11">
        <f>SUM(E497/D497)*100</f>
        <v>0</v>
      </c>
      <c r="T497" s="10" t="e">
        <f>SUM(E497/P497)</f>
        <v>#DIV/0!</v>
      </c>
      <c r="U497" t="s">
        <v>8308</v>
      </c>
      <c r="V497" t="s">
        <v>8314</v>
      </c>
    </row>
    <row r="498" spans="1:22" ht="29" x14ac:dyDescent="0.35">
      <c r="A498">
        <v>496</v>
      </c>
      <c r="B498" s="3" t="s">
        <v>497</v>
      </c>
      <c r="C498" s="3" t="s">
        <v>4606</v>
      </c>
      <c r="D498" s="18">
        <v>60000</v>
      </c>
      <c r="E498" s="1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7">
        <v>41620.723078703704</v>
      </c>
      <c r="L498" s="7">
        <v>41680.723078703704</v>
      </c>
      <c r="M498" s="5">
        <f>(J498/86400)+25569+(-5/24)</f>
        <v>41620.723078703704</v>
      </c>
      <c r="N498" s="5">
        <f t="shared" si="7"/>
        <v>41680.723078703704</v>
      </c>
      <c r="O498" t="b">
        <v>0</v>
      </c>
      <c r="P498">
        <v>1</v>
      </c>
      <c r="Q498" t="b">
        <v>0</v>
      </c>
      <c r="R498" t="s">
        <v>8270</v>
      </c>
      <c r="S498" s="11">
        <f>SUM(E498/D498)*100</f>
        <v>1.6666666666666668E-3</v>
      </c>
      <c r="T498" s="10">
        <f>SUM(E498/P498)</f>
        <v>1</v>
      </c>
      <c r="U498" t="s">
        <v>8308</v>
      </c>
      <c r="V498" t="s">
        <v>8314</v>
      </c>
    </row>
    <row r="499" spans="1:22" x14ac:dyDescent="0.35">
      <c r="A499">
        <v>497</v>
      </c>
      <c r="B499" s="3" t="s">
        <v>498</v>
      </c>
      <c r="C499" s="3" t="s">
        <v>4607</v>
      </c>
      <c r="D499" s="18">
        <v>4480</v>
      </c>
      <c r="E499" s="18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7">
        <v>41944.829456018517</v>
      </c>
      <c r="L499" s="7">
        <v>41997.999999999993</v>
      </c>
      <c r="M499" s="5">
        <f>(J499/86400)+25569+(-5/24)</f>
        <v>41944.829456018517</v>
      </c>
      <c r="N499" s="5">
        <f t="shared" si="7"/>
        <v>41997.999999999993</v>
      </c>
      <c r="O499" t="b">
        <v>0</v>
      </c>
      <c r="P499">
        <v>3</v>
      </c>
      <c r="Q499" t="b">
        <v>0</v>
      </c>
      <c r="R499" t="s">
        <v>8270</v>
      </c>
      <c r="S499" s="11">
        <f>SUM(E499/D499)*100</f>
        <v>0.6696428571428571</v>
      </c>
      <c r="T499" s="10">
        <f>SUM(E499/P499)</f>
        <v>10</v>
      </c>
      <c r="U499" t="s">
        <v>8308</v>
      </c>
      <c r="V499" t="s">
        <v>8314</v>
      </c>
    </row>
    <row r="500" spans="1:22" ht="43.5" x14ac:dyDescent="0.35">
      <c r="A500">
        <v>498</v>
      </c>
      <c r="B500" s="3" t="s">
        <v>499</v>
      </c>
      <c r="C500" s="3" t="s">
        <v>4608</v>
      </c>
      <c r="D500" s="18">
        <v>65108</v>
      </c>
      <c r="E500" s="18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7">
        <v>40858.553807870368</v>
      </c>
      <c r="L500" s="7">
        <v>40900.553807870368</v>
      </c>
      <c r="M500" s="5">
        <f>(J500/86400)+25569+(-5/24)</f>
        <v>40858.553807870368</v>
      </c>
      <c r="N500" s="5">
        <f t="shared" si="7"/>
        <v>40900.553807870368</v>
      </c>
      <c r="O500" t="b">
        <v>0</v>
      </c>
      <c r="P500">
        <v>22</v>
      </c>
      <c r="Q500" t="b">
        <v>0</v>
      </c>
      <c r="R500" t="s">
        <v>8270</v>
      </c>
      <c r="S500" s="11">
        <f>SUM(E500/D500)*100</f>
        <v>4.5985132395404564</v>
      </c>
      <c r="T500" s="10">
        <f>SUM(E500/P500)</f>
        <v>136.09090909090909</v>
      </c>
      <c r="U500" t="s">
        <v>8308</v>
      </c>
      <c r="V500" t="s">
        <v>8314</v>
      </c>
    </row>
    <row r="501" spans="1:22" ht="58" x14ac:dyDescent="0.35">
      <c r="A501">
        <v>499</v>
      </c>
      <c r="B501" s="3" t="s">
        <v>500</v>
      </c>
      <c r="C501" s="3" t="s">
        <v>4609</v>
      </c>
      <c r="D501" s="18">
        <v>20000</v>
      </c>
      <c r="E501" s="18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7">
        <v>40043.687129629623</v>
      </c>
      <c r="L501" s="7">
        <v>40098.665972222218</v>
      </c>
      <c r="M501" s="5">
        <f>(J501/86400)+25569+(-5/24)</f>
        <v>40043.687129629623</v>
      </c>
      <c r="N501" s="5">
        <f t="shared" si="7"/>
        <v>40098.665972222218</v>
      </c>
      <c r="O501" t="b">
        <v>0</v>
      </c>
      <c r="P501">
        <v>26</v>
      </c>
      <c r="Q501" t="b">
        <v>0</v>
      </c>
      <c r="R501" t="s">
        <v>8270</v>
      </c>
      <c r="S501" s="11">
        <f>SUM(E501/D501)*100</f>
        <v>9.5500000000000007</v>
      </c>
      <c r="T501" s="10">
        <f>SUM(E501/P501)</f>
        <v>73.461538461538467</v>
      </c>
      <c r="U501" t="s">
        <v>8308</v>
      </c>
      <c r="V501" t="s">
        <v>8314</v>
      </c>
    </row>
    <row r="502" spans="1:22" ht="58" x14ac:dyDescent="0.35">
      <c r="A502">
        <v>500</v>
      </c>
      <c r="B502" s="3" t="s">
        <v>501</v>
      </c>
      <c r="C502" s="3" t="s">
        <v>4610</v>
      </c>
      <c r="D502" s="18">
        <v>6500</v>
      </c>
      <c r="E502" s="18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7">
        <v>40247.677673611106</v>
      </c>
      <c r="L502" s="7">
        <v>40306.719444444439</v>
      </c>
      <c r="M502" s="5">
        <f>(J502/86400)+25569+(-5/24)</f>
        <v>40247.677673611106</v>
      </c>
      <c r="N502" s="5">
        <f t="shared" si="7"/>
        <v>40306.719444444439</v>
      </c>
      <c r="O502" t="b">
        <v>0</v>
      </c>
      <c r="P502">
        <v>4</v>
      </c>
      <c r="Q502" t="b">
        <v>0</v>
      </c>
      <c r="R502" t="s">
        <v>8270</v>
      </c>
      <c r="S502" s="11">
        <f>SUM(E502/D502)*100</f>
        <v>3.3076923076923079</v>
      </c>
      <c r="T502" s="10">
        <f>SUM(E502/P502)</f>
        <v>53.75</v>
      </c>
      <c r="U502" t="s">
        <v>8308</v>
      </c>
      <c r="V502" t="s">
        <v>8314</v>
      </c>
    </row>
    <row r="503" spans="1:22" ht="43.5" x14ac:dyDescent="0.35">
      <c r="A503">
        <v>501</v>
      </c>
      <c r="B503" s="3" t="s">
        <v>502</v>
      </c>
      <c r="C503" s="3" t="s">
        <v>4611</v>
      </c>
      <c r="D503" s="18">
        <v>10000</v>
      </c>
      <c r="E503" s="18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7">
        <v>40703.026053240741</v>
      </c>
      <c r="L503" s="7">
        <v>40733.026053240741</v>
      </c>
      <c r="M503" s="5">
        <f>(J503/86400)+25569+(-5/24)</f>
        <v>40703.026053240741</v>
      </c>
      <c r="N503" s="5">
        <f t="shared" si="7"/>
        <v>40733.026053240741</v>
      </c>
      <c r="O503" t="b">
        <v>0</v>
      </c>
      <c r="P503">
        <v>0</v>
      </c>
      <c r="Q503" t="b">
        <v>0</v>
      </c>
      <c r="R503" t="s">
        <v>8270</v>
      </c>
      <c r="S503" s="11">
        <f>SUM(E503/D503)*100</f>
        <v>0</v>
      </c>
      <c r="T503" s="10" t="e">
        <f>SUM(E503/P503)</f>
        <v>#DIV/0!</v>
      </c>
      <c r="U503" t="s">
        <v>8308</v>
      </c>
      <c r="V503" t="s">
        <v>8314</v>
      </c>
    </row>
    <row r="504" spans="1:22" ht="58" x14ac:dyDescent="0.35">
      <c r="A504">
        <v>502</v>
      </c>
      <c r="B504" s="3" t="s">
        <v>503</v>
      </c>
      <c r="C504" s="3" t="s">
        <v>4612</v>
      </c>
      <c r="D504" s="18">
        <v>20000</v>
      </c>
      <c r="E504" s="18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7">
        <v>40956.345196759255</v>
      </c>
      <c r="L504" s="7">
        <v>40986.303530092591</v>
      </c>
      <c r="M504" s="5">
        <f>(J504/86400)+25569+(-5/24)</f>
        <v>40956.345196759255</v>
      </c>
      <c r="N504" s="5">
        <f t="shared" si="7"/>
        <v>40986.303530092591</v>
      </c>
      <c r="O504" t="b">
        <v>0</v>
      </c>
      <c r="P504">
        <v>4</v>
      </c>
      <c r="Q504" t="b">
        <v>0</v>
      </c>
      <c r="R504" t="s">
        <v>8270</v>
      </c>
      <c r="S504" s="11">
        <f>SUM(E504/D504)*100</f>
        <v>1.1499999999999999</v>
      </c>
      <c r="T504" s="10">
        <f>SUM(E504/P504)</f>
        <v>57.5</v>
      </c>
      <c r="U504" t="s">
        <v>8308</v>
      </c>
      <c r="V504" t="s">
        <v>8314</v>
      </c>
    </row>
    <row r="505" spans="1:22" ht="43.5" x14ac:dyDescent="0.35">
      <c r="A505">
        <v>503</v>
      </c>
      <c r="B505" s="3" t="s">
        <v>504</v>
      </c>
      <c r="C505" s="3" t="s">
        <v>4613</v>
      </c>
      <c r="D505" s="18">
        <v>6500</v>
      </c>
      <c r="E505" s="18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7">
        <v>41991.318321759252</v>
      </c>
      <c r="L505" s="7">
        <v>42021.318321759252</v>
      </c>
      <c r="M505" s="5">
        <f>(J505/86400)+25569+(-5/24)</f>
        <v>41991.318321759252</v>
      </c>
      <c r="N505" s="5">
        <f t="shared" si="7"/>
        <v>42021.318321759252</v>
      </c>
      <c r="O505" t="b">
        <v>0</v>
      </c>
      <c r="P505">
        <v>9</v>
      </c>
      <c r="Q505" t="b">
        <v>0</v>
      </c>
      <c r="R505" t="s">
        <v>8270</v>
      </c>
      <c r="S505" s="11">
        <f>SUM(E505/D505)*100</f>
        <v>1.7538461538461538</v>
      </c>
      <c r="T505" s="10">
        <f>SUM(E505/P505)</f>
        <v>12.666666666666666</v>
      </c>
      <c r="U505" t="s">
        <v>8308</v>
      </c>
      <c r="V505" t="s">
        <v>8314</v>
      </c>
    </row>
    <row r="506" spans="1:22" ht="43.5" x14ac:dyDescent="0.35">
      <c r="A506">
        <v>504</v>
      </c>
      <c r="B506" s="3" t="s">
        <v>505</v>
      </c>
      <c r="C506" s="3" t="s">
        <v>4614</v>
      </c>
      <c r="D506" s="18">
        <v>24500</v>
      </c>
      <c r="E506" s="18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7">
        <v>40949.775312499994</v>
      </c>
      <c r="L506" s="7">
        <v>41009.73364583333</v>
      </c>
      <c r="M506" s="5">
        <f>(J506/86400)+25569+(-5/24)</f>
        <v>40949.775312499994</v>
      </c>
      <c r="N506" s="5">
        <f t="shared" si="7"/>
        <v>41009.73364583333</v>
      </c>
      <c r="O506" t="b">
        <v>0</v>
      </c>
      <c r="P506">
        <v>5</v>
      </c>
      <c r="Q506" t="b">
        <v>0</v>
      </c>
      <c r="R506" t="s">
        <v>8270</v>
      </c>
      <c r="S506" s="11">
        <f>SUM(E506/D506)*100</f>
        <v>1.3673469387755102</v>
      </c>
      <c r="T506" s="10">
        <f>SUM(E506/P506)</f>
        <v>67</v>
      </c>
      <c r="U506" t="s">
        <v>8308</v>
      </c>
      <c r="V506" t="s">
        <v>8314</v>
      </c>
    </row>
    <row r="507" spans="1:22" ht="43.5" x14ac:dyDescent="0.35">
      <c r="A507">
        <v>505</v>
      </c>
      <c r="B507" s="3" t="s">
        <v>506</v>
      </c>
      <c r="C507" s="3" t="s">
        <v>4615</v>
      </c>
      <c r="D507" s="18">
        <v>12000</v>
      </c>
      <c r="E507" s="18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7">
        <v>42317.889884259253</v>
      </c>
      <c r="L507" s="7">
        <v>42362.889884259253</v>
      </c>
      <c r="M507" s="5">
        <f>(J507/86400)+25569+(-5/24)</f>
        <v>42317.889884259253</v>
      </c>
      <c r="N507" s="5">
        <f t="shared" si="7"/>
        <v>42362.889884259253</v>
      </c>
      <c r="O507" t="b">
        <v>0</v>
      </c>
      <c r="P507">
        <v>14</v>
      </c>
      <c r="Q507" t="b">
        <v>0</v>
      </c>
      <c r="R507" t="s">
        <v>8270</v>
      </c>
      <c r="S507" s="11">
        <f>SUM(E507/D507)*100</f>
        <v>0.43333333333333329</v>
      </c>
      <c r="T507" s="10">
        <f>SUM(E507/P507)</f>
        <v>3.7142857142857144</v>
      </c>
      <c r="U507" t="s">
        <v>8308</v>
      </c>
      <c r="V507" t="s">
        <v>8314</v>
      </c>
    </row>
    <row r="508" spans="1:22" ht="43.5" x14ac:dyDescent="0.35">
      <c r="A508">
        <v>506</v>
      </c>
      <c r="B508" s="3" t="s">
        <v>507</v>
      </c>
      <c r="C508" s="3" t="s">
        <v>4616</v>
      </c>
      <c r="D508" s="18">
        <v>200000</v>
      </c>
      <c r="E508" s="1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7">
        <v>41466.343981481477</v>
      </c>
      <c r="L508" s="7">
        <v>41496.343981481477</v>
      </c>
      <c r="M508" s="5">
        <f>(J508/86400)+25569+(-5/24)</f>
        <v>41466.343981481477</v>
      </c>
      <c r="N508" s="5">
        <f t="shared" si="7"/>
        <v>41496.343981481477</v>
      </c>
      <c r="O508" t="b">
        <v>0</v>
      </c>
      <c r="P508">
        <v>1</v>
      </c>
      <c r="Q508" t="b">
        <v>0</v>
      </c>
      <c r="R508" t="s">
        <v>8270</v>
      </c>
      <c r="S508" s="11">
        <f>SUM(E508/D508)*100</f>
        <v>0.125</v>
      </c>
      <c r="T508" s="10">
        <f>SUM(E508/P508)</f>
        <v>250</v>
      </c>
      <c r="U508" t="s">
        <v>8308</v>
      </c>
      <c r="V508" t="s">
        <v>8314</v>
      </c>
    </row>
    <row r="509" spans="1:22" ht="43.5" x14ac:dyDescent="0.35">
      <c r="A509">
        <v>507</v>
      </c>
      <c r="B509" s="3" t="s">
        <v>508</v>
      </c>
      <c r="C509" s="3" t="s">
        <v>4617</v>
      </c>
      <c r="D509" s="18">
        <v>20000</v>
      </c>
      <c r="E509" s="18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7">
        <v>41156.750659722216</v>
      </c>
      <c r="L509" s="7">
        <v>41201.750659722216</v>
      </c>
      <c r="M509" s="5">
        <f>(J509/86400)+25569+(-5/24)</f>
        <v>41156.750659722216</v>
      </c>
      <c r="N509" s="5">
        <f t="shared" si="7"/>
        <v>41201.750659722216</v>
      </c>
      <c r="O509" t="b">
        <v>0</v>
      </c>
      <c r="P509">
        <v>10</v>
      </c>
      <c r="Q509" t="b">
        <v>0</v>
      </c>
      <c r="R509" t="s">
        <v>8270</v>
      </c>
      <c r="S509" s="11">
        <f>SUM(E509/D509)*100</f>
        <v>3.2</v>
      </c>
      <c r="T509" s="10">
        <f>SUM(E509/P509)</f>
        <v>64</v>
      </c>
      <c r="U509" t="s">
        <v>8308</v>
      </c>
      <c r="V509" t="s">
        <v>8314</v>
      </c>
    </row>
    <row r="510" spans="1:22" ht="58" x14ac:dyDescent="0.35">
      <c r="A510">
        <v>508</v>
      </c>
      <c r="B510" s="3" t="s">
        <v>509</v>
      </c>
      <c r="C510" s="3" t="s">
        <v>4618</v>
      </c>
      <c r="D510" s="18">
        <v>50000</v>
      </c>
      <c r="E510" s="18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7">
        <v>40994.815983796296</v>
      </c>
      <c r="L510" s="7">
        <v>41054.384722222218</v>
      </c>
      <c r="M510" s="5">
        <f>(J510/86400)+25569+(-5/24)</f>
        <v>40994.815983796296</v>
      </c>
      <c r="N510" s="5">
        <f t="shared" si="7"/>
        <v>41054.384722222218</v>
      </c>
      <c r="O510" t="b">
        <v>0</v>
      </c>
      <c r="P510">
        <v>3</v>
      </c>
      <c r="Q510" t="b">
        <v>0</v>
      </c>
      <c r="R510" t="s">
        <v>8270</v>
      </c>
      <c r="S510" s="11">
        <f>SUM(E510/D510)*100</f>
        <v>0.8</v>
      </c>
      <c r="T510" s="10">
        <f>SUM(E510/P510)</f>
        <v>133.33333333333334</v>
      </c>
      <c r="U510" t="s">
        <v>8308</v>
      </c>
      <c r="V510" t="s">
        <v>8314</v>
      </c>
    </row>
    <row r="511" spans="1:22" ht="43.5" x14ac:dyDescent="0.35">
      <c r="A511">
        <v>509</v>
      </c>
      <c r="B511" s="3" t="s">
        <v>510</v>
      </c>
      <c r="C511" s="3" t="s">
        <v>4619</v>
      </c>
      <c r="D511" s="18">
        <v>5000</v>
      </c>
      <c r="E511" s="18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7">
        <v>42153.423263888886</v>
      </c>
      <c r="L511" s="7">
        <v>42183.423263888886</v>
      </c>
      <c r="M511" s="5">
        <f>(J511/86400)+25569+(-5/24)</f>
        <v>42153.423263888886</v>
      </c>
      <c r="N511" s="5">
        <f t="shared" si="7"/>
        <v>42183.423263888886</v>
      </c>
      <c r="O511" t="b">
        <v>0</v>
      </c>
      <c r="P511">
        <v>1</v>
      </c>
      <c r="Q511" t="b">
        <v>0</v>
      </c>
      <c r="R511" t="s">
        <v>8270</v>
      </c>
      <c r="S511" s="11">
        <f>SUM(E511/D511)*100</f>
        <v>0.2</v>
      </c>
      <c r="T511" s="10">
        <f>SUM(E511/P511)</f>
        <v>10</v>
      </c>
      <c r="U511" t="s">
        <v>8308</v>
      </c>
      <c r="V511" t="s">
        <v>8314</v>
      </c>
    </row>
    <row r="512" spans="1:22" ht="43.5" x14ac:dyDescent="0.35">
      <c r="A512">
        <v>510</v>
      </c>
      <c r="B512" s="3" t="s">
        <v>511</v>
      </c>
      <c r="C512" s="3" t="s">
        <v>4620</v>
      </c>
      <c r="D512" s="18">
        <v>14000</v>
      </c>
      <c r="E512" s="18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7">
        <v>42399.968043981477</v>
      </c>
      <c r="L512" s="7">
        <v>42429.968043981477</v>
      </c>
      <c r="M512" s="5">
        <f>(J512/86400)+25569+(-5/24)</f>
        <v>42399.968043981477</v>
      </c>
      <c r="N512" s="5">
        <f t="shared" si="7"/>
        <v>42429.968043981477</v>
      </c>
      <c r="O512" t="b">
        <v>0</v>
      </c>
      <c r="P512">
        <v>0</v>
      </c>
      <c r="Q512" t="b">
        <v>0</v>
      </c>
      <c r="R512" t="s">
        <v>8270</v>
      </c>
      <c r="S512" s="11">
        <f>SUM(E512/D512)*100</f>
        <v>0</v>
      </c>
      <c r="T512" s="10" t="e">
        <f>SUM(E512/P512)</f>
        <v>#DIV/0!</v>
      </c>
      <c r="U512" t="s">
        <v>8308</v>
      </c>
      <c r="V512" t="s">
        <v>8314</v>
      </c>
    </row>
    <row r="513" spans="1:22" ht="43.5" x14ac:dyDescent="0.35">
      <c r="A513">
        <v>511</v>
      </c>
      <c r="B513" s="3" t="s">
        <v>512</v>
      </c>
      <c r="C513" s="3" t="s">
        <v>4621</v>
      </c>
      <c r="D513" s="18">
        <v>5000</v>
      </c>
      <c r="E513" s="18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7">
        <v>41340.09469907407</v>
      </c>
      <c r="L513" s="7">
        <v>41370.053032407406</v>
      </c>
      <c r="M513" s="5">
        <f>(J513/86400)+25569+(-5/24)</f>
        <v>41340.09469907407</v>
      </c>
      <c r="N513" s="5">
        <f t="shared" si="7"/>
        <v>41370.053032407406</v>
      </c>
      <c r="O513" t="b">
        <v>0</v>
      </c>
      <c r="P513">
        <v>5</v>
      </c>
      <c r="Q513" t="b">
        <v>0</v>
      </c>
      <c r="R513" t="s">
        <v>8270</v>
      </c>
      <c r="S513" s="11">
        <f>SUM(E513/D513)*100</f>
        <v>3</v>
      </c>
      <c r="T513" s="10">
        <f>SUM(E513/P513)</f>
        <v>30</v>
      </c>
      <c r="U513" t="s">
        <v>8308</v>
      </c>
      <c r="V513" t="s">
        <v>8314</v>
      </c>
    </row>
    <row r="514" spans="1:22" ht="43.5" x14ac:dyDescent="0.35">
      <c r="A514">
        <v>512</v>
      </c>
      <c r="B514" s="3" t="s">
        <v>513</v>
      </c>
      <c r="C514" s="3" t="s">
        <v>4622</v>
      </c>
      <c r="D514" s="18">
        <v>8000</v>
      </c>
      <c r="E514" s="18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7">
        <v>42649.533877314818</v>
      </c>
      <c r="L514" s="7">
        <v>42694.575543981475</v>
      </c>
      <c r="M514" s="5">
        <f>(J514/86400)+25569+(-5/24)</f>
        <v>42649.533877314818</v>
      </c>
      <c r="N514" s="5">
        <f t="shared" si="7"/>
        <v>42694.575543981475</v>
      </c>
      <c r="O514" t="b">
        <v>0</v>
      </c>
      <c r="P514">
        <v>2</v>
      </c>
      <c r="Q514" t="b">
        <v>0</v>
      </c>
      <c r="R514" t="s">
        <v>8270</v>
      </c>
      <c r="S514" s="11">
        <f>SUM(E514/D514)*100</f>
        <v>0.13749999999999998</v>
      </c>
      <c r="T514" s="10">
        <f>SUM(E514/P514)</f>
        <v>5.5</v>
      </c>
      <c r="U514" t="s">
        <v>8308</v>
      </c>
      <c r="V514" t="s">
        <v>8314</v>
      </c>
    </row>
    <row r="515" spans="1:22" ht="29" x14ac:dyDescent="0.35">
      <c r="A515">
        <v>513</v>
      </c>
      <c r="B515" s="3" t="s">
        <v>514</v>
      </c>
      <c r="C515" s="3" t="s">
        <v>4623</v>
      </c>
      <c r="D515" s="18">
        <v>50000</v>
      </c>
      <c r="E515" s="18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7">
        <v>42552.445659722223</v>
      </c>
      <c r="L515" s="7">
        <v>42597.083333333336</v>
      </c>
      <c r="M515" s="5">
        <f>(J515/86400)+25569+(-5/24)</f>
        <v>42552.445659722223</v>
      </c>
      <c r="N515" s="5">
        <f t="shared" ref="N515:N578" si="8">(I515/86400)+25569+(-5/24)</f>
        <v>42597.083333333336</v>
      </c>
      <c r="O515" t="b">
        <v>0</v>
      </c>
      <c r="P515">
        <v>68</v>
      </c>
      <c r="Q515" t="b">
        <v>0</v>
      </c>
      <c r="R515" t="s">
        <v>8270</v>
      </c>
      <c r="S515" s="11">
        <f>SUM(E515/D515)*100</f>
        <v>13.923999999999999</v>
      </c>
      <c r="T515" s="10">
        <f>SUM(E515/P515)</f>
        <v>102.38235294117646</v>
      </c>
      <c r="U515" t="s">
        <v>8308</v>
      </c>
      <c r="V515" t="s">
        <v>8314</v>
      </c>
    </row>
    <row r="516" spans="1:22" ht="43.5" x14ac:dyDescent="0.35">
      <c r="A516">
        <v>514</v>
      </c>
      <c r="B516" s="3" t="s">
        <v>515</v>
      </c>
      <c r="C516" s="3" t="s">
        <v>4624</v>
      </c>
      <c r="D516" s="18">
        <v>1500</v>
      </c>
      <c r="E516" s="18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7">
        <v>41830.405636574069</v>
      </c>
      <c r="L516" s="7">
        <v>41860.405636574069</v>
      </c>
      <c r="M516" s="5">
        <f>(J516/86400)+25569+(-5/24)</f>
        <v>41830.405636574069</v>
      </c>
      <c r="N516" s="5">
        <f t="shared" si="8"/>
        <v>41860.405636574069</v>
      </c>
      <c r="O516" t="b">
        <v>0</v>
      </c>
      <c r="P516">
        <v>3</v>
      </c>
      <c r="Q516" t="b">
        <v>0</v>
      </c>
      <c r="R516" t="s">
        <v>8270</v>
      </c>
      <c r="S516" s="11">
        <f>SUM(E516/D516)*100</f>
        <v>3.3333333333333335</v>
      </c>
      <c r="T516" s="10">
        <f>SUM(E516/P516)</f>
        <v>16.666666666666668</v>
      </c>
      <c r="U516" t="s">
        <v>8308</v>
      </c>
      <c r="V516" t="s">
        <v>8314</v>
      </c>
    </row>
    <row r="517" spans="1:22" ht="43.5" x14ac:dyDescent="0.35">
      <c r="A517">
        <v>515</v>
      </c>
      <c r="B517" s="3" t="s">
        <v>516</v>
      </c>
      <c r="C517" s="3" t="s">
        <v>4625</v>
      </c>
      <c r="D517" s="18">
        <v>97000</v>
      </c>
      <c r="E517" s="18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7">
        <v>42327.282418981478</v>
      </c>
      <c r="L517" s="7">
        <v>42367.282418981478</v>
      </c>
      <c r="M517" s="5">
        <f>(J517/86400)+25569+(-5/24)</f>
        <v>42327.282418981478</v>
      </c>
      <c r="N517" s="5">
        <f t="shared" si="8"/>
        <v>42367.282418981478</v>
      </c>
      <c r="O517" t="b">
        <v>0</v>
      </c>
      <c r="P517">
        <v>34</v>
      </c>
      <c r="Q517" t="b">
        <v>0</v>
      </c>
      <c r="R517" t="s">
        <v>8270</v>
      </c>
      <c r="S517" s="11">
        <f>SUM(E517/D517)*100</f>
        <v>25.41340206185567</v>
      </c>
      <c r="T517" s="10">
        <f>SUM(E517/P517)</f>
        <v>725.02941176470586</v>
      </c>
      <c r="U517" t="s">
        <v>8308</v>
      </c>
      <c r="V517" t="s">
        <v>8314</v>
      </c>
    </row>
    <row r="518" spans="1:22" ht="29" x14ac:dyDescent="0.35">
      <c r="A518">
        <v>516</v>
      </c>
      <c r="B518" s="3" t="s">
        <v>517</v>
      </c>
      <c r="C518" s="3" t="s">
        <v>4626</v>
      </c>
      <c r="D518" s="18">
        <v>5000</v>
      </c>
      <c r="E518" s="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7">
        <v>42091.570370370369</v>
      </c>
      <c r="L518" s="7">
        <v>42151.570370370369</v>
      </c>
      <c r="M518" s="5">
        <f>(J518/86400)+25569+(-5/24)</f>
        <v>42091.570370370369</v>
      </c>
      <c r="N518" s="5">
        <f t="shared" si="8"/>
        <v>42151.570370370369</v>
      </c>
      <c r="O518" t="b">
        <v>0</v>
      </c>
      <c r="P518">
        <v>0</v>
      </c>
      <c r="Q518" t="b">
        <v>0</v>
      </c>
      <c r="R518" t="s">
        <v>8270</v>
      </c>
      <c r="S518" s="11">
        <f>SUM(E518/D518)*100</f>
        <v>0</v>
      </c>
      <c r="T518" s="10" t="e">
        <f>SUM(E518/P518)</f>
        <v>#DIV/0!</v>
      </c>
      <c r="U518" t="s">
        <v>8308</v>
      </c>
      <c r="V518" t="s">
        <v>8314</v>
      </c>
    </row>
    <row r="519" spans="1:22" ht="43.5" x14ac:dyDescent="0.35">
      <c r="A519">
        <v>517</v>
      </c>
      <c r="B519" s="3" t="s">
        <v>518</v>
      </c>
      <c r="C519" s="3" t="s">
        <v>4627</v>
      </c>
      <c r="D519" s="18">
        <v>15000</v>
      </c>
      <c r="E519" s="18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7">
        <v>42738.406956018516</v>
      </c>
      <c r="L519" s="7">
        <v>42768.406956018516</v>
      </c>
      <c r="M519" s="5">
        <f>(J519/86400)+25569+(-5/24)</f>
        <v>42738.406956018516</v>
      </c>
      <c r="N519" s="5">
        <f t="shared" si="8"/>
        <v>42768.406956018516</v>
      </c>
      <c r="O519" t="b">
        <v>0</v>
      </c>
      <c r="P519">
        <v>3</v>
      </c>
      <c r="Q519" t="b">
        <v>0</v>
      </c>
      <c r="R519" t="s">
        <v>8270</v>
      </c>
      <c r="S519" s="11">
        <f>SUM(E519/D519)*100</f>
        <v>1.3666666666666667</v>
      </c>
      <c r="T519" s="10">
        <f>SUM(E519/P519)</f>
        <v>68.333333333333329</v>
      </c>
      <c r="U519" t="s">
        <v>8308</v>
      </c>
      <c r="V519" t="s">
        <v>8314</v>
      </c>
    </row>
    <row r="520" spans="1:22" ht="58" x14ac:dyDescent="0.35">
      <c r="A520">
        <v>518</v>
      </c>
      <c r="B520" s="3" t="s">
        <v>519</v>
      </c>
      <c r="C520" s="3" t="s">
        <v>4628</v>
      </c>
      <c r="D520" s="18">
        <v>7175</v>
      </c>
      <c r="E520" s="18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7">
        <v>42223.407685185179</v>
      </c>
      <c r="L520" s="7">
        <v>42253.406944444439</v>
      </c>
      <c r="M520" s="5">
        <f>(J520/86400)+25569+(-5/24)</f>
        <v>42223.407685185179</v>
      </c>
      <c r="N520" s="5">
        <f t="shared" si="8"/>
        <v>42253.406944444439</v>
      </c>
      <c r="O520" t="b">
        <v>0</v>
      </c>
      <c r="P520">
        <v>0</v>
      </c>
      <c r="Q520" t="b">
        <v>0</v>
      </c>
      <c r="R520" t="s">
        <v>8270</v>
      </c>
      <c r="S520" s="11">
        <f>SUM(E520/D520)*100</f>
        <v>0</v>
      </c>
      <c r="T520" s="10" t="e">
        <f>SUM(E520/P520)</f>
        <v>#DIV/0!</v>
      </c>
      <c r="U520" t="s">
        <v>8308</v>
      </c>
      <c r="V520" t="s">
        <v>8314</v>
      </c>
    </row>
    <row r="521" spans="1:22" ht="43.5" x14ac:dyDescent="0.35">
      <c r="A521">
        <v>519</v>
      </c>
      <c r="B521" s="3" t="s">
        <v>520</v>
      </c>
      <c r="C521" s="3" t="s">
        <v>4629</v>
      </c>
      <c r="D521" s="18">
        <v>12001</v>
      </c>
      <c r="E521" s="18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7">
        <v>41218.183113425919</v>
      </c>
      <c r="L521" s="7">
        <v>41248.183113425919</v>
      </c>
      <c r="M521" s="5">
        <f>(J521/86400)+25569+(-5/24)</f>
        <v>41218.183113425919</v>
      </c>
      <c r="N521" s="5">
        <f t="shared" si="8"/>
        <v>41248.183113425919</v>
      </c>
      <c r="O521" t="b">
        <v>0</v>
      </c>
      <c r="P521">
        <v>70</v>
      </c>
      <c r="Q521" t="b">
        <v>0</v>
      </c>
      <c r="R521" t="s">
        <v>8270</v>
      </c>
      <c r="S521" s="11">
        <f>SUM(E521/D521)*100</f>
        <v>22.881426547787683</v>
      </c>
      <c r="T521" s="10">
        <f>SUM(E521/P521)</f>
        <v>39.228571428571428</v>
      </c>
      <c r="U521" t="s">
        <v>8308</v>
      </c>
      <c r="V521" t="s">
        <v>8314</v>
      </c>
    </row>
    <row r="522" spans="1:22" ht="43.5" x14ac:dyDescent="0.35">
      <c r="A522">
        <v>520</v>
      </c>
      <c r="B522" s="3" t="s">
        <v>521</v>
      </c>
      <c r="C522" s="3" t="s">
        <v>4630</v>
      </c>
      <c r="D522" s="18">
        <v>5000</v>
      </c>
      <c r="E522" s="18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7">
        <v>42318.493761574071</v>
      </c>
      <c r="L522" s="7">
        <v>42348.493761574071</v>
      </c>
      <c r="M522" s="5">
        <f>(J522/86400)+25569+(-5/24)</f>
        <v>42318.493761574071</v>
      </c>
      <c r="N522" s="5">
        <f t="shared" si="8"/>
        <v>42348.493761574071</v>
      </c>
      <c r="O522" t="b">
        <v>0</v>
      </c>
      <c r="P522">
        <v>34</v>
      </c>
      <c r="Q522" t="b">
        <v>1</v>
      </c>
      <c r="R522" t="s">
        <v>8271</v>
      </c>
      <c r="S522" s="11">
        <f>SUM(E522/D522)*100</f>
        <v>102.1</v>
      </c>
      <c r="T522" s="10">
        <f>SUM(E522/P522)</f>
        <v>150.14705882352942</v>
      </c>
      <c r="U522" t="s">
        <v>8315</v>
      </c>
      <c r="V522" t="s">
        <v>8316</v>
      </c>
    </row>
    <row r="523" spans="1:22" ht="58" x14ac:dyDescent="0.35">
      <c r="A523">
        <v>521</v>
      </c>
      <c r="B523" s="3" t="s">
        <v>522</v>
      </c>
      <c r="C523" s="3" t="s">
        <v>4631</v>
      </c>
      <c r="D523" s="18">
        <v>5000</v>
      </c>
      <c r="E523" s="18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7">
        <v>42645.884479166663</v>
      </c>
      <c r="L523" s="7">
        <v>42674.999305555553</v>
      </c>
      <c r="M523" s="5">
        <f>(J523/86400)+25569+(-5/24)</f>
        <v>42645.884479166663</v>
      </c>
      <c r="N523" s="5">
        <f t="shared" si="8"/>
        <v>42674.999305555553</v>
      </c>
      <c r="O523" t="b">
        <v>0</v>
      </c>
      <c r="P523">
        <v>56</v>
      </c>
      <c r="Q523" t="b">
        <v>1</v>
      </c>
      <c r="R523" t="s">
        <v>8271</v>
      </c>
      <c r="S523" s="11">
        <f>SUM(E523/D523)*100</f>
        <v>104.64</v>
      </c>
      <c r="T523" s="10">
        <f>SUM(E523/P523)</f>
        <v>93.428571428571431</v>
      </c>
      <c r="U523" t="s">
        <v>8315</v>
      </c>
      <c r="V523" t="s">
        <v>8316</v>
      </c>
    </row>
    <row r="524" spans="1:22" ht="43.5" x14ac:dyDescent="0.35">
      <c r="A524">
        <v>522</v>
      </c>
      <c r="B524" s="3" t="s">
        <v>523</v>
      </c>
      <c r="C524" s="3" t="s">
        <v>4632</v>
      </c>
      <c r="D524" s="18">
        <v>3000</v>
      </c>
      <c r="E524" s="18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7">
        <v>42429.832465277774</v>
      </c>
      <c r="L524" s="7">
        <v>42449.790798611109</v>
      </c>
      <c r="M524" s="5">
        <f>(J524/86400)+25569+(-5/24)</f>
        <v>42429.832465277774</v>
      </c>
      <c r="N524" s="5">
        <f t="shared" si="8"/>
        <v>42449.790798611109</v>
      </c>
      <c r="O524" t="b">
        <v>0</v>
      </c>
      <c r="P524">
        <v>31</v>
      </c>
      <c r="Q524" t="b">
        <v>1</v>
      </c>
      <c r="R524" t="s">
        <v>8271</v>
      </c>
      <c r="S524" s="11">
        <f>SUM(E524/D524)*100</f>
        <v>114.66666666666667</v>
      </c>
      <c r="T524" s="10">
        <f>SUM(E524/P524)</f>
        <v>110.96774193548387</v>
      </c>
      <c r="U524" t="s">
        <v>8315</v>
      </c>
      <c r="V524" t="s">
        <v>8316</v>
      </c>
    </row>
    <row r="525" spans="1:22" ht="43.5" x14ac:dyDescent="0.35">
      <c r="A525">
        <v>523</v>
      </c>
      <c r="B525" s="3" t="s">
        <v>524</v>
      </c>
      <c r="C525" s="3" t="s">
        <v>4633</v>
      </c>
      <c r="D525" s="18">
        <v>5000</v>
      </c>
      <c r="E525" s="18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7">
        <v>42237.924490740734</v>
      </c>
      <c r="L525" s="7">
        <v>42267.924490740734</v>
      </c>
      <c r="M525" s="5">
        <f>(J525/86400)+25569+(-5/24)</f>
        <v>42237.924490740734</v>
      </c>
      <c r="N525" s="5">
        <f t="shared" si="8"/>
        <v>42267.924490740734</v>
      </c>
      <c r="O525" t="b">
        <v>0</v>
      </c>
      <c r="P525">
        <v>84</v>
      </c>
      <c r="Q525" t="b">
        <v>1</v>
      </c>
      <c r="R525" t="s">
        <v>8271</v>
      </c>
      <c r="S525" s="11">
        <f>SUM(E525/D525)*100</f>
        <v>120.6</v>
      </c>
      <c r="T525" s="10">
        <f>SUM(E525/P525)</f>
        <v>71.785714285714292</v>
      </c>
      <c r="U525" t="s">
        <v>8315</v>
      </c>
      <c r="V525" t="s">
        <v>8316</v>
      </c>
    </row>
    <row r="526" spans="1:22" ht="43.5" x14ac:dyDescent="0.35">
      <c r="A526">
        <v>524</v>
      </c>
      <c r="B526" s="3" t="s">
        <v>525</v>
      </c>
      <c r="C526" s="3" t="s">
        <v>4634</v>
      </c>
      <c r="D526" s="18">
        <v>3500</v>
      </c>
      <c r="E526" s="18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7">
        <v>42492.508900462963</v>
      </c>
      <c r="L526" s="7">
        <v>42522.508900462963</v>
      </c>
      <c r="M526" s="5">
        <f>(J526/86400)+25569+(-5/24)</f>
        <v>42492.508900462963</v>
      </c>
      <c r="N526" s="5">
        <f t="shared" si="8"/>
        <v>42522.508900462963</v>
      </c>
      <c r="O526" t="b">
        <v>0</v>
      </c>
      <c r="P526">
        <v>130</v>
      </c>
      <c r="Q526" t="b">
        <v>1</v>
      </c>
      <c r="R526" t="s">
        <v>8271</v>
      </c>
      <c r="S526" s="11">
        <f>SUM(E526/D526)*100</f>
        <v>108.67285714285715</v>
      </c>
      <c r="T526" s="10">
        <f>SUM(E526/P526)</f>
        <v>29.258076923076924</v>
      </c>
      <c r="U526" t="s">
        <v>8315</v>
      </c>
      <c r="V526" t="s">
        <v>8316</v>
      </c>
    </row>
    <row r="527" spans="1:22" ht="58" x14ac:dyDescent="0.35">
      <c r="A527">
        <v>525</v>
      </c>
      <c r="B527" s="3" t="s">
        <v>526</v>
      </c>
      <c r="C527" s="3" t="s">
        <v>4635</v>
      </c>
      <c r="D527" s="18">
        <v>12000</v>
      </c>
      <c r="E527" s="18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7">
        <v>41850.192604166667</v>
      </c>
      <c r="L527" s="7">
        <v>41895.192604166667</v>
      </c>
      <c r="M527" s="5">
        <f>(J527/86400)+25569+(-5/24)</f>
        <v>41850.192604166667</v>
      </c>
      <c r="N527" s="5">
        <f t="shared" si="8"/>
        <v>41895.192604166667</v>
      </c>
      <c r="O527" t="b">
        <v>0</v>
      </c>
      <c r="P527">
        <v>12</v>
      </c>
      <c r="Q527" t="b">
        <v>1</v>
      </c>
      <c r="R527" t="s">
        <v>8271</v>
      </c>
      <c r="S527" s="11">
        <f>SUM(E527/D527)*100</f>
        <v>100</v>
      </c>
      <c r="T527" s="10">
        <f>SUM(E527/P527)</f>
        <v>1000</v>
      </c>
      <c r="U527" t="s">
        <v>8315</v>
      </c>
      <c r="V527" t="s">
        <v>8316</v>
      </c>
    </row>
    <row r="528" spans="1:22" ht="43.5" x14ac:dyDescent="0.35">
      <c r="A528">
        <v>526</v>
      </c>
      <c r="B528" s="3" t="s">
        <v>527</v>
      </c>
      <c r="C528" s="3" t="s">
        <v>4636</v>
      </c>
      <c r="D528" s="18">
        <v>1500</v>
      </c>
      <c r="E528" s="1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7">
        <v>42192.383611111109</v>
      </c>
      <c r="L528" s="7">
        <v>42223.499999999993</v>
      </c>
      <c r="M528" s="5">
        <f>(J528/86400)+25569+(-5/24)</f>
        <v>42192.383611111109</v>
      </c>
      <c r="N528" s="5">
        <f t="shared" si="8"/>
        <v>42223.499999999993</v>
      </c>
      <c r="O528" t="b">
        <v>0</v>
      </c>
      <c r="P528">
        <v>23</v>
      </c>
      <c r="Q528" t="b">
        <v>1</v>
      </c>
      <c r="R528" t="s">
        <v>8271</v>
      </c>
      <c r="S528" s="11">
        <f>SUM(E528/D528)*100</f>
        <v>113.99999999999999</v>
      </c>
      <c r="T528" s="10">
        <f>SUM(E528/P528)</f>
        <v>74.347826086956516</v>
      </c>
      <c r="U528" t="s">
        <v>8315</v>
      </c>
      <c r="V528" t="s">
        <v>8316</v>
      </c>
    </row>
    <row r="529" spans="1:22" ht="58" x14ac:dyDescent="0.35">
      <c r="A529">
        <v>527</v>
      </c>
      <c r="B529" s="3" t="s">
        <v>528</v>
      </c>
      <c r="C529" s="3" t="s">
        <v>4637</v>
      </c>
      <c r="D529" s="18">
        <v>10000</v>
      </c>
      <c r="E529" s="18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7">
        <v>42752.997291666667</v>
      </c>
      <c r="L529" s="7">
        <v>42783.461805555555</v>
      </c>
      <c r="M529" s="5">
        <f>(J529/86400)+25569+(-5/24)</f>
        <v>42752.997291666667</v>
      </c>
      <c r="N529" s="5">
        <f t="shared" si="8"/>
        <v>42783.461805555555</v>
      </c>
      <c r="O529" t="b">
        <v>0</v>
      </c>
      <c r="P529">
        <v>158</v>
      </c>
      <c r="Q529" t="b">
        <v>1</v>
      </c>
      <c r="R529" t="s">
        <v>8271</v>
      </c>
      <c r="S529" s="11">
        <f>SUM(E529/D529)*100</f>
        <v>100.85</v>
      </c>
      <c r="T529" s="10">
        <f>SUM(E529/P529)</f>
        <v>63.829113924050631</v>
      </c>
      <c r="U529" t="s">
        <v>8315</v>
      </c>
      <c r="V529" t="s">
        <v>8316</v>
      </c>
    </row>
    <row r="530" spans="1:22" ht="29" x14ac:dyDescent="0.35">
      <c r="A530">
        <v>528</v>
      </c>
      <c r="B530" s="3" t="s">
        <v>529</v>
      </c>
      <c r="C530" s="3" t="s">
        <v>4638</v>
      </c>
      <c r="D530" s="18">
        <v>1150</v>
      </c>
      <c r="E530" s="18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7">
        <v>42155.71188657407</v>
      </c>
      <c r="L530" s="7">
        <v>42176.680555555555</v>
      </c>
      <c r="M530" s="5">
        <f>(J530/86400)+25569+(-5/24)</f>
        <v>42155.71188657407</v>
      </c>
      <c r="N530" s="5">
        <f t="shared" si="8"/>
        <v>42176.680555555555</v>
      </c>
      <c r="O530" t="b">
        <v>0</v>
      </c>
      <c r="P530">
        <v>30</v>
      </c>
      <c r="Q530" t="b">
        <v>1</v>
      </c>
      <c r="R530" t="s">
        <v>8271</v>
      </c>
      <c r="S530" s="11">
        <f>SUM(E530/D530)*100</f>
        <v>115.65217391304347</v>
      </c>
      <c r="T530" s="10">
        <f>SUM(E530/P530)</f>
        <v>44.333333333333336</v>
      </c>
      <c r="U530" t="s">
        <v>8315</v>
      </c>
      <c r="V530" t="s">
        <v>8316</v>
      </c>
    </row>
    <row r="531" spans="1:22" ht="43.5" x14ac:dyDescent="0.35">
      <c r="A531">
        <v>529</v>
      </c>
      <c r="B531" s="3" t="s">
        <v>530</v>
      </c>
      <c r="C531" s="3" t="s">
        <v>4639</v>
      </c>
      <c r="D531" s="18">
        <v>1200</v>
      </c>
      <c r="E531" s="18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7">
        <v>42724.822847222218</v>
      </c>
      <c r="L531" s="7">
        <v>42745.999999999993</v>
      </c>
      <c r="M531" s="5">
        <f>(J531/86400)+25569+(-5/24)</f>
        <v>42724.822847222218</v>
      </c>
      <c r="N531" s="5">
        <f t="shared" si="8"/>
        <v>42745.999999999993</v>
      </c>
      <c r="O531" t="b">
        <v>0</v>
      </c>
      <c r="P531">
        <v>18</v>
      </c>
      <c r="Q531" t="b">
        <v>1</v>
      </c>
      <c r="R531" t="s">
        <v>8271</v>
      </c>
      <c r="S531" s="11">
        <f>SUM(E531/D531)*100</f>
        <v>130.41666666666666</v>
      </c>
      <c r="T531" s="10">
        <f>SUM(E531/P531)</f>
        <v>86.944444444444443</v>
      </c>
      <c r="U531" t="s">
        <v>8315</v>
      </c>
      <c r="V531" t="s">
        <v>8316</v>
      </c>
    </row>
    <row r="532" spans="1:22" ht="43.5" x14ac:dyDescent="0.35">
      <c r="A532">
        <v>530</v>
      </c>
      <c r="B532" s="3" t="s">
        <v>531</v>
      </c>
      <c r="C532" s="3" t="s">
        <v>4640</v>
      </c>
      <c r="D532" s="18">
        <v>3405</v>
      </c>
      <c r="E532" s="18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7">
        <v>42157.382731481477</v>
      </c>
      <c r="L532" s="7">
        <v>42178.874999999993</v>
      </c>
      <c r="M532" s="5">
        <f>(J532/86400)+25569+(-5/24)</f>
        <v>42157.382731481477</v>
      </c>
      <c r="N532" s="5">
        <f t="shared" si="8"/>
        <v>42178.874999999993</v>
      </c>
      <c r="O532" t="b">
        <v>0</v>
      </c>
      <c r="P532">
        <v>29</v>
      </c>
      <c r="Q532" t="b">
        <v>1</v>
      </c>
      <c r="R532" t="s">
        <v>8271</v>
      </c>
      <c r="S532" s="11">
        <f>SUM(E532/D532)*100</f>
        <v>107.78267254038178</v>
      </c>
      <c r="T532" s="10">
        <f>SUM(E532/P532)</f>
        <v>126.55172413793103</v>
      </c>
      <c r="U532" t="s">
        <v>8315</v>
      </c>
      <c r="V532" t="s">
        <v>8316</v>
      </c>
    </row>
    <row r="533" spans="1:22" ht="43.5" x14ac:dyDescent="0.35">
      <c r="A533">
        <v>531</v>
      </c>
      <c r="B533" s="3" t="s">
        <v>532</v>
      </c>
      <c r="C533" s="3" t="s">
        <v>4641</v>
      </c>
      <c r="D533" s="18">
        <v>4000</v>
      </c>
      <c r="E533" s="18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7">
        <v>42675.856817129628</v>
      </c>
      <c r="L533" s="7">
        <v>42721.082638888889</v>
      </c>
      <c r="M533" s="5">
        <f>(J533/86400)+25569+(-5/24)</f>
        <v>42675.856817129628</v>
      </c>
      <c r="N533" s="5">
        <f t="shared" si="8"/>
        <v>42721.082638888889</v>
      </c>
      <c r="O533" t="b">
        <v>0</v>
      </c>
      <c r="P533">
        <v>31</v>
      </c>
      <c r="Q533" t="b">
        <v>1</v>
      </c>
      <c r="R533" t="s">
        <v>8271</v>
      </c>
      <c r="S533" s="11">
        <f>SUM(E533/D533)*100</f>
        <v>100</v>
      </c>
      <c r="T533" s="10">
        <f>SUM(E533/P533)</f>
        <v>129.03225806451613</v>
      </c>
      <c r="U533" t="s">
        <v>8315</v>
      </c>
      <c r="V533" t="s">
        <v>8316</v>
      </c>
    </row>
    <row r="534" spans="1:22" ht="43.5" x14ac:dyDescent="0.35">
      <c r="A534">
        <v>532</v>
      </c>
      <c r="B534" s="3" t="s">
        <v>533</v>
      </c>
      <c r="C534" s="3" t="s">
        <v>4642</v>
      </c>
      <c r="D534" s="18">
        <v>10000</v>
      </c>
      <c r="E534" s="18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7">
        <v>42472.798703703702</v>
      </c>
      <c r="L534" s="7">
        <v>42502.798703703702</v>
      </c>
      <c r="M534" s="5">
        <f>(J534/86400)+25569+(-5/24)</f>
        <v>42472.798703703702</v>
      </c>
      <c r="N534" s="5">
        <f t="shared" si="8"/>
        <v>42502.798703703702</v>
      </c>
      <c r="O534" t="b">
        <v>0</v>
      </c>
      <c r="P534">
        <v>173</v>
      </c>
      <c r="Q534" t="b">
        <v>1</v>
      </c>
      <c r="R534" t="s">
        <v>8271</v>
      </c>
      <c r="S534" s="11">
        <f>SUM(E534/D534)*100</f>
        <v>123.25</v>
      </c>
      <c r="T534" s="10">
        <f>SUM(E534/P534)</f>
        <v>71.242774566473983</v>
      </c>
      <c r="U534" t="s">
        <v>8315</v>
      </c>
      <c r="V534" t="s">
        <v>8316</v>
      </c>
    </row>
    <row r="535" spans="1:22" ht="43.5" x14ac:dyDescent="0.35">
      <c r="A535">
        <v>533</v>
      </c>
      <c r="B535" s="3" t="s">
        <v>534</v>
      </c>
      <c r="C535" s="3" t="s">
        <v>4643</v>
      </c>
      <c r="D535" s="18">
        <v>2000</v>
      </c>
      <c r="E535" s="18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7">
        <v>42482.226446759254</v>
      </c>
      <c r="L535" s="7">
        <v>42506.226446759254</v>
      </c>
      <c r="M535" s="5">
        <f>(J535/86400)+25569+(-5/24)</f>
        <v>42482.226446759254</v>
      </c>
      <c r="N535" s="5">
        <f t="shared" si="8"/>
        <v>42506.226446759254</v>
      </c>
      <c r="O535" t="b">
        <v>0</v>
      </c>
      <c r="P535">
        <v>17</v>
      </c>
      <c r="Q535" t="b">
        <v>1</v>
      </c>
      <c r="R535" t="s">
        <v>8271</v>
      </c>
      <c r="S535" s="11">
        <f>SUM(E535/D535)*100</f>
        <v>100.2</v>
      </c>
      <c r="T535" s="10">
        <f>SUM(E535/P535)</f>
        <v>117.88235294117646</v>
      </c>
      <c r="U535" t="s">
        <v>8315</v>
      </c>
      <c r="V535" t="s">
        <v>8316</v>
      </c>
    </row>
    <row r="536" spans="1:22" ht="43.5" x14ac:dyDescent="0.35">
      <c r="A536">
        <v>534</v>
      </c>
      <c r="B536" s="3" t="s">
        <v>535</v>
      </c>
      <c r="C536" s="3" t="s">
        <v>4644</v>
      </c>
      <c r="D536" s="18">
        <v>15000</v>
      </c>
      <c r="E536" s="18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7">
        <v>42270.602662037032</v>
      </c>
      <c r="L536" s="7">
        <v>42309.749999999993</v>
      </c>
      <c r="M536" s="5">
        <f>(J536/86400)+25569+(-5/24)</f>
        <v>42270.602662037032</v>
      </c>
      <c r="N536" s="5">
        <f t="shared" si="8"/>
        <v>42309.749999999993</v>
      </c>
      <c r="O536" t="b">
        <v>0</v>
      </c>
      <c r="P536">
        <v>48</v>
      </c>
      <c r="Q536" t="b">
        <v>1</v>
      </c>
      <c r="R536" t="s">
        <v>8271</v>
      </c>
      <c r="S536" s="11">
        <f>SUM(E536/D536)*100</f>
        <v>104.66666666666666</v>
      </c>
      <c r="T536" s="10">
        <f>SUM(E536/P536)</f>
        <v>327.08333333333331</v>
      </c>
      <c r="U536" t="s">
        <v>8315</v>
      </c>
      <c r="V536" t="s">
        <v>8316</v>
      </c>
    </row>
    <row r="537" spans="1:22" ht="43.5" x14ac:dyDescent="0.35">
      <c r="A537">
        <v>535</v>
      </c>
      <c r="B537" s="3" t="s">
        <v>536</v>
      </c>
      <c r="C537" s="3" t="s">
        <v>4645</v>
      </c>
      <c r="D537" s="18">
        <v>2000</v>
      </c>
      <c r="E537" s="18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7">
        <v>42711.336863425924</v>
      </c>
      <c r="L537" s="7">
        <v>42741.336863425924</v>
      </c>
      <c r="M537" s="5">
        <f>(J537/86400)+25569+(-5/24)</f>
        <v>42711.336863425924</v>
      </c>
      <c r="N537" s="5">
        <f t="shared" si="8"/>
        <v>42741.336863425924</v>
      </c>
      <c r="O537" t="b">
        <v>0</v>
      </c>
      <c r="P537">
        <v>59</v>
      </c>
      <c r="Q537" t="b">
        <v>1</v>
      </c>
      <c r="R537" t="s">
        <v>8271</v>
      </c>
      <c r="S537" s="11">
        <f>SUM(E537/D537)*100</f>
        <v>102.49999999999999</v>
      </c>
      <c r="T537" s="10">
        <f>SUM(E537/P537)</f>
        <v>34.745762711864408</v>
      </c>
      <c r="U537" t="s">
        <v>8315</v>
      </c>
      <c r="V537" t="s">
        <v>8316</v>
      </c>
    </row>
    <row r="538" spans="1:22" ht="58" x14ac:dyDescent="0.35">
      <c r="A538">
        <v>536</v>
      </c>
      <c r="B538" s="3" t="s">
        <v>537</v>
      </c>
      <c r="C538" s="3" t="s">
        <v>4646</v>
      </c>
      <c r="D538" s="18">
        <v>3300</v>
      </c>
      <c r="E538" s="1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7">
        <v>42179.136655092589</v>
      </c>
      <c r="L538" s="7">
        <v>42219.541666666664</v>
      </c>
      <c r="M538" s="5">
        <f>(J538/86400)+25569+(-5/24)</f>
        <v>42179.136655092589</v>
      </c>
      <c r="N538" s="5">
        <f t="shared" si="8"/>
        <v>42219.541666666664</v>
      </c>
      <c r="O538" t="b">
        <v>0</v>
      </c>
      <c r="P538">
        <v>39</v>
      </c>
      <c r="Q538" t="b">
        <v>1</v>
      </c>
      <c r="R538" t="s">
        <v>8271</v>
      </c>
      <c r="S538" s="11">
        <f>SUM(E538/D538)*100</f>
        <v>118.25757575757576</v>
      </c>
      <c r="T538" s="10">
        <f>SUM(E538/P538)</f>
        <v>100.06410256410257</v>
      </c>
      <c r="U538" t="s">
        <v>8315</v>
      </c>
      <c r="V538" t="s">
        <v>8316</v>
      </c>
    </row>
    <row r="539" spans="1:22" ht="43.5" x14ac:dyDescent="0.35">
      <c r="A539">
        <v>537</v>
      </c>
      <c r="B539" s="3" t="s">
        <v>538</v>
      </c>
      <c r="C539" s="3" t="s">
        <v>4647</v>
      </c>
      <c r="D539" s="18">
        <v>2000</v>
      </c>
      <c r="E539" s="18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7">
        <v>42282.560081018521</v>
      </c>
      <c r="L539" s="7">
        <v>42312.601747685178</v>
      </c>
      <c r="M539" s="5">
        <f>(J539/86400)+25569+(-5/24)</f>
        <v>42282.560081018521</v>
      </c>
      <c r="N539" s="5">
        <f t="shared" si="8"/>
        <v>42312.601747685178</v>
      </c>
      <c r="O539" t="b">
        <v>0</v>
      </c>
      <c r="P539">
        <v>59</v>
      </c>
      <c r="Q539" t="b">
        <v>1</v>
      </c>
      <c r="R539" t="s">
        <v>8271</v>
      </c>
      <c r="S539" s="11">
        <f>SUM(E539/D539)*100</f>
        <v>120.5</v>
      </c>
      <c r="T539" s="10">
        <f>SUM(E539/P539)</f>
        <v>40.847457627118644</v>
      </c>
      <c r="U539" t="s">
        <v>8315</v>
      </c>
      <c r="V539" t="s">
        <v>8316</v>
      </c>
    </row>
    <row r="540" spans="1:22" ht="43.5" x14ac:dyDescent="0.35">
      <c r="A540">
        <v>538</v>
      </c>
      <c r="B540" s="3" t="s">
        <v>539</v>
      </c>
      <c r="C540" s="3" t="s">
        <v>4648</v>
      </c>
      <c r="D540" s="18">
        <v>5000</v>
      </c>
      <c r="E540" s="18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7">
        <v>42473.586377314808</v>
      </c>
      <c r="L540" s="7">
        <v>42503.586377314808</v>
      </c>
      <c r="M540" s="5">
        <f>(J540/86400)+25569+(-5/24)</f>
        <v>42473.586377314808</v>
      </c>
      <c r="N540" s="5">
        <f t="shared" si="8"/>
        <v>42503.586377314808</v>
      </c>
      <c r="O540" t="b">
        <v>0</v>
      </c>
      <c r="P540">
        <v>60</v>
      </c>
      <c r="Q540" t="b">
        <v>1</v>
      </c>
      <c r="R540" t="s">
        <v>8271</v>
      </c>
      <c r="S540" s="11">
        <f>SUM(E540/D540)*100</f>
        <v>302.42</v>
      </c>
      <c r="T540" s="10">
        <f>SUM(E540/P540)</f>
        <v>252.01666666666668</v>
      </c>
      <c r="U540" t="s">
        <v>8315</v>
      </c>
      <c r="V540" t="s">
        <v>8316</v>
      </c>
    </row>
    <row r="541" spans="1:22" ht="43.5" x14ac:dyDescent="0.35">
      <c r="A541">
        <v>539</v>
      </c>
      <c r="B541" s="3" t="s">
        <v>540</v>
      </c>
      <c r="C541" s="3" t="s">
        <v>4649</v>
      </c>
      <c r="D541" s="18">
        <v>500</v>
      </c>
      <c r="E541" s="18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7">
        <v>42534.841516203705</v>
      </c>
      <c r="L541" s="7">
        <v>42555.841516203705</v>
      </c>
      <c r="M541" s="5">
        <f>(J541/86400)+25569+(-5/24)</f>
        <v>42534.841516203705</v>
      </c>
      <c r="N541" s="5">
        <f t="shared" si="8"/>
        <v>42555.841516203705</v>
      </c>
      <c r="O541" t="b">
        <v>0</v>
      </c>
      <c r="P541">
        <v>20</v>
      </c>
      <c r="Q541" t="b">
        <v>1</v>
      </c>
      <c r="R541" t="s">
        <v>8271</v>
      </c>
      <c r="S541" s="11">
        <f>SUM(E541/D541)*100</f>
        <v>100.64400000000001</v>
      </c>
      <c r="T541" s="10">
        <f>SUM(E541/P541)</f>
        <v>25.161000000000001</v>
      </c>
      <c r="U541" t="s">
        <v>8315</v>
      </c>
      <c r="V541" t="s">
        <v>8316</v>
      </c>
    </row>
    <row r="542" spans="1:22" ht="58" x14ac:dyDescent="0.35">
      <c r="A542">
        <v>540</v>
      </c>
      <c r="B542" s="3" t="s">
        <v>541</v>
      </c>
      <c r="C542" s="3" t="s">
        <v>4650</v>
      </c>
      <c r="D542" s="18">
        <v>15000</v>
      </c>
      <c r="E542" s="18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7">
        <v>42009.608865740738</v>
      </c>
      <c r="L542" s="7">
        <v>42039.608865740738</v>
      </c>
      <c r="M542" s="5">
        <f>(J542/86400)+25569+(-5/24)</f>
        <v>42009.608865740738</v>
      </c>
      <c r="N542" s="5">
        <f t="shared" si="8"/>
        <v>42039.608865740738</v>
      </c>
      <c r="O542" t="b">
        <v>0</v>
      </c>
      <c r="P542">
        <v>1</v>
      </c>
      <c r="Q542" t="b">
        <v>0</v>
      </c>
      <c r="R542" t="s">
        <v>8272</v>
      </c>
      <c r="S542" s="11">
        <f>SUM(E542/D542)*100</f>
        <v>6.6666666666666671E-3</v>
      </c>
      <c r="T542" s="10">
        <f>SUM(E542/P542)</f>
        <v>1</v>
      </c>
      <c r="U542" t="s">
        <v>8317</v>
      </c>
      <c r="V542" t="s">
        <v>8318</v>
      </c>
    </row>
    <row r="543" spans="1:22" ht="43.5" x14ac:dyDescent="0.35">
      <c r="A543">
        <v>541</v>
      </c>
      <c r="B543" s="3" t="s">
        <v>542</v>
      </c>
      <c r="C543" s="3" t="s">
        <v>4651</v>
      </c>
      <c r="D543" s="18">
        <v>4500</v>
      </c>
      <c r="E543" s="18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7">
        <v>42275.838356481479</v>
      </c>
      <c r="L543" s="7">
        <v>42305.838356481479</v>
      </c>
      <c r="M543" s="5">
        <f>(J543/86400)+25569+(-5/24)</f>
        <v>42275.838356481479</v>
      </c>
      <c r="N543" s="5">
        <f t="shared" si="8"/>
        <v>42305.838356481479</v>
      </c>
      <c r="O543" t="b">
        <v>0</v>
      </c>
      <c r="P543">
        <v>1</v>
      </c>
      <c r="Q543" t="b">
        <v>0</v>
      </c>
      <c r="R543" t="s">
        <v>8272</v>
      </c>
      <c r="S543" s="11">
        <f>SUM(E543/D543)*100</f>
        <v>0.55555555555555558</v>
      </c>
      <c r="T543" s="10">
        <f>SUM(E543/P543)</f>
        <v>25</v>
      </c>
      <c r="U543" t="s">
        <v>8317</v>
      </c>
      <c r="V543" t="s">
        <v>8318</v>
      </c>
    </row>
    <row r="544" spans="1:22" ht="43.5" x14ac:dyDescent="0.35">
      <c r="A544">
        <v>542</v>
      </c>
      <c r="B544" s="3" t="s">
        <v>543</v>
      </c>
      <c r="C544" s="3" t="s">
        <v>4652</v>
      </c>
      <c r="D544" s="18">
        <v>250000</v>
      </c>
      <c r="E544" s="18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7">
        <v>42433.529120370367</v>
      </c>
      <c r="L544" s="7">
        <v>42493.487453703703</v>
      </c>
      <c r="M544" s="5">
        <f>(J544/86400)+25569+(-5/24)</f>
        <v>42433.529120370367</v>
      </c>
      <c r="N544" s="5">
        <f t="shared" si="8"/>
        <v>42493.487453703703</v>
      </c>
      <c r="O544" t="b">
        <v>0</v>
      </c>
      <c r="P544">
        <v>1</v>
      </c>
      <c r="Q544" t="b">
        <v>0</v>
      </c>
      <c r="R544" t="s">
        <v>8272</v>
      </c>
      <c r="S544" s="11">
        <f>SUM(E544/D544)*100</f>
        <v>3.9999999999999996E-4</v>
      </c>
      <c r="T544" s="10">
        <f>SUM(E544/P544)</f>
        <v>1</v>
      </c>
      <c r="U544" t="s">
        <v>8317</v>
      </c>
      <c r="V544" t="s">
        <v>8318</v>
      </c>
    </row>
    <row r="545" spans="1:22" ht="43.5" x14ac:dyDescent="0.35">
      <c r="A545">
        <v>543</v>
      </c>
      <c r="B545" s="3" t="s">
        <v>544</v>
      </c>
      <c r="C545" s="3" t="s">
        <v>4653</v>
      </c>
      <c r="D545" s="18">
        <v>22000</v>
      </c>
      <c r="E545" s="18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7">
        <v>41913.88381944444</v>
      </c>
      <c r="L545" s="7">
        <v>41943.88381944444</v>
      </c>
      <c r="M545" s="5">
        <f>(J545/86400)+25569+(-5/24)</f>
        <v>41913.88381944444</v>
      </c>
      <c r="N545" s="5">
        <f t="shared" si="8"/>
        <v>41943.88381944444</v>
      </c>
      <c r="O545" t="b">
        <v>0</v>
      </c>
      <c r="P545">
        <v>2</v>
      </c>
      <c r="Q545" t="b">
        <v>0</v>
      </c>
      <c r="R545" t="s">
        <v>8272</v>
      </c>
      <c r="S545" s="11">
        <f>SUM(E545/D545)*100</f>
        <v>0.31818181818181818</v>
      </c>
      <c r="T545" s="10">
        <f>SUM(E545/P545)</f>
        <v>35</v>
      </c>
      <c r="U545" t="s">
        <v>8317</v>
      </c>
      <c r="V545" t="s">
        <v>8318</v>
      </c>
    </row>
    <row r="546" spans="1:22" ht="58" x14ac:dyDescent="0.35">
      <c r="A546">
        <v>544</v>
      </c>
      <c r="B546" s="3" t="s">
        <v>545</v>
      </c>
      <c r="C546" s="3" t="s">
        <v>4654</v>
      </c>
      <c r="D546" s="18">
        <v>500</v>
      </c>
      <c r="E546" s="18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7">
        <v>42525.448611111111</v>
      </c>
      <c r="L546" s="7">
        <v>42555.448611111111</v>
      </c>
      <c r="M546" s="5">
        <f>(J546/86400)+25569+(-5/24)</f>
        <v>42525.448611111111</v>
      </c>
      <c r="N546" s="5">
        <f t="shared" si="8"/>
        <v>42555.448611111111</v>
      </c>
      <c r="O546" t="b">
        <v>0</v>
      </c>
      <c r="P546">
        <v>2</v>
      </c>
      <c r="Q546" t="b">
        <v>0</v>
      </c>
      <c r="R546" t="s">
        <v>8272</v>
      </c>
      <c r="S546" s="11">
        <f>SUM(E546/D546)*100</f>
        <v>1.2</v>
      </c>
      <c r="T546" s="10">
        <f>SUM(E546/P546)</f>
        <v>3</v>
      </c>
      <c r="U546" t="s">
        <v>8317</v>
      </c>
      <c r="V546" t="s">
        <v>8318</v>
      </c>
    </row>
    <row r="547" spans="1:22" ht="58" x14ac:dyDescent="0.35">
      <c r="A547">
        <v>545</v>
      </c>
      <c r="B547" s="3" t="s">
        <v>546</v>
      </c>
      <c r="C547" s="3" t="s">
        <v>4655</v>
      </c>
      <c r="D547" s="18">
        <v>50000</v>
      </c>
      <c r="E547" s="18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7">
        <v>42283.38413194444</v>
      </c>
      <c r="L547" s="7">
        <v>42323.425798611112</v>
      </c>
      <c r="M547" s="5">
        <f>(J547/86400)+25569+(-5/24)</f>
        <v>42283.38413194444</v>
      </c>
      <c r="N547" s="5">
        <f t="shared" si="8"/>
        <v>42323.425798611112</v>
      </c>
      <c r="O547" t="b">
        <v>0</v>
      </c>
      <c r="P547">
        <v>34</v>
      </c>
      <c r="Q547" t="b">
        <v>0</v>
      </c>
      <c r="R547" t="s">
        <v>8272</v>
      </c>
      <c r="S547" s="11">
        <f>SUM(E547/D547)*100</f>
        <v>27.383999999999997</v>
      </c>
      <c r="T547" s="10">
        <f>SUM(E547/P547)</f>
        <v>402.70588235294116</v>
      </c>
      <c r="U547" t="s">
        <v>8317</v>
      </c>
      <c r="V547" t="s">
        <v>8318</v>
      </c>
    </row>
    <row r="548" spans="1:22" ht="43.5" x14ac:dyDescent="0.35">
      <c r="A548">
        <v>546</v>
      </c>
      <c r="B548" s="3" t="s">
        <v>547</v>
      </c>
      <c r="C548" s="3" t="s">
        <v>4656</v>
      </c>
      <c r="D548" s="18">
        <v>60000</v>
      </c>
      <c r="E548" s="1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7">
        <v>42249.459664351853</v>
      </c>
      <c r="L548" s="7">
        <v>42294.459664351853</v>
      </c>
      <c r="M548" s="5">
        <f>(J548/86400)+25569+(-5/24)</f>
        <v>42249.459664351853</v>
      </c>
      <c r="N548" s="5">
        <f t="shared" si="8"/>
        <v>42294.459664351853</v>
      </c>
      <c r="O548" t="b">
        <v>0</v>
      </c>
      <c r="P548">
        <v>2</v>
      </c>
      <c r="Q548" t="b">
        <v>0</v>
      </c>
      <c r="R548" t="s">
        <v>8272</v>
      </c>
      <c r="S548" s="11">
        <f>SUM(E548/D548)*100</f>
        <v>8.666666666666667E-2</v>
      </c>
      <c r="T548" s="10">
        <f>SUM(E548/P548)</f>
        <v>26</v>
      </c>
      <c r="U548" t="s">
        <v>8317</v>
      </c>
      <c r="V548" t="s">
        <v>8318</v>
      </c>
    </row>
    <row r="549" spans="1:22" ht="58" x14ac:dyDescent="0.35">
      <c r="A549">
        <v>547</v>
      </c>
      <c r="B549" s="3" t="s">
        <v>548</v>
      </c>
      <c r="C549" s="3" t="s">
        <v>4657</v>
      </c>
      <c r="D549" s="18">
        <v>7500</v>
      </c>
      <c r="E549" s="18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7">
        <v>42380.488009259258</v>
      </c>
      <c r="L549" s="7">
        <v>42410.488009259258</v>
      </c>
      <c r="M549" s="5">
        <f>(J549/86400)+25569+(-5/24)</f>
        <v>42380.488009259258</v>
      </c>
      <c r="N549" s="5">
        <f t="shared" si="8"/>
        <v>42410.488009259258</v>
      </c>
      <c r="O549" t="b">
        <v>0</v>
      </c>
      <c r="P549">
        <v>0</v>
      </c>
      <c r="Q549" t="b">
        <v>0</v>
      </c>
      <c r="R549" t="s">
        <v>8272</v>
      </c>
      <c r="S549" s="11">
        <f>SUM(E549/D549)*100</f>
        <v>0</v>
      </c>
      <c r="T549" s="10" t="e">
        <f>SUM(E549/P549)</f>
        <v>#DIV/0!</v>
      </c>
      <c r="U549" t="s">
        <v>8317</v>
      </c>
      <c r="V549" t="s">
        <v>8318</v>
      </c>
    </row>
    <row r="550" spans="1:22" ht="43.5" x14ac:dyDescent="0.35">
      <c r="A550">
        <v>548</v>
      </c>
      <c r="B550" s="3" t="s">
        <v>549</v>
      </c>
      <c r="C550" s="3" t="s">
        <v>4658</v>
      </c>
      <c r="D550" s="18">
        <v>10000</v>
      </c>
      <c r="E550" s="18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7">
        <v>42276.695</v>
      </c>
      <c r="L550" s="7">
        <v>42306.695</v>
      </c>
      <c r="M550" s="5">
        <f>(J550/86400)+25569+(-5/24)</f>
        <v>42276.695</v>
      </c>
      <c r="N550" s="5">
        <f t="shared" si="8"/>
        <v>42306.695</v>
      </c>
      <c r="O550" t="b">
        <v>0</v>
      </c>
      <c r="P550">
        <v>1</v>
      </c>
      <c r="Q550" t="b">
        <v>0</v>
      </c>
      <c r="R550" t="s">
        <v>8272</v>
      </c>
      <c r="S550" s="11">
        <f>SUM(E550/D550)*100</f>
        <v>0.09</v>
      </c>
      <c r="T550" s="10">
        <f>SUM(E550/P550)</f>
        <v>9</v>
      </c>
      <c r="U550" t="s">
        <v>8317</v>
      </c>
      <c r="V550" t="s">
        <v>8318</v>
      </c>
    </row>
    <row r="551" spans="1:22" ht="58" x14ac:dyDescent="0.35">
      <c r="A551">
        <v>549</v>
      </c>
      <c r="B551" s="3" t="s">
        <v>550</v>
      </c>
      <c r="C551" s="3" t="s">
        <v>4659</v>
      </c>
      <c r="D551" s="18">
        <v>2500</v>
      </c>
      <c r="E551" s="18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7">
        <v>42163.428495370368</v>
      </c>
      <c r="L551" s="7">
        <v>42193.428495370368</v>
      </c>
      <c r="M551" s="5">
        <f>(J551/86400)+25569+(-5/24)</f>
        <v>42163.428495370368</v>
      </c>
      <c r="N551" s="5">
        <f t="shared" si="8"/>
        <v>42193.428495370368</v>
      </c>
      <c r="O551" t="b">
        <v>0</v>
      </c>
      <c r="P551">
        <v>8</v>
      </c>
      <c r="Q551" t="b">
        <v>0</v>
      </c>
      <c r="R551" t="s">
        <v>8272</v>
      </c>
      <c r="S551" s="11">
        <f>SUM(E551/D551)*100</f>
        <v>2.7199999999999998</v>
      </c>
      <c r="T551" s="10">
        <f>SUM(E551/P551)</f>
        <v>8.5</v>
      </c>
      <c r="U551" t="s">
        <v>8317</v>
      </c>
      <c r="V551" t="s">
        <v>8318</v>
      </c>
    </row>
    <row r="552" spans="1:22" ht="43.5" x14ac:dyDescent="0.35">
      <c r="A552">
        <v>550</v>
      </c>
      <c r="B552" s="3" t="s">
        <v>551</v>
      </c>
      <c r="C552" s="3" t="s">
        <v>4660</v>
      </c>
      <c r="D552" s="18">
        <v>5000</v>
      </c>
      <c r="E552" s="18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7">
        <v>42753.47042824074</v>
      </c>
      <c r="L552" s="7">
        <v>42765.999999999993</v>
      </c>
      <c r="M552" s="5">
        <f>(J552/86400)+25569+(-5/24)</f>
        <v>42753.47042824074</v>
      </c>
      <c r="N552" s="5">
        <f t="shared" si="8"/>
        <v>42765.999999999993</v>
      </c>
      <c r="O552" t="b">
        <v>0</v>
      </c>
      <c r="P552">
        <v>4</v>
      </c>
      <c r="Q552" t="b">
        <v>0</v>
      </c>
      <c r="R552" t="s">
        <v>8272</v>
      </c>
      <c r="S552" s="11">
        <f>SUM(E552/D552)*100</f>
        <v>0.70000000000000007</v>
      </c>
      <c r="T552" s="10">
        <f>SUM(E552/P552)</f>
        <v>8.75</v>
      </c>
      <c r="U552" t="s">
        <v>8317</v>
      </c>
      <c r="V552" t="s">
        <v>8318</v>
      </c>
    </row>
    <row r="553" spans="1:22" ht="43.5" x14ac:dyDescent="0.35">
      <c r="A553">
        <v>551</v>
      </c>
      <c r="B553" s="3" t="s">
        <v>552</v>
      </c>
      <c r="C553" s="3" t="s">
        <v>4661</v>
      </c>
      <c r="D553" s="18">
        <v>75000</v>
      </c>
      <c r="E553" s="18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7">
        <v>42173.067407407405</v>
      </c>
      <c r="L553" s="7">
        <v>42217.536805555552</v>
      </c>
      <c r="M553" s="5">
        <f>(J553/86400)+25569+(-5/24)</f>
        <v>42173.067407407405</v>
      </c>
      <c r="N553" s="5">
        <f t="shared" si="8"/>
        <v>42217.536805555552</v>
      </c>
      <c r="O553" t="b">
        <v>0</v>
      </c>
      <c r="P553">
        <v>28</v>
      </c>
      <c r="Q553" t="b">
        <v>0</v>
      </c>
      <c r="R553" t="s">
        <v>8272</v>
      </c>
      <c r="S553" s="11">
        <f>SUM(E553/D553)*100</f>
        <v>5.0413333333333332</v>
      </c>
      <c r="T553" s="10">
        <f>SUM(E553/P553)</f>
        <v>135.03571428571428</v>
      </c>
      <c r="U553" t="s">
        <v>8317</v>
      </c>
      <c r="V553" t="s">
        <v>8318</v>
      </c>
    </row>
    <row r="554" spans="1:22" ht="43.5" x14ac:dyDescent="0.35">
      <c r="A554">
        <v>552</v>
      </c>
      <c r="B554" s="3" t="s">
        <v>553</v>
      </c>
      <c r="C554" s="3" t="s">
        <v>4662</v>
      </c>
      <c r="D554" s="18">
        <v>45000</v>
      </c>
      <c r="E554" s="18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7">
        <v>42318.408518518518</v>
      </c>
      <c r="L554" s="7">
        <v>42378.408518518518</v>
      </c>
      <c r="M554" s="5">
        <f>(J554/86400)+25569+(-5/24)</f>
        <v>42318.408518518518</v>
      </c>
      <c r="N554" s="5">
        <f t="shared" si="8"/>
        <v>42378.408518518518</v>
      </c>
      <c r="O554" t="b">
        <v>0</v>
      </c>
      <c r="P554">
        <v>0</v>
      </c>
      <c r="Q554" t="b">
        <v>0</v>
      </c>
      <c r="R554" t="s">
        <v>8272</v>
      </c>
      <c r="S554" s="11">
        <f>SUM(E554/D554)*100</f>
        <v>0</v>
      </c>
      <c r="T554" s="10" t="e">
        <f>SUM(E554/P554)</f>
        <v>#DIV/0!</v>
      </c>
      <c r="U554" t="s">
        <v>8317</v>
      </c>
      <c r="V554" t="s">
        <v>8318</v>
      </c>
    </row>
    <row r="555" spans="1:22" ht="43.5" x14ac:dyDescent="0.35">
      <c r="A555">
        <v>553</v>
      </c>
      <c r="B555" s="3" t="s">
        <v>554</v>
      </c>
      <c r="C555" s="3" t="s">
        <v>4663</v>
      </c>
      <c r="D555" s="18">
        <v>25000</v>
      </c>
      <c r="E555" s="18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7">
        <v>41927.511469907404</v>
      </c>
      <c r="L555" s="7">
        <v>41957.553136574068</v>
      </c>
      <c r="M555" s="5">
        <f>(J555/86400)+25569+(-5/24)</f>
        <v>41927.511469907404</v>
      </c>
      <c r="N555" s="5">
        <f t="shared" si="8"/>
        <v>41957.553136574068</v>
      </c>
      <c r="O555" t="b">
        <v>0</v>
      </c>
      <c r="P555">
        <v>6</v>
      </c>
      <c r="Q555" t="b">
        <v>0</v>
      </c>
      <c r="R555" t="s">
        <v>8272</v>
      </c>
      <c r="S555" s="11">
        <f>SUM(E555/D555)*100</f>
        <v>0.49199999999999999</v>
      </c>
      <c r="T555" s="10">
        <f>SUM(E555/P555)</f>
        <v>20.5</v>
      </c>
      <c r="U555" t="s">
        <v>8317</v>
      </c>
      <c r="V555" t="s">
        <v>8318</v>
      </c>
    </row>
    <row r="556" spans="1:22" ht="43.5" x14ac:dyDescent="0.35">
      <c r="A556">
        <v>554</v>
      </c>
      <c r="B556" s="3" t="s">
        <v>555</v>
      </c>
      <c r="C556" s="3" t="s">
        <v>4664</v>
      </c>
      <c r="D556" s="18">
        <v>3870</v>
      </c>
      <c r="E556" s="18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7">
        <v>41901.476527777777</v>
      </c>
      <c r="L556" s="7">
        <v>41931.476527777777</v>
      </c>
      <c r="M556" s="5">
        <f>(J556/86400)+25569+(-5/24)</f>
        <v>41901.476527777777</v>
      </c>
      <c r="N556" s="5">
        <f t="shared" si="8"/>
        <v>41931.476527777777</v>
      </c>
      <c r="O556" t="b">
        <v>0</v>
      </c>
      <c r="P556">
        <v>22</v>
      </c>
      <c r="Q556" t="b">
        <v>0</v>
      </c>
      <c r="R556" t="s">
        <v>8272</v>
      </c>
      <c r="S556" s="11">
        <f>SUM(E556/D556)*100</f>
        <v>36.589147286821706</v>
      </c>
      <c r="T556" s="10">
        <f>SUM(E556/P556)</f>
        <v>64.36363636363636</v>
      </c>
      <c r="U556" t="s">
        <v>8317</v>
      </c>
      <c r="V556" t="s">
        <v>8318</v>
      </c>
    </row>
    <row r="557" spans="1:22" ht="43.5" x14ac:dyDescent="0.35">
      <c r="A557">
        <v>555</v>
      </c>
      <c r="B557" s="3" t="s">
        <v>556</v>
      </c>
      <c r="C557" s="3" t="s">
        <v>4665</v>
      </c>
      <c r="D557" s="18">
        <v>7500</v>
      </c>
      <c r="E557" s="18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7">
        <v>42503.145173611112</v>
      </c>
      <c r="L557" s="7">
        <v>42533.145173611112</v>
      </c>
      <c r="M557" s="5">
        <f>(J557/86400)+25569+(-5/24)</f>
        <v>42503.145173611112</v>
      </c>
      <c r="N557" s="5">
        <f t="shared" si="8"/>
        <v>42533.145173611112</v>
      </c>
      <c r="O557" t="b">
        <v>0</v>
      </c>
      <c r="P557">
        <v>0</v>
      </c>
      <c r="Q557" t="b">
        <v>0</v>
      </c>
      <c r="R557" t="s">
        <v>8272</v>
      </c>
      <c r="S557" s="11">
        <f>SUM(E557/D557)*100</f>
        <v>0</v>
      </c>
      <c r="T557" s="10" t="e">
        <f>SUM(E557/P557)</f>
        <v>#DIV/0!</v>
      </c>
      <c r="U557" t="s">
        <v>8317</v>
      </c>
      <c r="V557" t="s">
        <v>8318</v>
      </c>
    </row>
    <row r="558" spans="1:22" ht="29" x14ac:dyDescent="0.35">
      <c r="A558">
        <v>556</v>
      </c>
      <c r="B558" s="3" t="s">
        <v>557</v>
      </c>
      <c r="C558" s="3" t="s">
        <v>4666</v>
      </c>
      <c r="D558" s="18">
        <v>8000</v>
      </c>
      <c r="E558" s="1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7">
        <v>42345.651817129627</v>
      </c>
      <c r="L558" s="7">
        <v>42375.651817129627</v>
      </c>
      <c r="M558" s="5">
        <f>(J558/86400)+25569+(-5/24)</f>
        <v>42345.651817129627</v>
      </c>
      <c r="N558" s="5">
        <f t="shared" si="8"/>
        <v>42375.651817129627</v>
      </c>
      <c r="O558" t="b">
        <v>0</v>
      </c>
      <c r="P558">
        <v>1</v>
      </c>
      <c r="Q558" t="b">
        <v>0</v>
      </c>
      <c r="R558" t="s">
        <v>8272</v>
      </c>
      <c r="S558" s="11">
        <f>SUM(E558/D558)*100</f>
        <v>2.5</v>
      </c>
      <c r="T558" s="10">
        <f>SUM(E558/P558)</f>
        <v>200</v>
      </c>
      <c r="U558" t="s">
        <v>8317</v>
      </c>
      <c r="V558" t="s">
        <v>8318</v>
      </c>
    </row>
    <row r="559" spans="1:22" ht="43.5" x14ac:dyDescent="0.35">
      <c r="A559">
        <v>557</v>
      </c>
      <c r="B559" s="3" t="s">
        <v>558</v>
      </c>
      <c r="C559" s="3" t="s">
        <v>4667</v>
      </c>
      <c r="D559" s="18">
        <v>150000</v>
      </c>
      <c r="E559" s="18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7">
        <v>42676.733831018515</v>
      </c>
      <c r="L559" s="7">
        <v>42706.775497685179</v>
      </c>
      <c r="M559" s="5">
        <f>(J559/86400)+25569+(-5/24)</f>
        <v>42676.733831018515</v>
      </c>
      <c r="N559" s="5">
        <f t="shared" si="8"/>
        <v>42706.775497685179</v>
      </c>
      <c r="O559" t="b">
        <v>0</v>
      </c>
      <c r="P559">
        <v>20</v>
      </c>
      <c r="Q559" t="b">
        <v>0</v>
      </c>
      <c r="R559" t="s">
        <v>8272</v>
      </c>
      <c r="S559" s="11">
        <f>SUM(E559/D559)*100</f>
        <v>0.91066666666666674</v>
      </c>
      <c r="T559" s="10">
        <f>SUM(E559/P559)</f>
        <v>68.3</v>
      </c>
      <c r="U559" t="s">
        <v>8317</v>
      </c>
      <c r="V559" t="s">
        <v>8318</v>
      </c>
    </row>
    <row r="560" spans="1:22" ht="43.5" x14ac:dyDescent="0.35">
      <c r="A560">
        <v>558</v>
      </c>
      <c r="B560" s="3" t="s">
        <v>559</v>
      </c>
      <c r="C560" s="3" t="s">
        <v>4668</v>
      </c>
      <c r="D560" s="18">
        <v>750</v>
      </c>
      <c r="E560" s="18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7">
        <v>42057.674826388888</v>
      </c>
      <c r="L560" s="7">
        <v>42087.633159722223</v>
      </c>
      <c r="M560" s="5">
        <f>(J560/86400)+25569+(-5/24)</f>
        <v>42057.674826388888</v>
      </c>
      <c r="N560" s="5">
        <f t="shared" si="8"/>
        <v>42087.633159722223</v>
      </c>
      <c r="O560" t="b">
        <v>0</v>
      </c>
      <c r="P560">
        <v>0</v>
      </c>
      <c r="Q560" t="b">
        <v>0</v>
      </c>
      <c r="R560" t="s">
        <v>8272</v>
      </c>
      <c r="S560" s="11">
        <f>SUM(E560/D560)*100</f>
        <v>0</v>
      </c>
      <c r="T560" s="10" t="e">
        <f>SUM(E560/P560)</f>
        <v>#DIV/0!</v>
      </c>
      <c r="U560" t="s">
        <v>8317</v>
      </c>
      <c r="V560" t="s">
        <v>8318</v>
      </c>
    </row>
    <row r="561" spans="1:22" ht="58" x14ac:dyDescent="0.35">
      <c r="A561">
        <v>559</v>
      </c>
      <c r="B561" s="3" t="s">
        <v>560</v>
      </c>
      <c r="C561" s="3" t="s">
        <v>4669</v>
      </c>
      <c r="D561" s="18">
        <v>240000</v>
      </c>
      <c r="E561" s="18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7">
        <v>42321.074768518512</v>
      </c>
      <c r="L561" s="7">
        <v>42351.074768518512</v>
      </c>
      <c r="M561" s="5">
        <f>(J561/86400)+25569+(-5/24)</f>
        <v>42321.074768518512</v>
      </c>
      <c r="N561" s="5">
        <f t="shared" si="8"/>
        <v>42351.074768518512</v>
      </c>
      <c r="O561" t="b">
        <v>0</v>
      </c>
      <c r="P561">
        <v>1</v>
      </c>
      <c r="Q561" t="b">
        <v>0</v>
      </c>
      <c r="R561" t="s">
        <v>8272</v>
      </c>
      <c r="S561" s="11">
        <f>SUM(E561/D561)*100</f>
        <v>2.0833333333333336E-2</v>
      </c>
      <c r="T561" s="10">
        <f>SUM(E561/P561)</f>
        <v>50</v>
      </c>
      <c r="U561" t="s">
        <v>8317</v>
      </c>
      <c r="V561" t="s">
        <v>8318</v>
      </c>
    </row>
    <row r="562" spans="1:22" ht="43.5" x14ac:dyDescent="0.35">
      <c r="A562">
        <v>560</v>
      </c>
      <c r="B562" s="3" t="s">
        <v>561</v>
      </c>
      <c r="C562" s="3" t="s">
        <v>4670</v>
      </c>
      <c r="D562" s="18">
        <v>100000</v>
      </c>
      <c r="E562" s="18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7">
        <v>41960.563020833331</v>
      </c>
      <c r="L562" s="7">
        <v>41990.563020833331</v>
      </c>
      <c r="M562" s="5">
        <f>(J562/86400)+25569+(-5/24)</f>
        <v>41960.563020833331</v>
      </c>
      <c r="N562" s="5">
        <f t="shared" si="8"/>
        <v>41990.563020833331</v>
      </c>
      <c r="O562" t="b">
        <v>0</v>
      </c>
      <c r="P562">
        <v>3</v>
      </c>
      <c r="Q562" t="b">
        <v>0</v>
      </c>
      <c r="R562" t="s">
        <v>8272</v>
      </c>
      <c r="S562" s="11">
        <f>SUM(E562/D562)*100</f>
        <v>1.2E-2</v>
      </c>
      <c r="T562" s="10">
        <f>SUM(E562/P562)</f>
        <v>4</v>
      </c>
      <c r="U562" t="s">
        <v>8317</v>
      </c>
      <c r="V562" t="s">
        <v>8318</v>
      </c>
    </row>
    <row r="563" spans="1:22" ht="43.5" x14ac:dyDescent="0.35">
      <c r="A563">
        <v>561</v>
      </c>
      <c r="B563" s="3" t="s">
        <v>562</v>
      </c>
      <c r="C563" s="3" t="s">
        <v>4671</v>
      </c>
      <c r="D563" s="18">
        <v>15000</v>
      </c>
      <c r="E563" s="18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7">
        <v>42268.450381944444</v>
      </c>
      <c r="L563" s="7">
        <v>42303.450381944444</v>
      </c>
      <c r="M563" s="5">
        <f>(J563/86400)+25569+(-5/24)</f>
        <v>42268.450381944444</v>
      </c>
      <c r="N563" s="5">
        <f t="shared" si="8"/>
        <v>42303.450381944444</v>
      </c>
      <c r="O563" t="b">
        <v>0</v>
      </c>
      <c r="P563">
        <v>2</v>
      </c>
      <c r="Q563" t="b">
        <v>0</v>
      </c>
      <c r="R563" t="s">
        <v>8272</v>
      </c>
      <c r="S563" s="11">
        <f>SUM(E563/D563)*100</f>
        <v>0.36666666666666664</v>
      </c>
      <c r="T563" s="10">
        <f>SUM(E563/P563)</f>
        <v>27.5</v>
      </c>
      <c r="U563" t="s">
        <v>8317</v>
      </c>
      <c r="V563" t="s">
        <v>8318</v>
      </c>
    </row>
    <row r="564" spans="1:22" ht="43.5" x14ac:dyDescent="0.35">
      <c r="A564">
        <v>562</v>
      </c>
      <c r="B564" s="3" t="s">
        <v>563</v>
      </c>
      <c r="C564" s="3" t="s">
        <v>4672</v>
      </c>
      <c r="D564" s="18">
        <v>50000</v>
      </c>
      <c r="E564" s="18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7">
        <v>42692.180729166663</v>
      </c>
      <c r="L564" s="7">
        <v>42722.180729166663</v>
      </c>
      <c r="M564" s="5">
        <f>(J564/86400)+25569+(-5/24)</f>
        <v>42692.180729166663</v>
      </c>
      <c r="N564" s="5">
        <f t="shared" si="8"/>
        <v>42722.180729166663</v>
      </c>
      <c r="O564" t="b">
        <v>0</v>
      </c>
      <c r="P564">
        <v>0</v>
      </c>
      <c r="Q564" t="b">
        <v>0</v>
      </c>
      <c r="R564" t="s">
        <v>8272</v>
      </c>
      <c r="S564" s="11">
        <f>SUM(E564/D564)*100</f>
        <v>0</v>
      </c>
      <c r="T564" s="10" t="e">
        <f>SUM(E564/P564)</f>
        <v>#DIV/0!</v>
      </c>
      <c r="U564" t="s">
        <v>8317</v>
      </c>
      <c r="V564" t="s">
        <v>8318</v>
      </c>
    </row>
    <row r="565" spans="1:22" ht="43.5" x14ac:dyDescent="0.35">
      <c r="A565">
        <v>563</v>
      </c>
      <c r="B565" s="3" t="s">
        <v>564</v>
      </c>
      <c r="C565" s="3" t="s">
        <v>4673</v>
      </c>
      <c r="D565" s="18">
        <v>75000</v>
      </c>
      <c r="E565" s="18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7">
        <v>42021.861655092587</v>
      </c>
      <c r="L565" s="7">
        <v>42051.861655092587</v>
      </c>
      <c r="M565" s="5">
        <f>(J565/86400)+25569+(-5/24)</f>
        <v>42021.861655092587</v>
      </c>
      <c r="N565" s="5">
        <f t="shared" si="8"/>
        <v>42051.861655092587</v>
      </c>
      <c r="O565" t="b">
        <v>0</v>
      </c>
      <c r="P565">
        <v>2</v>
      </c>
      <c r="Q565" t="b">
        <v>0</v>
      </c>
      <c r="R565" t="s">
        <v>8272</v>
      </c>
      <c r="S565" s="11">
        <f>SUM(E565/D565)*100</f>
        <v>9.0666666666666659E-2</v>
      </c>
      <c r="T565" s="10">
        <f>SUM(E565/P565)</f>
        <v>34</v>
      </c>
      <c r="U565" t="s">
        <v>8317</v>
      </c>
      <c r="V565" t="s">
        <v>8318</v>
      </c>
    </row>
    <row r="566" spans="1:22" ht="58" x14ac:dyDescent="0.35">
      <c r="A566">
        <v>564</v>
      </c>
      <c r="B566" s="3" t="s">
        <v>565</v>
      </c>
      <c r="C566" s="3" t="s">
        <v>4674</v>
      </c>
      <c r="D566" s="18">
        <v>18000</v>
      </c>
      <c r="E566" s="18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7">
        <v>42411.734664351847</v>
      </c>
      <c r="L566" s="7">
        <v>42441.734664351847</v>
      </c>
      <c r="M566" s="5">
        <f>(J566/86400)+25569+(-5/24)</f>
        <v>42411.734664351847</v>
      </c>
      <c r="N566" s="5">
        <f t="shared" si="8"/>
        <v>42441.734664351847</v>
      </c>
      <c r="O566" t="b">
        <v>0</v>
      </c>
      <c r="P566">
        <v>1</v>
      </c>
      <c r="Q566" t="b">
        <v>0</v>
      </c>
      <c r="R566" t="s">
        <v>8272</v>
      </c>
      <c r="S566" s="11">
        <f>SUM(E566/D566)*100</f>
        <v>5.5555555555555558E-3</v>
      </c>
      <c r="T566" s="10">
        <f>SUM(E566/P566)</f>
        <v>1</v>
      </c>
      <c r="U566" t="s">
        <v>8317</v>
      </c>
      <c r="V566" t="s">
        <v>8318</v>
      </c>
    </row>
    <row r="567" spans="1:22" ht="43.5" x14ac:dyDescent="0.35">
      <c r="A567">
        <v>565</v>
      </c>
      <c r="B567" s="3" t="s">
        <v>566</v>
      </c>
      <c r="C567" s="3" t="s">
        <v>4675</v>
      </c>
      <c r="D567" s="18">
        <v>25000</v>
      </c>
      <c r="E567" s="18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7">
        <v>42165.576956018514</v>
      </c>
      <c r="L567" s="7">
        <v>42195.576956018514</v>
      </c>
      <c r="M567" s="5">
        <f>(J567/86400)+25569+(-5/24)</f>
        <v>42165.576956018514</v>
      </c>
      <c r="N567" s="5">
        <f t="shared" si="8"/>
        <v>42195.576956018514</v>
      </c>
      <c r="O567" t="b">
        <v>0</v>
      </c>
      <c r="P567">
        <v>0</v>
      </c>
      <c r="Q567" t="b">
        <v>0</v>
      </c>
      <c r="R567" t="s">
        <v>8272</v>
      </c>
      <c r="S567" s="11">
        <f>SUM(E567/D567)*100</f>
        <v>0</v>
      </c>
      <c r="T567" s="10" t="e">
        <f>SUM(E567/P567)</f>
        <v>#DIV/0!</v>
      </c>
      <c r="U567" t="s">
        <v>8317</v>
      </c>
      <c r="V567" t="s">
        <v>8318</v>
      </c>
    </row>
    <row r="568" spans="1:22" ht="43.5" x14ac:dyDescent="0.35">
      <c r="A568">
        <v>566</v>
      </c>
      <c r="B568" s="3" t="s">
        <v>567</v>
      </c>
      <c r="C568" s="3" t="s">
        <v>4676</v>
      </c>
      <c r="D568" s="18">
        <v>5000</v>
      </c>
      <c r="E568" s="1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7">
        <v>42535.476076388884</v>
      </c>
      <c r="L568" s="7">
        <v>42565.476076388884</v>
      </c>
      <c r="M568" s="5">
        <f>(J568/86400)+25569+(-5/24)</f>
        <v>42535.476076388884</v>
      </c>
      <c r="N568" s="5">
        <f t="shared" si="8"/>
        <v>42565.476076388884</v>
      </c>
      <c r="O568" t="b">
        <v>0</v>
      </c>
      <c r="P568">
        <v>1</v>
      </c>
      <c r="Q568" t="b">
        <v>0</v>
      </c>
      <c r="R568" t="s">
        <v>8272</v>
      </c>
      <c r="S568" s="11">
        <f>SUM(E568/D568)*100</f>
        <v>0.02</v>
      </c>
      <c r="T568" s="10">
        <f>SUM(E568/P568)</f>
        <v>1</v>
      </c>
      <c r="U568" t="s">
        <v>8317</v>
      </c>
      <c r="V568" t="s">
        <v>8318</v>
      </c>
    </row>
    <row r="569" spans="1:22" ht="43.5" x14ac:dyDescent="0.35">
      <c r="A569">
        <v>567</v>
      </c>
      <c r="B569" s="3" t="s">
        <v>568</v>
      </c>
      <c r="C569" s="3" t="s">
        <v>4677</v>
      </c>
      <c r="D569" s="18">
        <v>10000</v>
      </c>
      <c r="E569" s="18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7">
        <v>41975.634189814817</v>
      </c>
      <c r="L569" s="7">
        <v>42005.634189814817</v>
      </c>
      <c r="M569" s="5">
        <f>(J569/86400)+25569+(-5/24)</f>
        <v>41975.634189814817</v>
      </c>
      <c r="N569" s="5">
        <f t="shared" si="8"/>
        <v>42005.634189814817</v>
      </c>
      <c r="O569" t="b">
        <v>0</v>
      </c>
      <c r="P569">
        <v>0</v>
      </c>
      <c r="Q569" t="b">
        <v>0</v>
      </c>
      <c r="R569" t="s">
        <v>8272</v>
      </c>
      <c r="S569" s="11">
        <f>SUM(E569/D569)*100</f>
        <v>0</v>
      </c>
      <c r="T569" s="10" t="e">
        <f>SUM(E569/P569)</f>
        <v>#DIV/0!</v>
      </c>
      <c r="U569" t="s">
        <v>8317</v>
      </c>
      <c r="V569" t="s">
        <v>8318</v>
      </c>
    </row>
    <row r="570" spans="1:22" ht="58" x14ac:dyDescent="0.35">
      <c r="A570">
        <v>568</v>
      </c>
      <c r="B570" s="3" t="s">
        <v>569</v>
      </c>
      <c r="C570" s="3" t="s">
        <v>4678</v>
      </c>
      <c r="D570" s="18">
        <v>24500</v>
      </c>
      <c r="E570" s="18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7">
        <v>42348.713229166664</v>
      </c>
      <c r="L570" s="7">
        <v>42385.249999999993</v>
      </c>
      <c r="M570" s="5">
        <f>(J570/86400)+25569+(-5/24)</f>
        <v>42348.713229166664</v>
      </c>
      <c r="N570" s="5">
        <f t="shared" si="8"/>
        <v>42385.249999999993</v>
      </c>
      <c r="O570" t="b">
        <v>0</v>
      </c>
      <c r="P570">
        <v>5</v>
      </c>
      <c r="Q570" t="b">
        <v>0</v>
      </c>
      <c r="R570" t="s">
        <v>8272</v>
      </c>
      <c r="S570" s="11">
        <f>SUM(E570/D570)*100</f>
        <v>1</v>
      </c>
      <c r="T570" s="10">
        <f>SUM(E570/P570)</f>
        <v>49</v>
      </c>
      <c r="U570" t="s">
        <v>8317</v>
      </c>
      <c r="V570" t="s">
        <v>8318</v>
      </c>
    </row>
    <row r="571" spans="1:22" ht="43.5" x14ac:dyDescent="0.35">
      <c r="A571">
        <v>569</v>
      </c>
      <c r="B571" s="3" t="s">
        <v>570</v>
      </c>
      <c r="C571" s="3" t="s">
        <v>4679</v>
      </c>
      <c r="D571" s="18">
        <v>2500</v>
      </c>
      <c r="E571" s="18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7">
        <v>42340.639027777775</v>
      </c>
      <c r="L571" s="7">
        <v>42370.639027777775</v>
      </c>
      <c r="M571" s="5">
        <f>(J571/86400)+25569+(-5/24)</f>
        <v>42340.639027777775</v>
      </c>
      <c r="N571" s="5">
        <f t="shared" si="8"/>
        <v>42370.639027777775</v>
      </c>
      <c r="O571" t="b">
        <v>0</v>
      </c>
      <c r="P571">
        <v>1</v>
      </c>
      <c r="Q571" t="b">
        <v>0</v>
      </c>
      <c r="R571" t="s">
        <v>8272</v>
      </c>
      <c r="S571" s="11">
        <f>SUM(E571/D571)*100</f>
        <v>0.8</v>
      </c>
      <c r="T571" s="10">
        <f>SUM(E571/P571)</f>
        <v>20</v>
      </c>
      <c r="U571" t="s">
        <v>8317</v>
      </c>
      <c r="V571" t="s">
        <v>8318</v>
      </c>
    </row>
    <row r="572" spans="1:22" ht="29" x14ac:dyDescent="0.35">
      <c r="A572">
        <v>570</v>
      </c>
      <c r="B572" s="3" t="s">
        <v>571</v>
      </c>
      <c r="C572" s="3" t="s">
        <v>4680</v>
      </c>
      <c r="D572" s="18">
        <v>85000</v>
      </c>
      <c r="E572" s="18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7">
        <v>42388.589918981474</v>
      </c>
      <c r="L572" s="7">
        <v>42418.589918981474</v>
      </c>
      <c r="M572" s="5">
        <f>(J572/86400)+25569+(-5/24)</f>
        <v>42388.589918981474</v>
      </c>
      <c r="N572" s="5">
        <f t="shared" si="8"/>
        <v>42418.589918981474</v>
      </c>
      <c r="O572" t="b">
        <v>0</v>
      </c>
      <c r="P572">
        <v>1</v>
      </c>
      <c r="Q572" t="b">
        <v>0</v>
      </c>
      <c r="R572" t="s">
        <v>8272</v>
      </c>
      <c r="S572" s="11">
        <f>SUM(E572/D572)*100</f>
        <v>0.16705882352941176</v>
      </c>
      <c r="T572" s="10">
        <f>SUM(E572/P572)</f>
        <v>142</v>
      </c>
      <c r="U572" t="s">
        <v>8317</v>
      </c>
      <c r="V572" t="s">
        <v>8318</v>
      </c>
    </row>
    <row r="573" spans="1:22" ht="43.5" x14ac:dyDescent="0.35">
      <c r="A573">
        <v>571</v>
      </c>
      <c r="B573" s="3" t="s">
        <v>572</v>
      </c>
      <c r="C573" s="3" t="s">
        <v>4681</v>
      </c>
      <c r="D573" s="18">
        <v>25000</v>
      </c>
      <c r="E573" s="18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7">
        <v>42192.607905092591</v>
      </c>
      <c r="L573" s="7">
        <v>42211.957638888889</v>
      </c>
      <c r="M573" s="5">
        <f>(J573/86400)+25569+(-5/24)</f>
        <v>42192.607905092591</v>
      </c>
      <c r="N573" s="5">
        <f t="shared" si="8"/>
        <v>42211.957638888889</v>
      </c>
      <c r="O573" t="b">
        <v>0</v>
      </c>
      <c r="P573">
        <v>2</v>
      </c>
      <c r="Q573" t="b">
        <v>0</v>
      </c>
      <c r="R573" t="s">
        <v>8272</v>
      </c>
      <c r="S573" s="11">
        <f>SUM(E573/D573)*100</f>
        <v>0.42399999999999999</v>
      </c>
      <c r="T573" s="10">
        <f>SUM(E573/P573)</f>
        <v>53</v>
      </c>
      <c r="U573" t="s">
        <v>8317</v>
      </c>
      <c r="V573" t="s">
        <v>8318</v>
      </c>
    </row>
    <row r="574" spans="1:22" ht="43.5" x14ac:dyDescent="0.35">
      <c r="A574">
        <v>572</v>
      </c>
      <c r="B574" s="3" t="s">
        <v>573</v>
      </c>
      <c r="C574" s="3" t="s">
        <v>4682</v>
      </c>
      <c r="D574" s="18">
        <v>2500</v>
      </c>
      <c r="E574" s="18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7">
        <v>42282.507962962962</v>
      </c>
      <c r="L574" s="7">
        <v>42312.549629629626</v>
      </c>
      <c r="M574" s="5">
        <f>(J574/86400)+25569+(-5/24)</f>
        <v>42282.507962962962</v>
      </c>
      <c r="N574" s="5">
        <f t="shared" si="8"/>
        <v>42312.549629629626</v>
      </c>
      <c r="O574" t="b">
        <v>0</v>
      </c>
      <c r="P574">
        <v>0</v>
      </c>
      <c r="Q574" t="b">
        <v>0</v>
      </c>
      <c r="R574" t="s">
        <v>8272</v>
      </c>
      <c r="S574" s="11">
        <f>SUM(E574/D574)*100</f>
        <v>0</v>
      </c>
      <c r="T574" s="10" t="e">
        <f>SUM(E574/P574)</f>
        <v>#DIV/0!</v>
      </c>
      <c r="U574" t="s">
        <v>8317</v>
      </c>
      <c r="V574" t="s">
        <v>8318</v>
      </c>
    </row>
    <row r="575" spans="1:22" ht="58" x14ac:dyDescent="0.35">
      <c r="A575">
        <v>573</v>
      </c>
      <c r="B575" s="3" t="s">
        <v>574</v>
      </c>
      <c r="C575" s="3" t="s">
        <v>4683</v>
      </c>
      <c r="D575" s="18">
        <v>88888</v>
      </c>
      <c r="E575" s="18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7">
        <v>41962.841793981475</v>
      </c>
      <c r="L575" s="7">
        <v>42021.841666666667</v>
      </c>
      <c r="M575" s="5">
        <f>(J575/86400)+25569+(-5/24)</f>
        <v>41962.841793981475</v>
      </c>
      <c r="N575" s="5">
        <f t="shared" si="8"/>
        <v>42021.841666666667</v>
      </c>
      <c r="O575" t="b">
        <v>0</v>
      </c>
      <c r="P575">
        <v>9</v>
      </c>
      <c r="Q575" t="b">
        <v>0</v>
      </c>
      <c r="R575" t="s">
        <v>8272</v>
      </c>
      <c r="S575" s="11">
        <f>SUM(E575/D575)*100</f>
        <v>0.38925389253892539</v>
      </c>
      <c r="T575" s="10">
        <f>SUM(E575/P575)</f>
        <v>38.444444444444443</v>
      </c>
      <c r="U575" t="s">
        <v>8317</v>
      </c>
      <c r="V575" t="s">
        <v>8318</v>
      </c>
    </row>
    <row r="576" spans="1:22" ht="58" x14ac:dyDescent="0.35">
      <c r="A576">
        <v>574</v>
      </c>
      <c r="B576" s="3" t="s">
        <v>575</v>
      </c>
      <c r="C576" s="3" t="s">
        <v>4684</v>
      </c>
      <c r="D576" s="18">
        <v>11180</v>
      </c>
      <c r="E576" s="18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7">
        <v>42632.235034722216</v>
      </c>
      <c r="L576" s="7">
        <v>42662.235034722216</v>
      </c>
      <c r="M576" s="5">
        <f>(J576/86400)+25569+(-5/24)</f>
        <v>42632.235034722216</v>
      </c>
      <c r="N576" s="5">
        <f t="shared" si="8"/>
        <v>42662.235034722216</v>
      </c>
      <c r="O576" t="b">
        <v>0</v>
      </c>
      <c r="P576">
        <v>4</v>
      </c>
      <c r="Q576" t="b">
        <v>0</v>
      </c>
      <c r="R576" t="s">
        <v>8272</v>
      </c>
      <c r="S576" s="11">
        <f>SUM(E576/D576)*100</f>
        <v>0.7155635062611807</v>
      </c>
      <c r="T576" s="10">
        <f>SUM(E576/P576)</f>
        <v>20</v>
      </c>
      <c r="U576" t="s">
        <v>8317</v>
      </c>
      <c r="V576" t="s">
        <v>8318</v>
      </c>
    </row>
    <row r="577" spans="1:22" ht="58" x14ac:dyDescent="0.35">
      <c r="A577">
        <v>575</v>
      </c>
      <c r="B577" s="3" t="s">
        <v>576</v>
      </c>
      <c r="C577" s="3" t="s">
        <v>4685</v>
      </c>
      <c r="D577" s="18">
        <v>60000</v>
      </c>
      <c r="E577" s="18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7">
        <v>42138.484293981477</v>
      </c>
      <c r="L577" s="7">
        <v>42168.484293981477</v>
      </c>
      <c r="M577" s="5">
        <f>(J577/86400)+25569+(-5/24)</f>
        <v>42138.484293981477</v>
      </c>
      <c r="N577" s="5">
        <f t="shared" si="8"/>
        <v>42168.484293981477</v>
      </c>
      <c r="O577" t="b">
        <v>0</v>
      </c>
      <c r="P577">
        <v>4</v>
      </c>
      <c r="Q577" t="b">
        <v>0</v>
      </c>
      <c r="R577" t="s">
        <v>8272</v>
      </c>
      <c r="S577" s="11">
        <f>SUM(E577/D577)*100</f>
        <v>0.43166666666666664</v>
      </c>
      <c r="T577" s="10">
        <f>SUM(E577/P577)</f>
        <v>64.75</v>
      </c>
      <c r="U577" t="s">
        <v>8317</v>
      </c>
      <c r="V577" t="s">
        <v>8318</v>
      </c>
    </row>
    <row r="578" spans="1:22" ht="43.5" x14ac:dyDescent="0.35">
      <c r="A578">
        <v>576</v>
      </c>
      <c r="B578" s="3" t="s">
        <v>577</v>
      </c>
      <c r="C578" s="3" t="s">
        <v>4686</v>
      </c>
      <c r="D578" s="18">
        <v>80000</v>
      </c>
      <c r="E578" s="1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7">
        <v>42031.263333333329</v>
      </c>
      <c r="L578" s="7">
        <v>42091.221666666665</v>
      </c>
      <c r="M578" s="5">
        <f>(J578/86400)+25569+(-5/24)</f>
        <v>42031.263333333329</v>
      </c>
      <c r="N578" s="5">
        <f t="shared" si="8"/>
        <v>42091.221666666665</v>
      </c>
      <c r="O578" t="b">
        <v>0</v>
      </c>
      <c r="P578">
        <v>1</v>
      </c>
      <c r="Q578" t="b">
        <v>0</v>
      </c>
      <c r="R578" t="s">
        <v>8272</v>
      </c>
      <c r="S578" s="11">
        <f>SUM(E578/D578)*100</f>
        <v>1.25E-3</v>
      </c>
      <c r="T578" s="10">
        <f>SUM(E578/P578)</f>
        <v>1</v>
      </c>
      <c r="U578" t="s">
        <v>8317</v>
      </c>
      <c r="V578" t="s">
        <v>8318</v>
      </c>
    </row>
    <row r="579" spans="1:22" ht="43.5" x14ac:dyDescent="0.35">
      <c r="A579">
        <v>577</v>
      </c>
      <c r="B579" s="3" t="s">
        <v>578</v>
      </c>
      <c r="C579" s="3" t="s">
        <v>4687</v>
      </c>
      <c r="D579" s="18">
        <v>5000</v>
      </c>
      <c r="E579" s="18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7">
        <v>42450.380810185183</v>
      </c>
      <c r="L579" s="7">
        <v>42510.380810185183</v>
      </c>
      <c r="M579" s="5">
        <f>(J579/86400)+25569+(-5/24)</f>
        <v>42450.380810185183</v>
      </c>
      <c r="N579" s="5">
        <f t="shared" ref="N579:N642" si="9">(I579/86400)+25569+(-5/24)</f>
        <v>42510.380810185183</v>
      </c>
      <c r="O579" t="b">
        <v>0</v>
      </c>
      <c r="P579">
        <v>1</v>
      </c>
      <c r="Q579" t="b">
        <v>0</v>
      </c>
      <c r="R579" t="s">
        <v>8272</v>
      </c>
      <c r="S579" s="11">
        <f>SUM(E579/D579)*100</f>
        <v>0.2</v>
      </c>
      <c r="T579" s="10">
        <f>SUM(E579/P579)</f>
        <v>10</v>
      </c>
      <c r="U579" t="s">
        <v>8317</v>
      </c>
      <c r="V579" t="s">
        <v>8318</v>
      </c>
    </row>
    <row r="580" spans="1:22" ht="29" x14ac:dyDescent="0.35">
      <c r="A580">
        <v>578</v>
      </c>
      <c r="B580" s="3" t="s">
        <v>579</v>
      </c>
      <c r="C580" s="3" t="s">
        <v>4688</v>
      </c>
      <c r="D580" s="18">
        <v>125000</v>
      </c>
      <c r="E580" s="18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7">
        <v>42230.370289351849</v>
      </c>
      <c r="L580" s="7">
        <v>42254.370289351849</v>
      </c>
      <c r="M580" s="5">
        <f>(J580/86400)+25569+(-5/24)</f>
        <v>42230.370289351849</v>
      </c>
      <c r="N580" s="5">
        <f t="shared" si="9"/>
        <v>42254.370289351849</v>
      </c>
      <c r="O580" t="b">
        <v>0</v>
      </c>
      <c r="P580">
        <v>7</v>
      </c>
      <c r="Q580" t="b">
        <v>0</v>
      </c>
      <c r="R580" t="s">
        <v>8272</v>
      </c>
      <c r="S580" s="11">
        <f>SUM(E580/D580)*100</f>
        <v>1.12E-2</v>
      </c>
      <c r="T580" s="10">
        <f>SUM(E580/P580)</f>
        <v>2</v>
      </c>
      <c r="U580" t="s">
        <v>8317</v>
      </c>
      <c r="V580" t="s">
        <v>8318</v>
      </c>
    </row>
    <row r="581" spans="1:22" ht="29" x14ac:dyDescent="0.35">
      <c r="A581">
        <v>579</v>
      </c>
      <c r="B581" s="3" t="s">
        <v>580</v>
      </c>
      <c r="C581" s="3" t="s">
        <v>4689</v>
      </c>
      <c r="D581" s="18">
        <v>12000</v>
      </c>
      <c r="E581" s="18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7">
        <v>41968.643784722219</v>
      </c>
      <c r="L581" s="7">
        <v>41998.643784722219</v>
      </c>
      <c r="M581" s="5">
        <f>(J581/86400)+25569+(-5/24)</f>
        <v>41968.643784722219</v>
      </c>
      <c r="N581" s="5">
        <f t="shared" si="9"/>
        <v>41998.643784722219</v>
      </c>
      <c r="O581" t="b">
        <v>0</v>
      </c>
      <c r="P581">
        <v>5</v>
      </c>
      <c r="Q581" t="b">
        <v>0</v>
      </c>
      <c r="R581" t="s">
        <v>8272</v>
      </c>
      <c r="S581" s="11">
        <f>SUM(E581/D581)*100</f>
        <v>1.4583333333333333</v>
      </c>
      <c r="T581" s="10">
        <f>SUM(E581/P581)</f>
        <v>35</v>
      </c>
      <c r="U581" t="s">
        <v>8317</v>
      </c>
      <c r="V581" t="s">
        <v>8318</v>
      </c>
    </row>
    <row r="582" spans="1:22" ht="43.5" x14ac:dyDescent="0.35">
      <c r="A582">
        <v>580</v>
      </c>
      <c r="B582" s="3" t="s">
        <v>581</v>
      </c>
      <c r="C582" s="3" t="s">
        <v>4690</v>
      </c>
      <c r="D582" s="18">
        <v>3000</v>
      </c>
      <c r="E582" s="18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7">
        <v>42605.699849537035</v>
      </c>
      <c r="L582" s="7">
        <v>42635.699849537035</v>
      </c>
      <c r="M582" s="5">
        <f>(J582/86400)+25569+(-5/24)</f>
        <v>42605.699849537035</v>
      </c>
      <c r="N582" s="5">
        <f t="shared" si="9"/>
        <v>42635.699849537035</v>
      </c>
      <c r="O582" t="b">
        <v>0</v>
      </c>
      <c r="P582">
        <v>1</v>
      </c>
      <c r="Q582" t="b">
        <v>0</v>
      </c>
      <c r="R582" t="s">
        <v>8272</v>
      </c>
      <c r="S582" s="11">
        <f>SUM(E582/D582)*100</f>
        <v>3.3333333333333333E-2</v>
      </c>
      <c r="T582" s="10">
        <f>SUM(E582/P582)</f>
        <v>1</v>
      </c>
      <c r="U582" t="s">
        <v>8317</v>
      </c>
      <c r="V582" t="s">
        <v>8318</v>
      </c>
    </row>
    <row r="583" spans="1:22" ht="58" x14ac:dyDescent="0.35">
      <c r="A583">
        <v>581</v>
      </c>
      <c r="B583" s="3" t="s">
        <v>582</v>
      </c>
      <c r="C583" s="3" t="s">
        <v>4691</v>
      </c>
      <c r="D583" s="18">
        <v>400</v>
      </c>
      <c r="E583" s="18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7">
        <v>42187.804444444446</v>
      </c>
      <c r="L583" s="7">
        <v>42217.804444444446</v>
      </c>
      <c r="M583" s="5">
        <f>(J583/86400)+25569+(-5/24)</f>
        <v>42187.804444444446</v>
      </c>
      <c r="N583" s="5">
        <f t="shared" si="9"/>
        <v>42217.804444444446</v>
      </c>
      <c r="O583" t="b">
        <v>0</v>
      </c>
      <c r="P583">
        <v>0</v>
      </c>
      <c r="Q583" t="b">
        <v>0</v>
      </c>
      <c r="R583" t="s">
        <v>8272</v>
      </c>
      <c r="S583" s="11">
        <f>SUM(E583/D583)*100</f>
        <v>0</v>
      </c>
      <c r="T583" s="10" t="e">
        <f>SUM(E583/P583)</f>
        <v>#DIV/0!</v>
      </c>
      <c r="U583" t="s">
        <v>8317</v>
      </c>
      <c r="V583" t="s">
        <v>8318</v>
      </c>
    </row>
    <row r="584" spans="1:22" ht="58" x14ac:dyDescent="0.35">
      <c r="A584">
        <v>582</v>
      </c>
      <c r="B584" s="3" t="s">
        <v>583</v>
      </c>
      <c r="C584" s="3" t="s">
        <v>4692</v>
      </c>
      <c r="D584" s="18">
        <v>100000</v>
      </c>
      <c r="E584" s="18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7">
        <v>42055.531469907401</v>
      </c>
      <c r="L584" s="7">
        <v>42078.541666666664</v>
      </c>
      <c r="M584" s="5">
        <f>(J584/86400)+25569+(-5/24)</f>
        <v>42055.531469907401</v>
      </c>
      <c r="N584" s="5">
        <f t="shared" si="9"/>
        <v>42078.541666666664</v>
      </c>
      <c r="O584" t="b">
        <v>0</v>
      </c>
      <c r="P584">
        <v>0</v>
      </c>
      <c r="Q584" t="b">
        <v>0</v>
      </c>
      <c r="R584" t="s">
        <v>8272</v>
      </c>
      <c r="S584" s="11">
        <f>SUM(E584/D584)*100</f>
        <v>0</v>
      </c>
      <c r="T584" s="10" t="e">
        <f>SUM(E584/P584)</f>
        <v>#DIV/0!</v>
      </c>
      <c r="U584" t="s">
        <v>8317</v>
      </c>
      <c r="V584" t="s">
        <v>8318</v>
      </c>
    </row>
    <row r="585" spans="1:22" ht="43.5" x14ac:dyDescent="0.35">
      <c r="A585">
        <v>583</v>
      </c>
      <c r="B585" s="3" t="s">
        <v>584</v>
      </c>
      <c r="C585" s="3" t="s">
        <v>4693</v>
      </c>
      <c r="D585" s="18">
        <v>9000</v>
      </c>
      <c r="E585" s="18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7">
        <v>42052.730173611104</v>
      </c>
      <c r="L585" s="7">
        <v>42082.688506944447</v>
      </c>
      <c r="M585" s="5">
        <f>(J585/86400)+25569+(-5/24)</f>
        <v>42052.730173611104</v>
      </c>
      <c r="N585" s="5">
        <f t="shared" si="9"/>
        <v>42082.688506944447</v>
      </c>
      <c r="O585" t="b">
        <v>0</v>
      </c>
      <c r="P585">
        <v>1</v>
      </c>
      <c r="Q585" t="b">
        <v>0</v>
      </c>
      <c r="R585" t="s">
        <v>8272</v>
      </c>
      <c r="S585" s="11">
        <f>SUM(E585/D585)*100</f>
        <v>1.1111111111111112E-2</v>
      </c>
      <c r="T585" s="10">
        <f>SUM(E585/P585)</f>
        <v>1</v>
      </c>
      <c r="U585" t="s">
        <v>8317</v>
      </c>
      <c r="V585" t="s">
        <v>8318</v>
      </c>
    </row>
    <row r="586" spans="1:22" ht="43.5" x14ac:dyDescent="0.35">
      <c r="A586">
        <v>584</v>
      </c>
      <c r="B586" s="3" t="s">
        <v>585</v>
      </c>
      <c r="C586" s="3" t="s">
        <v>4694</v>
      </c>
      <c r="D586" s="18">
        <v>1000</v>
      </c>
      <c r="E586" s="18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7">
        <v>42049.508287037032</v>
      </c>
      <c r="L586" s="7">
        <v>42079.466620370367</v>
      </c>
      <c r="M586" s="5">
        <f>(J586/86400)+25569+(-5/24)</f>
        <v>42049.508287037032</v>
      </c>
      <c r="N586" s="5">
        <f t="shared" si="9"/>
        <v>42079.466620370367</v>
      </c>
      <c r="O586" t="b">
        <v>0</v>
      </c>
      <c r="P586">
        <v>2</v>
      </c>
      <c r="Q586" t="b">
        <v>0</v>
      </c>
      <c r="R586" t="s">
        <v>8272</v>
      </c>
      <c r="S586" s="11">
        <f>SUM(E586/D586)*100</f>
        <v>1</v>
      </c>
      <c r="T586" s="10">
        <f>SUM(E586/P586)</f>
        <v>5</v>
      </c>
      <c r="U586" t="s">
        <v>8317</v>
      </c>
      <c r="V586" t="s">
        <v>8318</v>
      </c>
    </row>
    <row r="587" spans="1:22" ht="43.5" x14ac:dyDescent="0.35">
      <c r="A587">
        <v>585</v>
      </c>
      <c r="B587" s="3" t="s">
        <v>586</v>
      </c>
      <c r="C587" s="3" t="s">
        <v>4695</v>
      </c>
      <c r="D587" s="18">
        <v>9000</v>
      </c>
      <c r="E587" s="18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7">
        <v>42283.182604166665</v>
      </c>
      <c r="L587" s="7">
        <v>42338.791666666664</v>
      </c>
      <c r="M587" s="5">
        <f>(J587/86400)+25569+(-5/24)</f>
        <v>42283.182604166665</v>
      </c>
      <c r="N587" s="5">
        <f t="shared" si="9"/>
        <v>42338.791666666664</v>
      </c>
      <c r="O587" t="b">
        <v>0</v>
      </c>
      <c r="P587">
        <v>0</v>
      </c>
      <c r="Q587" t="b">
        <v>0</v>
      </c>
      <c r="R587" t="s">
        <v>8272</v>
      </c>
      <c r="S587" s="11">
        <f>SUM(E587/D587)*100</f>
        <v>0</v>
      </c>
      <c r="T587" s="10" t="e">
        <f>SUM(E587/P587)</f>
        <v>#DIV/0!</v>
      </c>
      <c r="U587" t="s">
        <v>8317</v>
      </c>
      <c r="V587" t="s">
        <v>8318</v>
      </c>
    </row>
    <row r="588" spans="1:22" ht="43.5" x14ac:dyDescent="0.35">
      <c r="A588">
        <v>586</v>
      </c>
      <c r="B588" s="3" t="s">
        <v>587</v>
      </c>
      <c r="C588" s="3" t="s">
        <v>4696</v>
      </c>
      <c r="D588" s="18">
        <v>10000</v>
      </c>
      <c r="E588" s="1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7">
        <v>42020.645914351851</v>
      </c>
      <c r="L588" s="7">
        <v>42050.645914351851</v>
      </c>
      <c r="M588" s="5">
        <f>(J588/86400)+25569+(-5/24)</f>
        <v>42020.645914351851</v>
      </c>
      <c r="N588" s="5">
        <f t="shared" si="9"/>
        <v>42050.645914351851</v>
      </c>
      <c r="O588" t="b">
        <v>0</v>
      </c>
      <c r="P588">
        <v>4</v>
      </c>
      <c r="Q588" t="b">
        <v>0</v>
      </c>
      <c r="R588" t="s">
        <v>8272</v>
      </c>
      <c r="S588" s="11">
        <f>SUM(E588/D588)*100</f>
        <v>0.55999999999999994</v>
      </c>
      <c r="T588" s="10">
        <f>SUM(E588/P588)</f>
        <v>14</v>
      </c>
      <c r="U588" t="s">
        <v>8317</v>
      </c>
      <c r="V588" t="s">
        <v>8318</v>
      </c>
    </row>
    <row r="589" spans="1:22" ht="72.5" x14ac:dyDescent="0.35">
      <c r="A589">
        <v>587</v>
      </c>
      <c r="B589" s="3" t="s">
        <v>588</v>
      </c>
      <c r="C589" s="3" t="s">
        <v>4697</v>
      </c>
      <c r="D589" s="18">
        <v>30000</v>
      </c>
      <c r="E589" s="18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7">
        <v>42080.548993055556</v>
      </c>
      <c r="L589" s="7">
        <v>42110.548993055556</v>
      </c>
      <c r="M589" s="5">
        <f>(J589/86400)+25569+(-5/24)</f>
        <v>42080.548993055556</v>
      </c>
      <c r="N589" s="5">
        <f t="shared" si="9"/>
        <v>42110.548993055556</v>
      </c>
      <c r="O589" t="b">
        <v>0</v>
      </c>
      <c r="P589">
        <v>7</v>
      </c>
      <c r="Q589" t="b">
        <v>0</v>
      </c>
      <c r="R589" t="s">
        <v>8272</v>
      </c>
      <c r="S589" s="11">
        <f>SUM(E589/D589)*100</f>
        <v>9.0833333333333339</v>
      </c>
      <c r="T589" s="10">
        <f>SUM(E589/P589)</f>
        <v>389.28571428571428</v>
      </c>
      <c r="U589" t="s">
        <v>8317</v>
      </c>
      <c r="V589" t="s">
        <v>8318</v>
      </c>
    </row>
    <row r="590" spans="1:22" ht="43.5" x14ac:dyDescent="0.35">
      <c r="A590">
        <v>588</v>
      </c>
      <c r="B590" s="3" t="s">
        <v>589</v>
      </c>
      <c r="C590" s="3" t="s">
        <v>4698</v>
      </c>
      <c r="D590" s="18">
        <v>9000</v>
      </c>
      <c r="E590" s="18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7">
        <v>42631.561180555553</v>
      </c>
      <c r="L590" s="7">
        <v>42691.602847222217</v>
      </c>
      <c r="M590" s="5">
        <f>(J590/86400)+25569+(-5/24)</f>
        <v>42631.561180555553</v>
      </c>
      <c r="N590" s="5">
        <f t="shared" si="9"/>
        <v>42691.602847222217</v>
      </c>
      <c r="O590" t="b">
        <v>0</v>
      </c>
      <c r="P590">
        <v>2</v>
      </c>
      <c r="Q590" t="b">
        <v>0</v>
      </c>
      <c r="R590" t="s">
        <v>8272</v>
      </c>
      <c r="S590" s="11">
        <f>SUM(E590/D590)*100</f>
        <v>3.3444444444444441</v>
      </c>
      <c r="T590" s="10">
        <f>SUM(E590/P590)</f>
        <v>150.5</v>
      </c>
      <c r="U590" t="s">
        <v>8317</v>
      </c>
      <c r="V590" t="s">
        <v>8318</v>
      </c>
    </row>
    <row r="591" spans="1:22" x14ac:dyDescent="0.35">
      <c r="A591">
        <v>589</v>
      </c>
      <c r="B591" s="3" t="s">
        <v>590</v>
      </c>
      <c r="C591" s="3" t="s">
        <v>4699</v>
      </c>
      <c r="D591" s="18">
        <v>7500</v>
      </c>
      <c r="E591" s="18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7">
        <v>42178.406238425923</v>
      </c>
      <c r="L591" s="7">
        <v>42193.406238425923</v>
      </c>
      <c r="M591" s="5">
        <f>(J591/86400)+25569+(-5/24)</f>
        <v>42178.406238425923</v>
      </c>
      <c r="N591" s="5">
        <f t="shared" si="9"/>
        <v>42193.406238425923</v>
      </c>
      <c r="O591" t="b">
        <v>0</v>
      </c>
      <c r="P591">
        <v>1</v>
      </c>
      <c r="Q591" t="b">
        <v>0</v>
      </c>
      <c r="R591" t="s">
        <v>8272</v>
      </c>
      <c r="S591" s="11">
        <f>SUM(E591/D591)*100</f>
        <v>1.3333333333333334E-2</v>
      </c>
      <c r="T591" s="10">
        <f>SUM(E591/P591)</f>
        <v>1</v>
      </c>
      <c r="U591" t="s">
        <v>8317</v>
      </c>
      <c r="V591" t="s">
        <v>8318</v>
      </c>
    </row>
    <row r="592" spans="1:22" ht="58" x14ac:dyDescent="0.35">
      <c r="A592">
        <v>590</v>
      </c>
      <c r="B592" s="3" t="s">
        <v>591</v>
      </c>
      <c r="C592" s="3" t="s">
        <v>4700</v>
      </c>
      <c r="D592" s="18">
        <v>5000</v>
      </c>
      <c r="E592" s="18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7">
        <v>42377.34642361111</v>
      </c>
      <c r="L592" s="7">
        <v>42408.334027777775</v>
      </c>
      <c r="M592" s="5">
        <f>(J592/86400)+25569+(-5/24)</f>
        <v>42377.34642361111</v>
      </c>
      <c r="N592" s="5">
        <f t="shared" si="9"/>
        <v>42408.334027777775</v>
      </c>
      <c r="O592" t="b">
        <v>0</v>
      </c>
      <c r="P592">
        <v>9</v>
      </c>
      <c r="Q592" t="b">
        <v>0</v>
      </c>
      <c r="R592" t="s">
        <v>8272</v>
      </c>
      <c r="S592" s="11">
        <f>SUM(E592/D592)*100</f>
        <v>4.46</v>
      </c>
      <c r="T592" s="10">
        <f>SUM(E592/P592)</f>
        <v>24.777777777777779</v>
      </c>
      <c r="U592" t="s">
        <v>8317</v>
      </c>
      <c r="V592" t="s">
        <v>8318</v>
      </c>
    </row>
    <row r="593" spans="1:22" ht="43.5" x14ac:dyDescent="0.35">
      <c r="A593">
        <v>591</v>
      </c>
      <c r="B593" s="3" t="s">
        <v>592</v>
      </c>
      <c r="C593" s="3" t="s">
        <v>4701</v>
      </c>
      <c r="D593" s="18">
        <v>100000</v>
      </c>
      <c r="E593" s="18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7">
        <v>42177.334837962961</v>
      </c>
      <c r="L593" s="7">
        <v>42207.334837962961</v>
      </c>
      <c r="M593" s="5">
        <f>(J593/86400)+25569+(-5/24)</f>
        <v>42177.334837962961</v>
      </c>
      <c r="N593" s="5">
        <f t="shared" si="9"/>
        <v>42207.334837962961</v>
      </c>
      <c r="O593" t="b">
        <v>0</v>
      </c>
      <c r="P593">
        <v>2</v>
      </c>
      <c r="Q593" t="b">
        <v>0</v>
      </c>
      <c r="R593" t="s">
        <v>8272</v>
      </c>
      <c r="S593" s="11">
        <f>SUM(E593/D593)*100</f>
        <v>6.0999999999999999E-2</v>
      </c>
      <c r="T593" s="10">
        <f>SUM(E593/P593)</f>
        <v>30.5</v>
      </c>
      <c r="U593" t="s">
        <v>8317</v>
      </c>
      <c r="V593" t="s">
        <v>8318</v>
      </c>
    </row>
    <row r="594" spans="1:22" ht="58" x14ac:dyDescent="0.35">
      <c r="A594">
        <v>592</v>
      </c>
      <c r="B594" s="3" t="s">
        <v>593</v>
      </c>
      <c r="C594" s="3" t="s">
        <v>4702</v>
      </c>
      <c r="D594" s="18">
        <v>7500</v>
      </c>
      <c r="E594" s="18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7">
        <v>41946.023842592593</v>
      </c>
      <c r="L594" s="7">
        <v>41976.023842592585</v>
      </c>
      <c r="M594" s="5">
        <f>(J594/86400)+25569+(-5/24)</f>
        <v>41946.023842592593</v>
      </c>
      <c r="N594" s="5">
        <f t="shared" si="9"/>
        <v>41976.023842592585</v>
      </c>
      <c r="O594" t="b">
        <v>0</v>
      </c>
      <c r="P594">
        <v>1</v>
      </c>
      <c r="Q594" t="b">
        <v>0</v>
      </c>
      <c r="R594" t="s">
        <v>8272</v>
      </c>
      <c r="S594" s="11">
        <f>SUM(E594/D594)*100</f>
        <v>3.3333333333333335</v>
      </c>
      <c r="T594" s="10">
        <f>SUM(E594/P594)</f>
        <v>250</v>
      </c>
      <c r="U594" t="s">
        <v>8317</v>
      </c>
      <c r="V594" t="s">
        <v>8318</v>
      </c>
    </row>
    <row r="595" spans="1:22" ht="58" x14ac:dyDescent="0.35">
      <c r="A595">
        <v>593</v>
      </c>
      <c r="B595" s="3" t="s">
        <v>594</v>
      </c>
      <c r="C595" s="3" t="s">
        <v>4703</v>
      </c>
      <c r="D595" s="18">
        <v>500</v>
      </c>
      <c r="E595" s="18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7">
        <v>42070.469270833331</v>
      </c>
      <c r="L595" s="7">
        <v>42100.427604166667</v>
      </c>
      <c r="M595" s="5">
        <f>(J595/86400)+25569+(-5/24)</f>
        <v>42070.469270833331</v>
      </c>
      <c r="N595" s="5">
        <f t="shared" si="9"/>
        <v>42100.427604166667</v>
      </c>
      <c r="O595" t="b">
        <v>0</v>
      </c>
      <c r="P595">
        <v>7</v>
      </c>
      <c r="Q595" t="b">
        <v>0</v>
      </c>
      <c r="R595" t="s">
        <v>8272</v>
      </c>
      <c r="S595" s="11">
        <f>SUM(E595/D595)*100</f>
        <v>23</v>
      </c>
      <c r="T595" s="10">
        <f>SUM(E595/P595)</f>
        <v>16.428571428571427</v>
      </c>
      <c r="U595" t="s">
        <v>8317</v>
      </c>
      <c r="V595" t="s">
        <v>8318</v>
      </c>
    </row>
    <row r="596" spans="1:22" ht="29" x14ac:dyDescent="0.35">
      <c r="A596">
        <v>594</v>
      </c>
      <c r="B596" s="3" t="s">
        <v>595</v>
      </c>
      <c r="C596" s="3" t="s">
        <v>4704</v>
      </c>
      <c r="D596" s="18">
        <v>25000</v>
      </c>
      <c r="E596" s="18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7">
        <v>42446.571828703702</v>
      </c>
      <c r="L596" s="7">
        <v>42476.571828703702</v>
      </c>
      <c r="M596" s="5">
        <f>(J596/86400)+25569+(-5/24)</f>
        <v>42446.571828703702</v>
      </c>
      <c r="N596" s="5">
        <f t="shared" si="9"/>
        <v>42476.571828703702</v>
      </c>
      <c r="O596" t="b">
        <v>0</v>
      </c>
      <c r="P596">
        <v>2</v>
      </c>
      <c r="Q596" t="b">
        <v>0</v>
      </c>
      <c r="R596" t="s">
        <v>8272</v>
      </c>
      <c r="S596" s="11">
        <f>SUM(E596/D596)*100</f>
        <v>0.104</v>
      </c>
      <c r="T596" s="10">
        <f>SUM(E596/P596)</f>
        <v>13</v>
      </c>
      <c r="U596" t="s">
        <v>8317</v>
      </c>
      <c r="V596" t="s">
        <v>8318</v>
      </c>
    </row>
    <row r="597" spans="1:22" ht="43.5" x14ac:dyDescent="0.35">
      <c r="A597">
        <v>595</v>
      </c>
      <c r="B597" s="3" t="s">
        <v>596</v>
      </c>
      <c r="C597" s="3" t="s">
        <v>4705</v>
      </c>
      <c r="D597" s="18">
        <v>100000</v>
      </c>
      <c r="E597" s="18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7">
        <v>42082.861550925925</v>
      </c>
      <c r="L597" s="7">
        <v>42127.861550925925</v>
      </c>
      <c r="M597" s="5">
        <f>(J597/86400)+25569+(-5/24)</f>
        <v>42082.861550925925</v>
      </c>
      <c r="N597" s="5">
        <f t="shared" si="9"/>
        <v>42127.861550925925</v>
      </c>
      <c r="O597" t="b">
        <v>0</v>
      </c>
      <c r="P597">
        <v>8</v>
      </c>
      <c r="Q597" t="b">
        <v>0</v>
      </c>
      <c r="R597" t="s">
        <v>8272</v>
      </c>
      <c r="S597" s="11">
        <f>SUM(E597/D597)*100</f>
        <v>0.42599999999999999</v>
      </c>
      <c r="T597" s="10">
        <f>SUM(E597/P597)</f>
        <v>53.25</v>
      </c>
      <c r="U597" t="s">
        <v>8317</v>
      </c>
      <c r="V597" t="s">
        <v>8318</v>
      </c>
    </row>
    <row r="598" spans="1:22" ht="43.5" x14ac:dyDescent="0.35">
      <c r="A598">
        <v>596</v>
      </c>
      <c r="B598" s="3" t="s">
        <v>597</v>
      </c>
      <c r="C598" s="3" t="s">
        <v>4706</v>
      </c>
      <c r="D598" s="18">
        <v>20000</v>
      </c>
      <c r="E598" s="1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7">
        <v>42646.688564814809</v>
      </c>
      <c r="L598" s="7">
        <v>42676.688564814809</v>
      </c>
      <c r="M598" s="5">
        <f>(J598/86400)+25569+(-5/24)</f>
        <v>42646.688564814809</v>
      </c>
      <c r="N598" s="5">
        <f t="shared" si="9"/>
        <v>42676.688564814809</v>
      </c>
      <c r="O598" t="b">
        <v>0</v>
      </c>
      <c r="P598">
        <v>2</v>
      </c>
      <c r="Q598" t="b">
        <v>0</v>
      </c>
      <c r="R598" t="s">
        <v>8272</v>
      </c>
      <c r="S598" s="11">
        <f>SUM(E598/D598)*100</f>
        <v>0.03</v>
      </c>
      <c r="T598" s="10">
        <f>SUM(E598/P598)</f>
        <v>3</v>
      </c>
      <c r="U598" t="s">
        <v>8317</v>
      </c>
      <c r="V598" t="s">
        <v>8318</v>
      </c>
    </row>
    <row r="599" spans="1:22" ht="43.5" x14ac:dyDescent="0.35">
      <c r="A599">
        <v>597</v>
      </c>
      <c r="B599" s="3" t="s">
        <v>598</v>
      </c>
      <c r="C599" s="3" t="s">
        <v>4707</v>
      </c>
      <c r="D599" s="18">
        <v>7500</v>
      </c>
      <c r="E599" s="18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7">
        <v>42545.496932870366</v>
      </c>
      <c r="L599" s="7">
        <v>42582.458333333336</v>
      </c>
      <c r="M599" s="5">
        <f>(J599/86400)+25569+(-5/24)</f>
        <v>42545.496932870366</v>
      </c>
      <c r="N599" s="5">
        <f t="shared" si="9"/>
        <v>42582.458333333336</v>
      </c>
      <c r="O599" t="b">
        <v>0</v>
      </c>
      <c r="P599">
        <v>2</v>
      </c>
      <c r="Q599" t="b">
        <v>0</v>
      </c>
      <c r="R599" t="s">
        <v>8272</v>
      </c>
      <c r="S599" s="11">
        <f>SUM(E599/D599)*100</f>
        <v>0.26666666666666666</v>
      </c>
      <c r="T599" s="10">
        <f>SUM(E599/P599)</f>
        <v>10</v>
      </c>
      <c r="U599" t="s">
        <v>8317</v>
      </c>
      <c r="V599" t="s">
        <v>8318</v>
      </c>
    </row>
    <row r="600" spans="1:22" ht="29" x14ac:dyDescent="0.35">
      <c r="A600">
        <v>598</v>
      </c>
      <c r="B600" s="3" t="s">
        <v>599</v>
      </c>
      <c r="C600" s="3" t="s">
        <v>4708</v>
      </c>
      <c r="D600" s="18">
        <v>2500</v>
      </c>
      <c r="E600" s="18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7">
        <v>41947.793761574074</v>
      </c>
      <c r="L600" s="7">
        <v>41977.793761574074</v>
      </c>
      <c r="M600" s="5">
        <f>(J600/86400)+25569+(-5/24)</f>
        <v>41947.793761574074</v>
      </c>
      <c r="N600" s="5">
        <f t="shared" si="9"/>
        <v>41977.793761574074</v>
      </c>
      <c r="O600" t="b">
        <v>0</v>
      </c>
      <c r="P600">
        <v>7</v>
      </c>
      <c r="Q600" t="b">
        <v>0</v>
      </c>
      <c r="R600" t="s">
        <v>8272</v>
      </c>
      <c r="S600" s="11">
        <f>SUM(E600/D600)*100</f>
        <v>34</v>
      </c>
      <c r="T600" s="10">
        <f>SUM(E600/P600)</f>
        <v>121.42857142857143</v>
      </c>
      <c r="U600" t="s">
        <v>8317</v>
      </c>
      <c r="V600" t="s">
        <v>8318</v>
      </c>
    </row>
    <row r="601" spans="1:22" ht="58" x14ac:dyDescent="0.35">
      <c r="A601">
        <v>599</v>
      </c>
      <c r="B601" s="3" t="s">
        <v>600</v>
      </c>
      <c r="C601" s="3" t="s">
        <v>4709</v>
      </c>
      <c r="D601" s="18">
        <v>50000</v>
      </c>
      <c r="E601" s="18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7">
        <v>42047.604189814818</v>
      </c>
      <c r="L601" s="7">
        <v>42071.427777777775</v>
      </c>
      <c r="M601" s="5">
        <f>(J601/86400)+25569+(-5/24)</f>
        <v>42047.604189814818</v>
      </c>
      <c r="N601" s="5">
        <f t="shared" si="9"/>
        <v>42071.427777777775</v>
      </c>
      <c r="O601" t="b">
        <v>0</v>
      </c>
      <c r="P601">
        <v>2</v>
      </c>
      <c r="Q601" t="b">
        <v>0</v>
      </c>
      <c r="R601" t="s">
        <v>8272</v>
      </c>
      <c r="S601" s="11">
        <f>SUM(E601/D601)*100</f>
        <v>6.2E-2</v>
      </c>
      <c r="T601" s="10">
        <f>SUM(E601/P601)</f>
        <v>15.5</v>
      </c>
      <c r="U601" t="s">
        <v>8317</v>
      </c>
      <c r="V601" t="s">
        <v>8318</v>
      </c>
    </row>
    <row r="602" spans="1:22" ht="29" x14ac:dyDescent="0.35">
      <c r="A602">
        <v>600</v>
      </c>
      <c r="B602" s="3" t="s">
        <v>601</v>
      </c>
      <c r="C602" s="3" t="s">
        <v>4710</v>
      </c>
      <c r="D602" s="18">
        <v>5000</v>
      </c>
      <c r="E602" s="18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7">
        <v>42073.589837962958</v>
      </c>
      <c r="L602" s="7">
        <v>42133.589837962958</v>
      </c>
      <c r="M602" s="5">
        <f>(J602/86400)+25569+(-5/24)</f>
        <v>42073.589837962958</v>
      </c>
      <c r="N602" s="5">
        <f t="shared" si="9"/>
        <v>42133.589837962958</v>
      </c>
      <c r="O602" t="b">
        <v>0</v>
      </c>
      <c r="P602">
        <v>1</v>
      </c>
      <c r="Q602" t="b">
        <v>0</v>
      </c>
      <c r="R602" t="s">
        <v>8272</v>
      </c>
      <c r="S602" s="11">
        <f>SUM(E602/D602)*100</f>
        <v>2</v>
      </c>
      <c r="T602" s="10">
        <f>SUM(E602/P602)</f>
        <v>100</v>
      </c>
      <c r="U602" t="s">
        <v>8317</v>
      </c>
      <c r="V602" t="s">
        <v>8318</v>
      </c>
    </row>
    <row r="603" spans="1:22" ht="43.5" x14ac:dyDescent="0.35">
      <c r="A603">
        <v>601</v>
      </c>
      <c r="B603" s="3" t="s">
        <v>602</v>
      </c>
      <c r="C603" s="3" t="s">
        <v>4711</v>
      </c>
      <c r="D603" s="18">
        <v>10000</v>
      </c>
      <c r="E603" s="18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7">
        <v>41969.64975694444</v>
      </c>
      <c r="L603" s="7">
        <v>41999.64975694444</v>
      </c>
      <c r="M603" s="5">
        <f>(J603/86400)+25569+(-5/24)</f>
        <v>41969.64975694444</v>
      </c>
      <c r="N603" s="5">
        <f t="shared" si="9"/>
        <v>41999.64975694444</v>
      </c>
      <c r="O603" t="b">
        <v>0</v>
      </c>
      <c r="P603">
        <v>6</v>
      </c>
      <c r="Q603" t="b">
        <v>0</v>
      </c>
      <c r="R603" t="s">
        <v>8272</v>
      </c>
      <c r="S603" s="11">
        <f>SUM(E603/D603)*100</f>
        <v>1.4000000000000001</v>
      </c>
      <c r="T603" s="10">
        <f>SUM(E603/P603)</f>
        <v>23.333333333333332</v>
      </c>
      <c r="U603" t="s">
        <v>8317</v>
      </c>
      <c r="V603" t="s">
        <v>8318</v>
      </c>
    </row>
    <row r="604" spans="1:22" ht="43.5" x14ac:dyDescent="0.35">
      <c r="A604">
        <v>602</v>
      </c>
      <c r="B604" s="3" t="s">
        <v>603</v>
      </c>
      <c r="C604" s="3" t="s">
        <v>4712</v>
      </c>
      <c r="D604" s="18">
        <v>70000</v>
      </c>
      <c r="E604" s="18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7">
        <v>42143.585821759254</v>
      </c>
      <c r="L604" s="7">
        <v>42173.585821759254</v>
      </c>
      <c r="M604" s="5">
        <f>(J604/86400)+25569+(-5/24)</f>
        <v>42143.585821759254</v>
      </c>
      <c r="N604" s="5">
        <f t="shared" si="9"/>
        <v>42173.585821759254</v>
      </c>
      <c r="O604" t="b">
        <v>0</v>
      </c>
      <c r="P604">
        <v>0</v>
      </c>
      <c r="Q604" t="b">
        <v>0</v>
      </c>
      <c r="R604" t="s">
        <v>8272</v>
      </c>
      <c r="S604" s="11">
        <f>SUM(E604/D604)*100</f>
        <v>0</v>
      </c>
      <c r="T604" s="10" t="e">
        <f>SUM(E604/P604)</f>
        <v>#DIV/0!</v>
      </c>
      <c r="U604" t="s">
        <v>8317</v>
      </c>
      <c r="V604" t="s">
        <v>8318</v>
      </c>
    </row>
    <row r="605" spans="1:22" ht="43.5" x14ac:dyDescent="0.35">
      <c r="A605">
        <v>603</v>
      </c>
      <c r="B605" s="3" t="s">
        <v>604</v>
      </c>
      <c r="C605" s="3" t="s">
        <v>4713</v>
      </c>
      <c r="D605" s="18">
        <v>15000</v>
      </c>
      <c r="E605" s="18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7">
        <v>41835.430821759255</v>
      </c>
      <c r="L605" s="7">
        <v>41865.430821759255</v>
      </c>
      <c r="M605" s="5">
        <f>(J605/86400)+25569+(-5/24)</f>
        <v>41835.430821759255</v>
      </c>
      <c r="N605" s="5">
        <f t="shared" si="9"/>
        <v>41865.430821759255</v>
      </c>
      <c r="O605" t="b">
        <v>0</v>
      </c>
      <c r="P605">
        <v>13</v>
      </c>
      <c r="Q605" t="b">
        <v>0</v>
      </c>
      <c r="R605" t="s">
        <v>8272</v>
      </c>
      <c r="S605" s="11">
        <f>SUM(E605/D605)*100</f>
        <v>3.9334666666666664</v>
      </c>
      <c r="T605" s="10">
        <f>SUM(E605/P605)</f>
        <v>45.386153846153846</v>
      </c>
      <c r="U605" t="s">
        <v>8317</v>
      </c>
      <c r="V605" t="s">
        <v>8318</v>
      </c>
    </row>
    <row r="606" spans="1:22" ht="43.5" x14ac:dyDescent="0.35">
      <c r="A606">
        <v>604</v>
      </c>
      <c r="B606" s="3" t="s">
        <v>605</v>
      </c>
      <c r="C606" s="3" t="s">
        <v>4714</v>
      </c>
      <c r="D606" s="18">
        <v>1500</v>
      </c>
      <c r="E606" s="18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7">
        <v>41848.827037037037</v>
      </c>
      <c r="L606" s="7">
        <v>41878.827037037037</v>
      </c>
      <c r="M606" s="5">
        <f>(J606/86400)+25569+(-5/24)</f>
        <v>41848.827037037037</v>
      </c>
      <c r="N606" s="5">
        <f t="shared" si="9"/>
        <v>41878.827037037037</v>
      </c>
      <c r="O606" t="b">
        <v>0</v>
      </c>
      <c r="P606">
        <v>0</v>
      </c>
      <c r="Q606" t="b">
        <v>0</v>
      </c>
      <c r="R606" t="s">
        <v>8272</v>
      </c>
      <c r="S606" s="11">
        <f>SUM(E606/D606)*100</f>
        <v>0</v>
      </c>
      <c r="T606" s="10" t="e">
        <f>SUM(E606/P606)</f>
        <v>#DIV/0!</v>
      </c>
      <c r="U606" t="s">
        <v>8317</v>
      </c>
      <c r="V606" t="s">
        <v>8318</v>
      </c>
    </row>
    <row r="607" spans="1:22" ht="29" x14ac:dyDescent="0.35">
      <c r="A607">
        <v>605</v>
      </c>
      <c r="B607" s="3" t="s">
        <v>606</v>
      </c>
      <c r="C607" s="3" t="s">
        <v>4715</v>
      </c>
      <c r="D607" s="18">
        <v>5000</v>
      </c>
      <c r="E607" s="18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7">
        <v>42194.149398148147</v>
      </c>
      <c r="L607" s="7">
        <v>42239.149398148147</v>
      </c>
      <c r="M607" s="5">
        <f>(J607/86400)+25569+(-5/24)</f>
        <v>42194.149398148147</v>
      </c>
      <c r="N607" s="5">
        <f t="shared" si="9"/>
        <v>42239.149398148147</v>
      </c>
      <c r="O607" t="b">
        <v>0</v>
      </c>
      <c r="P607">
        <v>8</v>
      </c>
      <c r="Q607" t="b">
        <v>0</v>
      </c>
      <c r="R607" t="s">
        <v>8272</v>
      </c>
      <c r="S607" s="11">
        <f>SUM(E607/D607)*100</f>
        <v>2.62</v>
      </c>
      <c r="T607" s="10">
        <f>SUM(E607/P607)</f>
        <v>16.375</v>
      </c>
      <c r="U607" t="s">
        <v>8317</v>
      </c>
      <c r="V607" t="s">
        <v>8318</v>
      </c>
    </row>
    <row r="608" spans="1:22" ht="58" x14ac:dyDescent="0.35">
      <c r="A608">
        <v>606</v>
      </c>
      <c r="B608" s="3" t="s">
        <v>607</v>
      </c>
      <c r="C608" s="3" t="s">
        <v>4716</v>
      </c>
      <c r="D608" s="18">
        <v>5000</v>
      </c>
      <c r="E608" s="1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7">
        <v>42102.442233796297</v>
      </c>
      <c r="L608" s="7">
        <v>42148.416666666664</v>
      </c>
      <c r="M608" s="5">
        <f>(J608/86400)+25569+(-5/24)</f>
        <v>42102.442233796297</v>
      </c>
      <c r="N608" s="5">
        <f t="shared" si="9"/>
        <v>42148.416666666664</v>
      </c>
      <c r="O608" t="b">
        <v>0</v>
      </c>
      <c r="P608">
        <v>1</v>
      </c>
      <c r="Q608" t="b">
        <v>0</v>
      </c>
      <c r="R608" t="s">
        <v>8272</v>
      </c>
      <c r="S608" s="11">
        <f>SUM(E608/D608)*100</f>
        <v>0.2</v>
      </c>
      <c r="T608" s="10">
        <f>SUM(E608/P608)</f>
        <v>10</v>
      </c>
      <c r="U608" t="s">
        <v>8317</v>
      </c>
      <c r="V608" t="s">
        <v>8318</v>
      </c>
    </row>
    <row r="609" spans="1:22" ht="43.5" x14ac:dyDescent="0.35">
      <c r="A609">
        <v>607</v>
      </c>
      <c r="B609" s="3" t="s">
        <v>608</v>
      </c>
      <c r="C609" s="3" t="s">
        <v>4717</v>
      </c>
      <c r="D609" s="18">
        <v>250</v>
      </c>
      <c r="E609" s="18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7">
        <v>42300.617314814815</v>
      </c>
      <c r="L609" s="7">
        <v>42330.65898148148</v>
      </c>
      <c r="M609" s="5">
        <f>(J609/86400)+25569+(-5/24)</f>
        <v>42300.617314814815</v>
      </c>
      <c r="N609" s="5">
        <f t="shared" si="9"/>
        <v>42330.65898148148</v>
      </c>
      <c r="O609" t="b">
        <v>0</v>
      </c>
      <c r="P609">
        <v>0</v>
      </c>
      <c r="Q609" t="b">
        <v>0</v>
      </c>
      <c r="R609" t="s">
        <v>8272</v>
      </c>
      <c r="S609" s="11">
        <f>SUM(E609/D609)*100</f>
        <v>0</v>
      </c>
      <c r="T609" s="10" t="e">
        <f>SUM(E609/P609)</f>
        <v>#DIV/0!</v>
      </c>
      <c r="U609" t="s">
        <v>8317</v>
      </c>
      <c r="V609" t="s">
        <v>8318</v>
      </c>
    </row>
    <row r="610" spans="1:22" ht="43.5" x14ac:dyDescent="0.35">
      <c r="A610">
        <v>608</v>
      </c>
      <c r="B610" s="3" t="s">
        <v>609</v>
      </c>
      <c r="C610" s="3" t="s">
        <v>4718</v>
      </c>
      <c r="D610" s="18">
        <v>150000</v>
      </c>
      <c r="E610" s="18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7">
        <v>42140.712731481479</v>
      </c>
      <c r="L610" s="7">
        <v>42170.712731481479</v>
      </c>
      <c r="M610" s="5">
        <f>(J610/86400)+25569+(-5/24)</f>
        <v>42140.712731481479</v>
      </c>
      <c r="N610" s="5">
        <f t="shared" si="9"/>
        <v>42170.712731481479</v>
      </c>
      <c r="O610" t="b">
        <v>0</v>
      </c>
      <c r="P610">
        <v>5</v>
      </c>
      <c r="Q610" t="b">
        <v>0</v>
      </c>
      <c r="R610" t="s">
        <v>8272</v>
      </c>
      <c r="S610" s="11">
        <f>SUM(E610/D610)*100</f>
        <v>0.97400000000000009</v>
      </c>
      <c r="T610" s="10">
        <f>SUM(E610/P610)</f>
        <v>292.2</v>
      </c>
      <c r="U610" t="s">
        <v>8317</v>
      </c>
      <c r="V610" t="s">
        <v>8318</v>
      </c>
    </row>
    <row r="611" spans="1:22" ht="43.5" x14ac:dyDescent="0.35">
      <c r="A611">
        <v>609</v>
      </c>
      <c r="B611" s="3" t="s">
        <v>610</v>
      </c>
      <c r="C611" s="3" t="s">
        <v>4719</v>
      </c>
      <c r="D611" s="18">
        <v>780</v>
      </c>
      <c r="E611" s="18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7">
        <v>42306.825740740744</v>
      </c>
      <c r="L611" s="7">
        <v>42336.867407407401</v>
      </c>
      <c r="M611" s="5">
        <f>(J611/86400)+25569+(-5/24)</f>
        <v>42306.825740740744</v>
      </c>
      <c r="N611" s="5">
        <f t="shared" si="9"/>
        <v>42336.867407407401</v>
      </c>
      <c r="O611" t="b">
        <v>0</v>
      </c>
      <c r="P611">
        <v>1</v>
      </c>
      <c r="Q611" t="b">
        <v>0</v>
      </c>
      <c r="R611" t="s">
        <v>8272</v>
      </c>
      <c r="S611" s="11">
        <f>SUM(E611/D611)*100</f>
        <v>0.64102564102564097</v>
      </c>
      <c r="T611" s="10">
        <f>SUM(E611/P611)</f>
        <v>5</v>
      </c>
      <c r="U611" t="s">
        <v>8317</v>
      </c>
      <c r="V611" t="s">
        <v>8318</v>
      </c>
    </row>
    <row r="612" spans="1:22" ht="43.5" x14ac:dyDescent="0.35">
      <c r="A612">
        <v>610</v>
      </c>
      <c r="B612" s="3" t="s">
        <v>611</v>
      </c>
      <c r="C612" s="3" t="s">
        <v>4720</v>
      </c>
      <c r="D612" s="18">
        <v>13803</v>
      </c>
      <c r="E612" s="18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7">
        <v>42086.622523148144</v>
      </c>
      <c r="L612" s="7">
        <v>42116.622523148144</v>
      </c>
      <c r="M612" s="5">
        <f>(J612/86400)+25569+(-5/24)</f>
        <v>42086.622523148144</v>
      </c>
      <c r="N612" s="5">
        <f t="shared" si="9"/>
        <v>42116.622523148144</v>
      </c>
      <c r="O612" t="b">
        <v>0</v>
      </c>
      <c r="P612">
        <v>0</v>
      </c>
      <c r="Q612" t="b">
        <v>0</v>
      </c>
      <c r="R612" t="s">
        <v>8272</v>
      </c>
      <c r="S612" s="11">
        <f>SUM(E612/D612)*100</f>
        <v>0</v>
      </c>
      <c r="T612" s="10" t="e">
        <f>SUM(E612/P612)</f>
        <v>#DIV/0!</v>
      </c>
      <c r="U612" t="s">
        <v>8317</v>
      </c>
      <c r="V612" t="s">
        <v>8318</v>
      </c>
    </row>
    <row r="613" spans="1:22" ht="43.5" x14ac:dyDescent="0.35">
      <c r="A613">
        <v>611</v>
      </c>
      <c r="B613" s="3" t="s">
        <v>612</v>
      </c>
      <c r="C613" s="3" t="s">
        <v>4721</v>
      </c>
      <c r="D613" s="18">
        <v>80000</v>
      </c>
      <c r="E613" s="18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7">
        <v>42328.352280092593</v>
      </c>
      <c r="L613" s="7">
        <v>42388.352280092593</v>
      </c>
      <c r="M613" s="5">
        <f>(J613/86400)+25569+(-5/24)</f>
        <v>42328.352280092593</v>
      </c>
      <c r="N613" s="5">
        <f t="shared" si="9"/>
        <v>42388.352280092593</v>
      </c>
      <c r="O613" t="b">
        <v>0</v>
      </c>
      <c r="P613">
        <v>0</v>
      </c>
      <c r="Q613" t="b">
        <v>0</v>
      </c>
      <c r="R613" t="s">
        <v>8272</v>
      </c>
      <c r="S613" s="11">
        <f>SUM(E613/D613)*100</f>
        <v>0</v>
      </c>
      <c r="T613" s="10" t="e">
        <f>SUM(E613/P613)</f>
        <v>#DIV/0!</v>
      </c>
      <c r="U613" t="s">
        <v>8317</v>
      </c>
      <c r="V613" t="s">
        <v>8318</v>
      </c>
    </row>
    <row r="614" spans="1:22" ht="29" x14ac:dyDescent="0.35">
      <c r="A614">
        <v>612</v>
      </c>
      <c r="B614" s="3" t="s">
        <v>613</v>
      </c>
      <c r="C614" s="3" t="s">
        <v>4722</v>
      </c>
      <c r="D614" s="18">
        <v>10000</v>
      </c>
      <c r="E614" s="18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7">
        <v>42584.823449074072</v>
      </c>
      <c r="L614" s="7">
        <v>42614.823449074072</v>
      </c>
      <c r="M614" s="5">
        <f>(J614/86400)+25569+(-5/24)</f>
        <v>42584.823449074072</v>
      </c>
      <c r="N614" s="5">
        <f t="shared" si="9"/>
        <v>42614.823449074072</v>
      </c>
      <c r="O614" t="b">
        <v>0</v>
      </c>
      <c r="P614">
        <v>0</v>
      </c>
      <c r="Q614" t="b">
        <v>0</v>
      </c>
      <c r="R614" t="s">
        <v>8272</v>
      </c>
      <c r="S614" s="11">
        <f>SUM(E614/D614)*100</f>
        <v>0</v>
      </c>
      <c r="T614" s="10" t="e">
        <f>SUM(E614/P614)</f>
        <v>#DIV/0!</v>
      </c>
      <c r="U614" t="s">
        <v>8317</v>
      </c>
      <c r="V614" t="s">
        <v>8318</v>
      </c>
    </row>
    <row r="615" spans="1:22" ht="43.5" x14ac:dyDescent="0.35">
      <c r="A615">
        <v>613</v>
      </c>
      <c r="B615" s="3" t="s">
        <v>614</v>
      </c>
      <c r="C615" s="3" t="s">
        <v>4723</v>
      </c>
      <c r="D615" s="18">
        <v>60000</v>
      </c>
      <c r="E615" s="18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7">
        <v>42247.288425925923</v>
      </c>
      <c r="L615" s="7">
        <v>42277.999305555553</v>
      </c>
      <c r="M615" s="5">
        <f>(J615/86400)+25569+(-5/24)</f>
        <v>42247.288425925923</v>
      </c>
      <c r="N615" s="5">
        <f t="shared" si="9"/>
        <v>42277.999305555553</v>
      </c>
      <c r="O615" t="b">
        <v>0</v>
      </c>
      <c r="P615">
        <v>121</v>
      </c>
      <c r="Q615" t="b">
        <v>0</v>
      </c>
      <c r="R615" t="s">
        <v>8272</v>
      </c>
      <c r="S615" s="11">
        <f>SUM(E615/D615)*100</f>
        <v>21.363333333333333</v>
      </c>
      <c r="T615" s="10">
        <f>SUM(E615/P615)</f>
        <v>105.93388429752066</v>
      </c>
      <c r="U615" t="s">
        <v>8317</v>
      </c>
      <c r="V615" t="s">
        <v>8318</v>
      </c>
    </row>
    <row r="616" spans="1:22" ht="43.5" x14ac:dyDescent="0.35">
      <c r="A616">
        <v>614</v>
      </c>
      <c r="B616" s="3" t="s">
        <v>615</v>
      </c>
      <c r="C616" s="3" t="s">
        <v>4724</v>
      </c>
      <c r="D616" s="18">
        <v>10000</v>
      </c>
      <c r="E616" s="18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7">
        <v>42514.853472222218</v>
      </c>
      <c r="L616" s="7">
        <v>42544.853472222218</v>
      </c>
      <c r="M616" s="5">
        <f>(J616/86400)+25569+(-5/24)</f>
        <v>42514.853472222218</v>
      </c>
      <c r="N616" s="5">
        <f t="shared" si="9"/>
        <v>42544.853472222218</v>
      </c>
      <c r="O616" t="b">
        <v>0</v>
      </c>
      <c r="P616">
        <v>0</v>
      </c>
      <c r="Q616" t="b">
        <v>0</v>
      </c>
      <c r="R616" t="s">
        <v>8272</v>
      </c>
      <c r="S616" s="11">
        <f>SUM(E616/D616)*100</f>
        <v>0</v>
      </c>
      <c r="T616" s="10" t="e">
        <f>SUM(E616/P616)</f>
        <v>#DIV/0!</v>
      </c>
      <c r="U616" t="s">
        <v>8317</v>
      </c>
      <c r="V616" t="s">
        <v>8318</v>
      </c>
    </row>
    <row r="617" spans="1:22" ht="43.5" x14ac:dyDescent="0.35">
      <c r="A617">
        <v>615</v>
      </c>
      <c r="B617" s="3" t="s">
        <v>616</v>
      </c>
      <c r="C617" s="3" t="s">
        <v>4725</v>
      </c>
      <c r="D617" s="18">
        <v>515</v>
      </c>
      <c r="E617" s="18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7">
        <v>42241.913877314808</v>
      </c>
      <c r="L617" s="7">
        <v>42271.913877314808</v>
      </c>
      <c r="M617" s="5">
        <f>(J617/86400)+25569+(-5/24)</f>
        <v>42241.913877314808</v>
      </c>
      <c r="N617" s="5">
        <f t="shared" si="9"/>
        <v>42271.913877314808</v>
      </c>
      <c r="O617" t="b">
        <v>0</v>
      </c>
      <c r="P617">
        <v>0</v>
      </c>
      <c r="Q617" t="b">
        <v>0</v>
      </c>
      <c r="R617" t="s">
        <v>8272</v>
      </c>
      <c r="S617" s="11">
        <f>SUM(E617/D617)*100</f>
        <v>0</v>
      </c>
      <c r="T617" s="10" t="e">
        <f>SUM(E617/P617)</f>
        <v>#DIV/0!</v>
      </c>
      <c r="U617" t="s">
        <v>8317</v>
      </c>
      <c r="V617" t="s">
        <v>8318</v>
      </c>
    </row>
    <row r="618" spans="1:22" ht="43.5" x14ac:dyDescent="0.35">
      <c r="A618">
        <v>616</v>
      </c>
      <c r="B618" s="3" t="s">
        <v>617</v>
      </c>
      <c r="C618" s="3" t="s">
        <v>4726</v>
      </c>
      <c r="D618" s="18">
        <v>5000</v>
      </c>
      <c r="E618" s="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7">
        <v>42761.167905092589</v>
      </c>
      <c r="L618" s="7">
        <v>42791.167905092589</v>
      </c>
      <c r="M618" s="5">
        <f>(J618/86400)+25569+(-5/24)</f>
        <v>42761.167905092589</v>
      </c>
      <c r="N618" s="5">
        <f t="shared" si="9"/>
        <v>42791.167905092589</v>
      </c>
      <c r="O618" t="b">
        <v>0</v>
      </c>
      <c r="P618">
        <v>0</v>
      </c>
      <c r="Q618" t="b">
        <v>0</v>
      </c>
      <c r="R618" t="s">
        <v>8272</v>
      </c>
      <c r="S618" s="11">
        <f>SUM(E618/D618)*100</f>
        <v>0</v>
      </c>
      <c r="T618" s="10" t="e">
        <f>SUM(E618/P618)</f>
        <v>#DIV/0!</v>
      </c>
      <c r="U618" t="s">
        <v>8317</v>
      </c>
      <c r="V618" t="s">
        <v>8318</v>
      </c>
    </row>
    <row r="619" spans="1:22" ht="58" x14ac:dyDescent="0.35">
      <c r="A619">
        <v>617</v>
      </c>
      <c r="B619" s="3" t="s">
        <v>618</v>
      </c>
      <c r="C619" s="3" t="s">
        <v>4727</v>
      </c>
      <c r="D619" s="18">
        <v>2000</v>
      </c>
      <c r="E619" s="18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7">
        <v>42087.134756944441</v>
      </c>
      <c r="L619" s="7">
        <v>42132.134756944441</v>
      </c>
      <c r="M619" s="5">
        <f>(J619/86400)+25569+(-5/24)</f>
        <v>42087.134756944441</v>
      </c>
      <c r="N619" s="5">
        <f t="shared" si="9"/>
        <v>42132.134756944441</v>
      </c>
      <c r="O619" t="b">
        <v>0</v>
      </c>
      <c r="P619">
        <v>3</v>
      </c>
      <c r="Q619" t="b">
        <v>0</v>
      </c>
      <c r="R619" t="s">
        <v>8272</v>
      </c>
      <c r="S619" s="11">
        <f>SUM(E619/D619)*100</f>
        <v>3</v>
      </c>
      <c r="T619" s="10">
        <f>SUM(E619/P619)</f>
        <v>20</v>
      </c>
      <c r="U619" t="s">
        <v>8317</v>
      </c>
      <c r="V619" t="s">
        <v>8318</v>
      </c>
    </row>
    <row r="620" spans="1:22" ht="43.5" x14ac:dyDescent="0.35">
      <c r="A620">
        <v>618</v>
      </c>
      <c r="B620" s="3" t="s">
        <v>619</v>
      </c>
      <c r="C620" s="3" t="s">
        <v>4728</v>
      </c>
      <c r="D620" s="18">
        <v>400</v>
      </c>
      <c r="E620" s="18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7">
        <v>42317.60188657407</v>
      </c>
      <c r="L620" s="7">
        <v>42347.60188657407</v>
      </c>
      <c r="M620" s="5">
        <f>(J620/86400)+25569+(-5/24)</f>
        <v>42317.60188657407</v>
      </c>
      <c r="N620" s="5">
        <f t="shared" si="9"/>
        <v>42347.60188657407</v>
      </c>
      <c r="O620" t="b">
        <v>0</v>
      </c>
      <c r="P620">
        <v>0</v>
      </c>
      <c r="Q620" t="b">
        <v>0</v>
      </c>
      <c r="R620" t="s">
        <v>8272</v>
      </c>
      <c r="S620" s="11">
        <f>SUM(E620/D620)*100</f>
        <v>0</v>
      </c>
      <c r="T620" s="10" t="e">
        <f>SUM(E620/P620)</f>
        <v>#DIV/0!</v>
      </c>
      <c r="U620" t="s">
        <v>8317</v>
      </c>
      <c r="V620" t="s">
        <v>8318</v>
      </c>
    </row>
    <row r="621" spans="1:22" ht="29" x14ac:dyDescent="0.35">
      <c r="A621">
        <v>619</v>
      </c>
      <c r="B621" s="3" t="s">
        <v>620</v>
      </c>
      <c r="C621" s="3" t="s">
        <v>4729</v>
      </c>
      <c r="D621" s="18">
        <v>2500000</v>
      </c>
      <c r="E621" s="18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7">
        <v>41908.442013888889</v>
      </c>
      <c r="L621" s="7">
        <v>41968.483680555553</v>
      </c>
      <c r="M621" s="5">
        <f>(J621/86400)+25569+(-5/24)</f>
        <v>41908.442013888889</v>
      </c>
      <c r="N621" s="5">
        <f t="shared" si="9"/>
        <v>41968.483680555553</v>
      </c>
      <c r="O621" t="b">
        <v>0</v>
      </c>
      <c r="P621">
        <v>1</v>
      </c>
      <c r="Q621" t="b">
        <v>0</v>
      </c>
      <c r="R621" t="s">
        <v>8272</v>
      </c>
      <c r="S621" s="11">
        <f>SUM(E621/D621)*100</f>
        <v>3.9999999999999996E-5</v>
      </c>
      <c r="T621" s="10">
        <f>SUM(E621/P621)</f>
        <v>1</v>
      </c>
      <c r="U621" t="s">
        <v>8317</v>
      </c>
      <c r="V621" t="s">
        <v>8318</v>
      </c>
    </row>
    <row r="622" spans="1:22" ht="43.5" x14ac:dyDescent="0.35">
      <c r="A622">
        <v>620</v>
      </c>
      <c r="B622" s="3" t="s">
        <v>621</v>
      </c>
      <c r="C622" s="3" t="s">
        <v>4730</v>
      </c>
      <c r="D622" s="18">
        <v>30000</v>
      </c>
      <c r="E622" s="18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7">
        <v>41831.508541666662</v>
      </c>
      <c r="L622" s="7">
        <v>41876.508541666662</v>
      </c>
      <c r="M622" s="5">
        <f>(J622/86400)+25569+(-5/24)</f>
        <v>41831.508541666662</v>
      </c>
      <c r="N622" s="5">
        <f t="shared" si="9"/>
        <v>41876.508541666662</v>
      </c>
      <c r="O622" t="b">
        <v>0</v>
      </c>
      <c r="P622">
        <v>1</v>
      </c>
      <c r="Q622" t="b">
        <v>0</v>
      </c>
      <c r="R622" t="s">
        <v>8272</v>
      </c>
      <c r="S622" s="11">
        <f>SUM(E622/D622)*100</f>
        <v>1</v>
      </c>
      <c r="T622" s="10">
        <f>SUM(E622/P622)</f>
        <v>300</v>
      </c>
      <c r="U622" t="s">
        <v>8317</v>
      </c>
      <c r="V622" t="s">
        <v>8318</v>
      </c>
    </row>
    <row r="623" spans="1:22" ht="58" x14ac:dyDescent="0.35">
      <c r="A623">
        <v>621</v>
      </c>
      <c r="B623" s="3" t="s">
        <v>622</v>
      </c>
      <c r="C623" s="3" t="s">
        <v>4731</v>
      </c>
      <c r="D623" s="18">
        <v>25000</v>
      </c>
      <c r="E623" s="18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7">
        <v>42528.779363425921</v>
      </c>
      <c r="L623" s="7">
        <v>42558.779363425921</v>
      </c>
      <c r="M623" s="5">
        <f>(J623/86400)+25569+(-5/24)</f>
        <v>42528.779363425921</v>
      </c>
      <c r="N623" s="5">
        <f t="shared" si="9"/>
        <v>42558.779363425921</v>
      </c>
      <c r="O623" t="b">
        <v>0</v>
      </c>
      <c r="P623">
        <v>3</v>
      </c>
      <c r="Q623" t="b">
        <v>0</v>
      </c>
      <c r="R623" t="s">
        <v>8272</v>
      </c>
      <c r="S623" s="11">
        <f>SUM(E623/D623)*100</f>
        <v>1.044</v>
      </c>
      <c r="T623" s="10">
        <f>SUM(E623/P623)</f>
        <v>87</v>
      </c>
      <c r="U623" t="s">
        <v>8317</v>
      </c>
      <c r="V623" t="s">
        <v>8318</v>
      </c>
    </row>
    <row r="624" spans="1:22" ht="58" x14ac:dyDescent="0.35">
      <c r="A624">
        <v>622</v>
      </c>
      <c r="B624" s="3" t="s">
        <v>623</v>
      </c>
      <c r="C624" s="3" t="s">
        <v>4732</v>
      </c>
      <c r="D624" s="18">
        <v>6000</v>
      </c>
      <c r="E624" s="18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7">
        <v>42532.566412037035</v>
      </c>
      <c r="L624" s="7">
        <v>42552.566412037035</v>
      </c>
      <c r="M624" s="5">
        <f>(J624/86400)+25569+(-5/24)</f>
        <v>42532.566412037035</v>
      </c>
      <c r="N624" s="5">
        <f t="shared" si="9"/>
        <v>42552.566412037035</v>
      </c>
      <c r="O624" t="b">
        <v>0</v>
      </c>
      <c r="P624">
        <v>9</v>
      </c>
      <c r="Q624" t="b">
        <v>0</v>
      </c>
      <c r="R624" t="s">
        <v>8272</v>
      </c>
      <c r="S624" s="11">
        <f>SUM(E624/D624)*100</f>
        <v>5.6833333333333336</v>
      </c>
      <c r="T624" s="10">
        <f>SUM(E624/P624)</f>
        <v>37.888888888888886</v>
      </c>
      <c r="U624" t="s">
        <v>8317</v>
      </c>
      <c r="V624" t="s">
        <v>8318</v>
      </c>
    </row>
    <row r="625" spans="1:22" ht="58" x14ac:dyDescent="0.35">
      <c r="A625">
        <v>623</v>
      </c>
      <c r="B625" s="3" t="s">
        <v>624</v>
      </c>
      <c r="C625" s="3" t="s">
        <v>4733</v>
      </c>
      <c r="D625" s="18">
        <v>75000</v>
      </c>
      <c r="E625" s="18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7">
        <v>42121.800891203697</v>
      </c>
      <c r="L625" s="7">
        <v>42151.800891203697</v>
      </c>
      <c r="M625" s="5">
        <f>(J625/86400)+25569+(-5/24)</f>
        <v>42121.800891203697</v>
      </c>
      <c r="N625" s="5">
        <f t="shared" si="9"/>
        <v>42151.800891203697</v>
      </c>
      <c r="O625" t="b">
        <v>0</v>
      </c>
      <c r="P625">
        <v>0</v>
      </c>
      <c r="Q625" t="b">
        <v>0</v>
      </c>
      <c r="R625" t="s">
        <v>8272</v>
      </c>
      <c r="S625" s="11">
        <f>SUM(E625/D625)*100</f>
        <v>0</v>
      </c>
      <c r="T625" s="10" t="e">
        <f>SUM(E625/P625)</f>
        <v>#DIV/0!</v>
      </c>
      <c r="U625" t="s">
        <v>8317</v>
      </c>
      <c r="V625" t="s">
        <v>8318</v>
      </c>
    </row>
    <row r="626" spans="1:22" ht="43.5" x14ac:dyDescent="0.35">
      <c r="A626">
        <v>624</v>
      </c>
      <c r="B626" s="3" t="s">
        <v>625</v>
      </c>
      <c r="C626" s="3" t="s">
        <v>4734</v>
      </c>
      <c r="D626" s="18">
        <v>5000</v>
      </c>
      <c r="E626" s="18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7">
        <v>42108.78056712963</v>
      </c>
      <c r="L626" s="7">
        <v>42138.78056712963</v>
      </c>
      <c r="M626" s="5">
        <f>(J626/86400)+25569+(-5/24)</f>
        <v>42108.78056712963</v>
      </c>
      <c r="N626" s="5">
        <f t="shared" si="9"/>
        <v>42138.78056712963</v>
      </c>
      <c r="O626" t="b">
        <v>0</v>
      </c>
      <c r="P626">
        <v>0</v>
      </c>
      <c r="Q626" t="b">
        <v>0</v>
      </c>
      <c r="R626" t="s">
        <v>8272</v>
      </c>
      <c r="S626" s="11">
        <f>SUM(E626/D626)*100</f>
        <v>0</v>
      </c>
      <c r="T626" s="10" t="e">
        <f>SUM(E626/P626)</f>
        <v>#DIV/0!</v>
      </c>
      <c r="U626" t="s">
        <v>8317</v>
      </c>
      <c r="V626" t="s">
        <v>8318</v>
      </c>
    </row>
    <row r="627" spans="1:22" ht="43.5" x14ac:dyDescent="0.35">
      <c r="A627">
        <v>625</v>
      </c>
      <c r="B627" s="3" t="s">
        <v>626</v>
      </c>
      <c r="C627" s="3" t="s">
        <v>4735</v>
      </c>
      <c r="D627" s="18">
        <v>25000</v>
      </c>
      <c r="E627" s="18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7">
        <v>42790.687233796292</v>
      </c>
      <c r="L627" s="7">
        <v>42820.645567129628</v>
      </c>
      <c r="M627" s="5">
        <f>(J627/86400)+25569+(-5/24)</f>
        <v>42790.687233796292</v>
      </c>
      <c r="N627" s="5">
        <f t="shared" si="9"/>
        <v>42820.645567129628</v>
      </c>
      <c r="O627" t="b">
        <v>0</v>
      </c>
      <c r="P627">
        <v>0</v>
      </c>
      <c r="Q627" t="b">
        <v>0</v>
      </c>
      <c r="R627" t="s">
        <v>8272</v>
      </c>
      <c r="S627" s="11">
        <f>SUM(E627/D627)*100</f>
        <v>0</v>
      </c>
      <c r="T627" s="10" t="e">
        <f>SUM(E627/P627)</f>
        <v>#DIV/0!</v>
      </c>
      <c r="U627" t="s">
        <v>8317</v>
      </c>
      <c r="V627" t="s">
        <v>8318</v>
      </c>
    </row>
    <row r="628" spans="1:22" ht="43.5" x14ac:dyDescent="0.35">
      <c r="A628">
        <v>626</v>
      </c>
      <c r="B628" s="3" t="s">
        <v>627</v>
      </c>
      <c r="C628" s="3" t="s">
        <v>4736</v>
      </c>
      <c r="D628" s="18">
        <v>25000</v>
      </c>
      <c r="E628" s="1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7">
        <v>42198.351145833331</v>
      </c>
      <c r="L628" s="7">
        <v>42231.348611111105</v>
      </c>
      <c r="M628" s="5">
        <f>(J628/86400)+25569+(-5/24)</f>
        <v>42198.351145833331</v>
      </c>
      <c r="N628" s="5">
        <f t="shared" si="9"/>
        <v>42231.348611111105</v>
      </c>
      <c r="O628" t="b">
        <v>0</v>
      </c>
      <c r="P628">
        <v>39</v>
      </c>
      <c r="Q628" t="b">
        <v>0</v>
      </c>
      <c r="R628" t="s">
        <v>8272</v>
      </c>
      <c r="S628" s="11">
        <f>SUM(E628/D628)*100</f>
        <v>17.380000000000003</v>
      </c>
      <c r="T628" s="10">
        <f>SUM(E628/P628)</f>
        <v>111.41025641025641</v>
      </c>
      <c r="U628" t="s">
        <v>8317</v>
      </c>
      <c r="V628" t="s">
        <v>8318</v>
      </c>
    </row>
    <row r="629" spans="1:22" ht="43.5" x14ac:dyDescent="0.35">
      <c r="A629">
        <v>627</v>
      </c>
      <c r="B629" s="3" t="s">
        <v>628</v>
      </c>
      <c r="C629" s="3" t="s">
        <v>4737</v>
      </c>
      <c r="D629" s="18">
        <v>450000</v>
      </c>
      <c r="E629" s="18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7">
        <v>42384.098506944443</v>
      </c>
      <c r="L629" s="7">
        <v>42443.749999999993</v>
      </c>
      <c r="M629" s="5">
        <f>(J629/86400)+25569+(-5/24)</f>
        <v>42384.098506944443</v>
      </c>
      <c r="N629" s="5">
        <f t="shared" si="9"/>
        <v>42443.749999999993</v>
      </c>
      <c r="O629" t="b">
        <v>0</v>
      </c>
      <c r="P629">
        <v>1</v>
      </c>
      <c r="Q629" t="b">
        <v>0</v>
      </c>
      <c r="R629" t="s">
        <v>8272</v>
      </c>
      <c r="S629" s="11">
        <f>SUM(E629/D629)*100</f>
        <v>0.02</v>
      </c>
      <c r="T629" s="10">
        <f>SUM(E629/P629)</f>
        <v>90</v>
      </c>
      <c r="U629" t="s">
        <v>8317</v>
      </c>
      <c r="V629" t="s">
        <v>8318</v>
      </c>
    </row>
    <row r="630" spans="1:22" ht="43.5" x14ac:dyDescent="0.35">
      <c r="A630">
        <v>628</v>
      </c>
      <c r="B630" s="3" t="s">
        <v>629</v>
      </c>
      <c r="C630" s="3" t="s">
        <v>4738</v>
      </c>
      <c r="D630" s="18">
        <v>5000</v>
      </c>
      <c r="E630" s="18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7">
        <v>41803.484456018516</v>
      </c>
      <c r="L630" s="7">
        <v>41833.484456018516</v>
      </c>
      <c r="M630" s="5">
        <f>(J630/86400)+25569+(-5/24)</f>
        <v>41803.484456018516</v>
      </c>
      <c r="N630" s="5">
        <f t="shared" si="9"/>
        <v>41833.484456018516</v>
      </c>
      <c r="O630" t="b">
        <v>0</v>
      </c>
      <c r="P630">
        <v>0</v>
      </c>
      <c r="Q630" t="b">
        <v>0</v>
      </c>
      <c r="R630" t="s">
        <v>8272</v>
      </c>
      <c r="S630" s="11">
        <f>SUM(E630/D630)*100</f>
        <v>0</v>
      </c>
      <c r="T630" s="10" t="e">
        <f>SUM(E630/P630)</f>
        <v>#DIV/0!</v>
      </c>
      <c r="U630" t="s">
        <v>8317</v>
      </c>
      <c r="V630" t="s">
        <v>8318</v>
      </c>
    </row>
    <row r="631" spans="1:22" ht="43.5" x14ac:dyDescent="0.35">
      <c r="A631">
        <v>629</v>
      </c>
      <c r="B631" s="3" t="s">
        <v>630</v>
      </c>
      <c r="C631" s="3" t="s">
        <v>4739</v>
      </c>
      <c r="D631" s="18">
        <v>200000</v>
      </c>
      <c r="E631" s="18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7">
        <v>42474.429490740738</v>
      </c>
      <c r="L631" s="7">
        <v>42504.429490740738</v>
      </c>
      <c r="M631" s="5">
        <f>(J631/86400)+25569+(-5/24)</f>
        <v>42474.429490740738</v>
      </c>
      <c r="N631" s="5">
        <f t="shared" si="9"/>
        <v>42504.429490740738</v>
      </c>
      <c r="O631" t="b">
        <v>0</v>
      </c>
      <c r="P631">
        <v>3</v>
      </c>
      <c r="Q631" t="b">
        <v>0</v>
      </c>
      <c r="R631" t="s">
        <v>8272</v>
      </c>
      <c r="S631" s="11">
        <f>SUM(E631/D631)*100</f>
        <v>0.17500000000000002</v>
      </c>
      <c r="T631" s="10">
        <f>SUM(E631/P631)</f>
        <v>116.66666666666667</v>
      </c>
      <c r="U631" t="s">
        <v>8317</v>
      </c>
      <c r="V631" t="s">
        <v>8318</v>
      </c>
    </row>
    <row r="632" spans="1:22" ht="58" x14ac:dyDescent="0.35">
      <c r="A632">
        <v>630</v>
      </c>
      <c r="B632" s="3" t="s">
        <v>631</v>
      </c>
      <c r="C632" s="3" t="s">
        <v>4740</v>
      </c>
      <c r="D632" s="18">
        <v>11999</v>
      </c>
      <c r="E632" s="18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7">
        <v>42223.411122685182</v>
      </c>
      <c r="L632" s="7">
        <v>42253.006944444445</v>
      </c>
      <c r="M632" s="5">
        <f>(J632/86400)+25569+(-5/24)</f>
        <v>42223.411122685182</v>
      </c>
      <c r="N632" s="5">
        <f t="shared" si="9"/>
        <v>42253.006944444445</v>
      </c>
      <c r="O632" t="b">
        <v>0</v>
      </c>
      <c r="P632">
        <v>1</v>
      </c>
      <c r="Q632" t="b">
        <v>0</v>
      </c>
      <c r="R632" t="s">
        <v>8272</v>
      </c>
      <c r="S632" s="11">
        <f>SUM(E632/D632)*100</f>
        <v>8.3340278356529712E-2</v>
      </c>
      <c r="T632" s="10">
        <f>SUM(E632/P632)</f>
        <v>10</v>
      </c>
      <c r="U632" t="s">
        <v>8317</v>
      </c>
      <c r="V632" t="s">
        <v>8318</v>
      </c>
    </row>
    <row r="633" spans="1:22" ht="29" x14ac:dyDescent="0.35">
      <c r="A633">
        <v>631</v>
      </c>
      <c r="B633" s="3" t="s">
        <v>632</v>
      </c>
      <c r="C633" s="3" t="s">
        <v>4741</v>
      </c>
      <c r="D633" s="18">
        <v>50000</v>
      </c>
      <c r="E633" s="18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7">
        <v>42489.563993055555</v>
      </c>
      <c r="L633" s="7">
        <v>42518.563993055555</v>
      </c>
      <c r="M633" s="5">
        <f>(J633/86400)+25569+(-5/24)</f>
        <v>42489.563993055555</v>
      </c>
      <c r="N633" s="5">
        <f t="shared" si="9"/>
        <v>42518.563993055555</v>
      </c>
      <c r="O633" t="b">
        <v>0</v>
      </c>
      <c r="P633">
        <v>9</v>
      </c>
      <c r="Q633" t="b">
        <v>0</v>
      </c>
      <c r="R633" t="s">
        <v>8272</v>
      </c>
      <c r="S633" s="11">
        <f>SUM(E633/D633)*100</f>
        <v>1.38</v>
      </c>
      <c r="T633" s="10">
        <f>SUM(E633/P633)</f>
        <v>76.666666666666671</v>
      </c>
      <c r="U633" t="s">
        <v>8317</v>
      </c>
      <c r="V633" t="s">
        <v>8318</v>
      </c>
    </row>
    <row r="634" spans="1:22" ht="43.5" x14ac:dyDescent="0.35">
      <c r="A634">
        <v>632</v>
      </c>
      <c r="B634" s="3" t="s">
        <v>633</v>
      </c>
      <c r="C634" s="3" t="s">
        <v>4742</v>
      </c>
      <c r="D634" s="18">
        <v>20000</v>
      </c>
      <c r="E634" s="18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7">
        <v>42303.450983796291</v>
      </c>
      <c r="L634" s="7">
        <v>42333.492650462962</v>
      </c>
      <c r="M634" s="5">
        <f>(J634/86400)+25569+(-5/24)</f>
        <v>42303.450983796291</v>
      </c>
      <c r="N634" s="5">
        <f t="shared" si="9"/>
        <v>42333.492650462962</v>
      </c>
      <c r="O634" t="b">
        <v>0</v>
      </c>
      <c r="P634">
        <v>0</v>
      </c>
      <c r="Q634" t="b">
        <v>0</v>
      </c>
      <c r="R634" t="s">
        <v>8272</v>
      </c>
      <c r="S634" s="11">
        <f>SUM(E634/D634)*100</f>
        <v>0</v>
      </c>
      <c r="T634" s="10" t="e">
        <f>SUM(E634/P634)</f>
        <v>#DIV/0!</v>
      </c>
      <c r="U634" t="s">
        <v>8317</v>
      </c>
      <c r="V634" t="s">
        <v>8318</v>
      </c>
    </row>
    <row r="635" spans="1:22" ht="43.5" x14ac:dyDescent="0.35">
      <c r="A635">
        <v>633</v>
      </c>
      <c r="B635" s="3" t="s">
        <v>634</v>
      </c>
      <c r="C635" s="3" t="s">
        <v>4743</v>
      </c>
      <c r="D635" s="18">
        <v>10000</v>
      </c>
      <c r="E635" s="18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7">
        <v>42507.090995370367</v>
      </c>
      <c r="L635" s="7">
        <v>42538.749999999993</v>
      </c>
      <c r="M635" s="5">
        <f>(J635/86400)+25569+(-5/24)</f>
        <v>42507.090995370367</v>
      </c>
      <c r="N635" s="5">
        <f t="shared" si="9"/>
        <v>42538.749999999993</v>
      </c>
      <c r="O635" t="b">
        <v>0</v>
      </c>
      <c r="P635">
        <v>25</v>
      </c>
      <c r="Q635" t="b">
        <v>0</v>
      </c>
      <c r="R635" t="s">
        <v>8272</v>
      </c>
      <c r="S635" s="11">
        <f>SUM(E635/D635)*100</f>
        <v>12.45</v>
      </c>
      <c r="T635" s="10">
        <f>SUM(E635/P635)</f>
        <v>49.8</v>
      </c>
      <c r="U635" t="s">
        <v>8317</v>
      </c>
      <c r="V635" t="s">
        <v>8318</v>
      </c>
    </row>
    <row r="636" spans="1:22" ht="29" x14ac:dyDescent="0.35">
      <c r="A636">
        <v>634</v>
      </c>
      <c r="B636" s="3" t="s">
        <v>635</v>
      </c>
      <c r="C636" s="3" t="s">
        <v>4744</v>
      </c>
      <c r="D636" s="18">
        <v>5000</v>
      </c>
      <c r="E636" s="18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7">
        <v>42031.720243055555</v>
      </c>
      <c r="L636" s="7">
        <v>42061.720243055555</v>
      </c>
      <c r="M636" s="5">
        <f>(J636/86400)+25569+(-5/24)</f>
        <v>42031.720243055555</v>
      </c>
      <c r="N636" s="5">
        <f t="shared" si="9"/>
        <v>42061.720243055555</v>
      </c>
      <c r="O636" t="b">
        <v>0</v>
      </c>
      <c r="P636">
        <v>1</v>
      </c>
      <c r="Q636" t="b">
        <v>0</v>
      </c>
      <c r="R636" t="s">
        <v>8272</v>
      </c>
      <c r="S636" s="11">
        <f>SUM(E636/D636)*100</f>
        <v>0.02</v>
      </c>
      <c r="T636" s="10">
        <f>SUM(E636/P636)</f>
        <v>1</v>
      </c>
      <c r="U636" t="s">
        <v>8317</v>
      </c>
      <c r="V636" t="s">
        <v>8318</v>
      </c>
    </row>
    <row r="637" spans="1:22" ht="29" x14ac:dyDescent="0.35">
      <c r="A637">
        <v>635</v>
      </c>
      <c r="B637" s="3" t="s">
        <v>636</v>
      </c>
      <c r="C637" s="3" t="s">
        <v>4745</v>
      </c>
      <c r="D637" s="18">
        <v>25000</v>
      </c>
      <c r="E637" s="18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7">
        <v>42075.883819444447</v>
      </c>
      <c r="L637" s="7">
        <v>42105.883819444447</v>
      </c>
      <c r="M637" s="5">
        <f>(J637/86400)+25569+(-5/24)</f>
        <v>42075.883819444447</v>
      </c>
      <c r="N637" s="5">
        <f t="shared" si="9"/>
        <v>42105.883819444447</v>
      </c>
      <c r="O637" t="b">
        <v>0</v>
      </c>
      <c r="P637">
        <v>1</v>
      </c>
      <c r="Q637" t="b">
        <v>0</v>
      </c>
      <c r="R637" t="s">
        <v>8272</v>
      </c>
      <c r="S637" s="11">
        <f>SUM(E637/D637)*100</f>
        <v>8.0000000000000002E-3</v>
      </c>
      <c r="T637" s="10">
        <f>SUM(E637/P637)</f>
        <v>2</v>
      </c>
      <c r="U637" t="s">
        <v>8317</v>
      </c>
      <c r="V637" t="s">
        <v>8318</v>
      </c>
    </row>
    <row r="638" spans="1:22" ht="43.5" x14ac:dyDescent="0.35">
      <c r="A638">
        <v>636</v>
      </c>
      <c r="B638" s="3" t="s">
        <v>637</v>
      </c>
      <c r="C638" s="3" t="s">
        <v>4746</v>
      </c>
      <c r="D638" s="18">
        <v>2000</v>
      </c>
      <c r="E638" s="1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7">
        <v>42131.247106481482</v>
      </c>
      <c r="L638" s="7">
        <v>42161.240972222215</v>
      </c>
      <c r="M638" s="5">
        <f>(J638/86400)+25569+(-5/24)</f>
        <v>42131.247106481482</v>
      </c>
      <c r="N638" s="5">
        <f t="shared" si="9"/>
        <v>42161.240972222215</v>
      </c>
      <c r="O638" t="b">
        <v>0</v>
      </c>
      <c r="P638">
        <v>1</v>
      </c>
      <c r="Q638" t="b">
        <v>0</v>
      </c>
      <c r="R638" t="s">
        <v>8272</v>
      </c>
      <c r="S638" s="11">
        <f>SUM(E638/D638)*100</f>
        <v>0.2</v>
      </c>
      <c r="T638" s="10">
        <f>SUM(E638/P638)</f>
        <v>4</v>
      </c>
      <c r="U638" t="s">
        <v>8317</v>
      </c>
      <c r="V638" t="s">
        <v>8318</v>
      </c>
    </row>
    <row r="639" spans="1:22" ht="43.5" x14ac:dyDescent="0.35">
      <c r="A639">
        <v>637</v>
      </c>
      <c r="B639" s="3" t="s">
        <v>638</v>
      </c>
      <c r="C639" s="3" t="s">
        <v>4747</v>
      </c>
      <c r="D639" s="18">
        <v>100000</v>
      </c>
      <c r="E639" s="18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7">
        <v>42762.75368055555</v>
      </c>
      <c r="L639" s="7">
        <v>42791.75277777778</v>
      </c>
      <c r="M639" s="5">
        <f>(J639/86400)+25569+(-5/24)</f>
        <v>42762.75368055555</v>
      </c>
      <c r="N639" s="5">
        <f t="shared" si="9"/>
        <v>42791.75277777778</v>
      </c>
      <c r="O639" t="b">
        <v>0</v>
      </c>
      <c r="P639">
        <v>0</v>
      </c>
      <c r="Q639" t="b">
        <v>0</v>
      </c>
      <c r="R639" t="s">
        <v>8272</v>
      </c>
      <c r="S639" s="11">
        <f>SUM(E639/D639)*100</f>
        <v>0</v>
      </c>
      <c r="T639" s="10" t="e">
        <f>SUM(E639/P639)</f>
        <v>#DIV/0!</v>
      </c>
      <c r="U639" t="s">
        <v>8317</v>
      </c>
      <c r="V639" t="s">
        <v>8318</v>
      </c>
    </row>
    <row r="640" spans="1:22" x14ac:dyDescent="0.35">
      <c r="A640">
        <v>638</v>
      </c>
      <c r="B640" s="3" t="s">
        <v>639</v>
      </c>
      <c r="C640" s="3" t="s">
        <v>4748</v>
      </c>
      <c r="D640" s="18">
        <v>200000</v>
      </c>
      <c r="E640" s="18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7">
        <v>42759.384976851848</v>
      </c>
      <c r="L640" s="7">
        <v>42819.343310185184</v>
      </c>
      <c r="M640" s="5">
        <f>(J640/86400)+25569+(-5/24)</f>
        <v>42759.384976851848</v>
      </c>
      <c r="N640" s="5">
        <f t="shared" si="9"/>
        <v>42819.343310185184</v>
      </c>
      <c r="O640" t="b">
        <v>0</v>
      </c>
      <c r="P640">
        <v>6</v>
      </c>
      <c r="Q640" t="b">
        <v>0</v>
      </c>
      <c r="R640" t="s">
        <v>8272</v>
      </c>
      <c r="S640" s="11">
        <f>SUM(E640/D640)*100</f>
        <v>9.0000000000000011E-3</v>
      </c>
      <c r="T640" s="10">
        <f>SUM(E640/P640)</f>
        <v>3</v>
      </c>
      <c r="U640" t="s">
        <v>8317</v>
      </c>
      <c r="V640" t="s">
        <v>8318</v>
      </c>
    </row>
    <row r="641" spans="1:22" ht="29" x14ac:dyDescent="0.35">
      <c r="A641">
        <v>639</v>
      </c>
      <c r="B641" s="3" t="s">
        <v>640</v>
      </c>
      <c r="C641" s="3" t="s">
        <v>4749</v>
      </c>
      <c r="D641" s="18">
        <v>1000000</v>
      </c>
      <c r="E641" s="18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7">
        <v>41865.374942129631</v>
      </c>
      <c r="L641" s="7">
        <v>41925.374942129631</v>
      </c>
      <c r="M641" s="5">
        <f>(J641/86400)+25569+(-5/24)</f>
        <v>41865.374942129631</v>
      </c>
      <c r="N641" s="5">
        <f t="shared" si="9"/>
        <v>41925.374942129631</v>
      </c>
      <c r="O641" t="b">
        <v>0</v>
      </c>
      <c r="P641">
        <v>1</v>
      </c>
      <c r="Q641" t="b">
        <v>0</v>
      </c>
      <c r="R641" t="s">
        <v>8272</v>
      </c>
      <c r="S641" s="11">
        <f>SUM(E641/D641)*100</f>
        <v>9.9999999999999991E-5</v>
      </c>
      <c r="T641" s="10">
        <f>SUM(E641/P641)</f>
        <v>1</v>
      </c>
      <c r="U641" t="s">
        <v>8317</v>
      </c>
      <c r="V641" t="s">
        <v>8318</v>
      </c>
    </row>
    <row r="642" spans="1:22" ht="43.5" x14ac:dyDescent="0.35">
      <c r="A642">
        <v>640</v>
      </c>
      <c r="B642" s="3" t="s">
        <v>641</v>
      </c>
      <c r="C642" s="3" t="s">
        <v>4750</v>
      </c>
      <c r="D642" s="18">
        <v>70</v>
      </c>
      <c r="E642" s="18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7">
        <v>42683.211979166663</v>
      </c>
      <c r="L642" s="7">
        <v>42698.749999999993</v>
      </c>
      <c r="M642" s="5">
        <f>(J642/86400)+25569+(-5/24)</f>
        <v>42683.211979166663</v>
      </c>
      <c r="N642" s="5">
        <f t="shared" si="9"/>
        <v>42698.749999999993</v>
      </c>
      <c r="O642" t="b">
        <v>0</v>
      </c>
      <c r="P642">
        <v>2</v>
      </c>
      <c r="Q642" t="b">
        <v>1</v>
      </c>
      <c r="R642" t="s">
        <v>8273</v>
      </c>
      <c r="S642" s="11">
        <f>SUM(E642/D642)*100</f>
        <v>144.28571428571428</v>
      </c>
      <c r="T642" s="10">
        <f>SUM(E642/P642)</f>
        <v>50.5</v>
      </c>
      <c r="U642" t="s">
        <v>8317</v>
      </c>
      <c r="V642" t="s">
        <v>8319</v>
      </c>
    </row>
    <row r="643" spans="1:22" ht="43.5" x14ac:dyDescent="0.35">
      <c r="A643">
        <v>641</v>
      </c>
      <c r="B643" s="3" t="s">
        <v>642</v>
      </c>
      <c r="C643" s="3" t="s">
        <v>4751</v>
      </c>
      <c r="D643" s="18">
        <v>40000</v>
      </c>
      <c r="E643" s="18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7">
        <v>42199.361666666664</v>
      </c>
      <c r="L643" s="7">
        <v>42229.361666666664</v>
      </c>
      <c r="M643" s="5">
        <f>(J643/86400)+25569+(-5/24)</f>
        <v>42199.361666666664</v>
      </c>
      <c r="N643" s="5">
        <f t="shared" ref="N643:N706" si="10">(I643/86400)+25569+(-5/24)</f>
        <v>42229.361666666664</v>
      </c>
      <c r="O643" t="b">
        <v>0</v>
      </c>
      <c r="P643">
        <v>315</v>
      </c>
      <c r="Q643" t="b">
        <v>1</v>
      </c>
      <c r="R643" t="s">
        <v>8273</v>
      </c>
      <c r="S643" s="11">
        <f>SUM(E643/D643)*100</f>
        <v>119.16249999999999</v>
      </c>
      <c r="T643" s="10">
        <f>SUM(E643/P643)</f>
        <v>151.31746031746033</v>
      </c>
      <c r="U643" t="s">
        <v>8317</v>
      </c>
      <c r="V643" t="s">
        <v>8319</v>
      </c>
    </row>
    <row r="644" spans="1:22" ht="43.5" x14ac:dyDescent="0.35">
      <c r="A644">
        <v>642</v>
      </c>
      <c r="B644" s="3" t="s">
        <v>643</v>
      </c>
      <c r="C644" s="3" t="s">
        <v>4752</v>
      </c>
      <c r="D644" s="18">
        <v>20000</v>
      </c>
      <c r="E644" s="18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7">
        <v>42199.442986111106</v>
      </c>
      <c r="L644" s="7">
        <v>42235.442986111106</v>
      </c>
      <c r="M644" s="5">
        <f>(J644/86400)+25569+(-5/24)</f>
        <v>42199.442986111106</v>
      </c>
      <c r="N644" s="5">
        <f t="shared" si="10"/>
        <v>42235.442986111106</v>
      </c>
      <c r="O644" t="b">
        <v>0</v>
      </c>
      <c r="P644">
        <v>2174</v>
      </c>
      <c r="Q644" t="b">
        <v>1</v>
      </c>
      <c r="R644" t="s">
        <v>8273</v>
      </c>
      <c r="S644" s="11">
        <f>SUM(E644/D644)*100</f>
        <v>1460.4850000000001</v>
      </c>
      <c r="T644" s="10">
        <f>SUM(E644/P644)</f>
        <v>134.3592456301748</v>
      </c>
      <c r="U644" t="s">
        <v>8317</v>
      </c>
      <c r="V644" t="s">
        <v>8319</v>
      </c>
    </row>
    <row r="645" spans="1:22" ht="43.5" x14ac:dyDescent="0.35">
      <c r="A645">
        <v>643</v>
      </c>
      <c r="B645" s="3" t="s">
        <v>644</v>
      </c>
      <c r="C645" s="3" t="s">
        <v>4753</v>
      </c>
      <c r="D645" s="18">
        <v>25000</v>
      </c>
      <c r="E645" s="18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7">
        <v>42100.43373842592</v>
      </c>
      <c r="L645" s="7">
        <v>42155.43373842592</v>
      </c>
      <c r="M645" s="5">
        <f>(J645/86400)+25569+(-5/24)</f>
        <v>42100.43373842592</v>
      </c>
      <c r="N645" s="5">
        <f t="shared" si="10"/>
        <v>42155.43373842592</v>
      </c>
      <c r="O645" t="b">
        <v>0</v>
      </c>
      <c r="P645">
        <v>152</v>
      </c>
      <c r="Q645" t="b">
        <v>1</v>
      </c>
      <c r="R645" t="s">
        <v>8273</v>
      </c>
      <c r="S645" s="11">
        <f>SUM(E645/D645)*100</f>
        <v>105.80799999999999</v>
      </c>
      <c r="T645" s="10">
        <f>SUM(E645/P645)</f>
        <v>174.02631578947367</v>
      </c>
      <c r="U645" t="s">
        <v>8317</v>
      </c>
      <c r="V645" t="s">
        <v>8319</v>
      </c>
    </row>
    <row r="646" spans="1:22" ht="43.5" x14ac:dyDescent="0.35">
      <c r="A646">
        <v>644</v>
      </c>
      <c r="B646" s="3" t="s">
        <v>645</v>
      </c>
      <c r="C646" s="3" t="s">
        <v>4754</v>
      </c>
      <c r="D646" s="18">
        <v>25000</v>
      </c>
      <c r="E646" s="18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7">
        <v>41898.457627314812</v>
      </c>
      <c r="L646" s="7">
        <v>41940.833333333328</v>
      </c>
      <c r="M646" s="5">
        <f>(J646/86400)+25569+(-5/24)</f>
        <v>41898.457627314812</v>
      </c>
      <c r="N646" s="5">
        <f t="shared" si="10"/>
        <v>41940.833333333328</v>
      </c>
      <c r="O646" t="b">
        <v>0</v>
      </c>
      <c r="P646">
        <v>1021</v>
      </c>
      <c r="Q646" t="b">
        <v>1</v>
      </c>
      <c r="R646" t="s">
        <v>8273</v>
      </c>
      <c r="S646" s="11">
        <f>SUM(E646/D646)*100</f>
        <v>300.11791999999997</v>
      </c>
      <c r="T646" s="10">
        <f>SUM(E646/P646)</f>
        <v>73.486268364348675</v>
      </c>
      <c r="U646" t="s">
        <v>8317</v>
      </c>
      <c r="V646" t="s">
        <v>8319</v>
      </c>
    </row>
    <row r="647" spans="1:22" ht="29" x14ac:dyDescent="0.35">
      <c r="A647">
        <v>645</v>
      </c>
      <c r="B647" s="3" t="s">
        <v>646</v>
      </c>
      <c r="C647" s="3" t="s">
        <v>4755</v>
      </c>
      <c r="D647" s="18">
        <v>2000</v>
      </c>
      <c r="E647" s="18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7">
        <v>42563.817986111106</v>
      </c>
      <c r="L647" s="7">
        <v>42593.817986111106</v>
      </c>
      <c r="M647" s="5">
        <f>(J647/86400)+25569+(-5/24)</f>
        <v>42563.817986111106</v>
      </c>
      <c r="N647" s="5">
        <f t="shared" si="10"/>
        <v>42593.817986111106</v>
      </c>
      <c r="O647" t="b">
        <v>0</v>
      </c>
      <c r="P647">
        <v>237</v>
      </c>
      <c r="Q647" t="b">
        <v>1</v>
      </c>
      <c r="R647" t="s">
        <v>8273</v>
      </c>
      <c r="S647" s="11">
        <f>SUM(E647/D647)*100</f>
        <v>278.7</v>
      </c>
      <c r="T647" s="10">
        <f>SUM(E647/P647)</f>
        <v>23.518987341772153</v>
      </c>
      <c r="U647" t="s">
        <v>8317</v>
      </c>
      <c r="V647" t="s">
        <v>8319</v>
      </c>
    </row>
    <row r="648" spans="1:22" ht="43.5" x14ac:dyDescent="0.35">
      <c r="A648">
        <v>646</v>
      </c>
      <c r="B648" s="3" t="s">
        <v>647</v>
      </c>
      <c r="C648" s="3" t="s">
        <v>4756</v>
      </c>
      <c r="D648" s="18">
        <v>800</v>
      </c>
      <c r="E648" s="1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7">
        <v>41832.644293981481</v>
      </c>
      <c r="L648" s="7">
        <v>41862.644293981481</v>
      </c>
      <c r="M648" s="5">
        <f>(J648/86400)+25569+(-5/24)</f>
        <v>41832.644293981481</v>
      </c>
      <c r="N648" s="5">
        <f t="shared" si="10"/>
        <v>41862.644293981481</v>
      </c>
      <c r="O648" t="b">
        <v>0</v>
      </c>
      <c r="P648">
        <v>27</v>
      </c>
      <c r="Q648" t="b">
        <v>1</v>
      </c>
      <c r="R648" t="s">
        <v>8273</v>
      </c>
      <c r="S648" s="11">
        <f>SUM(E648/D648)*100</f>
        <v>131.87625</v>
      </c>
      <c r="T648" s="10">
        <f>SUM(E648/P648)</f>
        <v>39.074444444444445</v>
      </c>
      <c r="U648" t="s">
        <v>8317</v>
      </c>
      <c r="V648" t="s">
        <v>8319</v>
      </c>
    </row>
    <row r="649" spans="1:22" ht="58" x14ac:dyDescent="0.35">
      <c r="A649">
        <v>647</v>
      </c>
      <c r="B649" s="3" t="s">
        <v>648</v>
      </c>
      <c r="C649" s="3" t="s">
        <v>4757</v>
      </c>
      <c r="D649" s="18">
        <v>2000</v>
      </c>
      <c r="E649" s="18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7">
        <v>42416.559594907405</v>
      </c>
      <c r="L649" s="7">
        <v>42446.517928240741</v>
      </c>
      <c r="M649" s="5">
        <f>(J649/86400)+25569+(-5/24)</f>
        <v>42416.559594907405</v>
      </c>
      <c r="N649" s="5">
        <f t="shared" si="10"/>
        <v>42446.517928240741</v>
      </c>
      <c r="O649" t="b">
        <v>0</v>
      </c>
      <c r="P649">
        <v>17</v>
      </c>
      <c r="Q649" t="b">
        <v>1</v>
      </c>
      <c r="R649" t="s">
        <v>8273</v>
      </c>
      <c r="S649" s="11">
        <f>SUM(E649/D649)*100</f>
        <v>107.05</v>
      </c>
      <c r="T649" s="10">
        <f>SUM(E649/P649)</f>
        <v>125.94117647058823</v>
      </c>
      <c r="U649" t="s">
        <v>8317</v>
      </c>
      <c r="V649" t="s">
        <v>8319</v>
      </c>
    </row>
    <row r="650" spans="1:22" ht="29" x14ac:dyDescent="0.35">
      <c r="A650">
        <v>648</v>
      </c>
      <c r="B650" s="3" t="s">
        <v>649</v>
      </c>
      <c r="C650" s="3" t="s">
        <v>4758</v>
      </c>
      <c r="D650" s="18">
        <v>35000</v>
      </c>
      <c r="E650" s="18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7">
        <v>41891.485046296293</v>
      </c>
      <c r="L650" s="7">
        <v>41926.485046296293</v>
      </c>
      <c r="M650" s="5">
        <f>(J650/86400)+25569+(-5/24)</f>
        <v>41891.485046296293</v>
      </c>
      <c r="N650" s="5">
        <f t="shared" si="10"/>
        <v>41926.485046296293</v>
      </c>
      <c r="O650" t="b">
        <v>0</v>
      </c>
      <c r="P650">
        <v>27</v>
      </c>
      <c r="Q650" t="b">
        <v>1</v>
      </c>
      <c r="R650" t="s">
        <v>8273</v>
      </c>
      <c r="S650" s="11">
        <f>SUM(E650/D650)*100</f>
        <v>126.82285714285715</v>
      </c>
      <c r="T650" s="10">
        <f>SUM(E650/P650)</f>
        <v>1644</v>
      </c>
      <c r="U650" t="s">
        <v>8317</v>
      </c>
      <c r="V650" t="s">
        <v>8319</v>
      </c>
    </row>
    <row r="651" spans="1:22" ht="43.5" x14ac:dyDescent="0.35">
      <c r="A651">
        <v>649</v>
      </c>
      <c r="B651" s="3" t="s">
        <v>650</v>
      </c>
      <c r="C651" s="3" t="s">
        <v>4759</v>
      </c>
      <c r="D651" s="18">
        <v>2500</v>
      </c>
      <c r="E651" s="18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7">
        <v>41877.703854166662</v>
      </c>
      <c r="L651" s="7">
        <v>41898.703854166662</v>
      </c>
      <c r="M651" s="5">
        <f>(J651/86400)+25569+(-5/24)</f>
        <v>41877.703854166662</v>
      </c>
      <c r="N651" s="5">
        <f t="shared" si="10"/>
        <v>41898.703854166662</v>
      </c>
      <c r="O651" t="b">
        <v>0</v>
      </c>
      <c r="P651">
        <v>82</v>
      </c>
      <c r="Q651" t="b">
        <v>1</v>
      </c>
      <c r="R651" t="s">
        <v>8273</v>
      </c>
      <c r="S651" s="11">
        <f>SUM(E651/D651)*100</f>
        <v>139.96</v>
      </c>
      <c r="T651" s="10">
        <f>SUM(E651/P651)</f>
        <v>42.670731707317074</v>
      </c>
      <c r="U651" t="s">
        <v>8317</v>
      </c>
      <c r="V651" t="s">
        <v>8319</v>
      </c>
    </row>
    <row r="652" spans="1:22" ht="43.5" x14ac:dyDescent="0.35">
      <c r="A652">
        <v>650</v>
      </c>
      <c r="B652" s="3" t="s">
        <v>651</v>
      </c>
      <c r="C652" s="3" t="s">
        <v>4760</v>
      </c>
      <c r="D652" s="18">
        <v>1500</v>
      </c>
      <c r="E652" s="18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7">
        <v>41931.828518518516</v>
      </c>
      <c r="L652" s="7">
        <v>41991.870185185187</v>
      </c>
      <c r="M652" s="5">
        <f>(J652/86400)+25569+(-5/24)</f>
        <v>41931.828518518516</v>
      </c>
      <c r="N652" s="5">
        <f t="shared" si="10"/>
        <v>41991.870185185187</v>
      </c>
      <c r="O652" t="b">
        <v>0</v>
      </c>
      <c r="P652">
        <v>48</v>
      </c>
      <c r="Q652" t="b">
        <v>1</v>
      </c>
      <c r="R652" t="s">
        <v>8273</v>
      </c>
      <c r="S652" s="11">
        <f>SUM(E652/D652)*100</f>
        <v>112.4</v>
      </c>
      <c r="T652" s="10">
        <f>SUM(E652/P652)</f>
        <v>35.125</v>
      </c>
      <c r="U652" t="s">
        <v>8317</v>
      </c>
      <c r="V652" t="s">
        <v>8319</v>
      </c>
    </row>
    <row r="653" spans="1:22" ht="43.5" x14ac:dyDescent="0.35">
      <c r="A653">
        <v>651</v>
      </c>
      <c r="B653" s="3" t="s">
        <v>652</v>
      </c>
      <c r="C653" s="3" t="s">
        <v>4761</v>
      </c>
      <c r="D653" s="18">
        <v>25000</v>
      </c>
      <c r="E653" s="18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7">
        <v>41955.809155092589</v>
      </c>
      <c r="L653" s="7">
        <v>41985.809155092589</v>
      </c>
      <c r="M653" s="5">
        <f>(J653/86400)+25569+(-5/24)</f>
        <v>41955.809155092589</v>
      </c>
      <c r="N653" s="5">
        <f t="shared" si="10"/>
        <v>41985.809155092589</v>
      </c>
      <c r="O653" t="b">
        <v>0</v>
      </c>
      <c r="P653">
        <v>105</v>
      </c>
      <c r="Q653" t="b">
        <v>1</v>
      </c>
      <c r="R653" t="s">
        <v>8273</v>
      </c>
      <c r="S653" s="11">
        <f>SUM(E653/D653)*100</f>
        <v>100.52799999999999</v>
      </c>
      <c r="T653" s="10">
        <f>SUM(E653/P653)</f>
        <v>239.35238095238094</v>
      </c>
      <c r="U653" t="s">
        <v>8317</v>
      </c>
      <c r="V653" t="s">
        <v>8319</v>
      </c>
    </row>
    <row r="654" spans="1:22" ht="58" x14ac:dyDescent="0.35">
      <c r="A654">
        <v>652</v>
      </c>
      <c r="B654" s="3" t="s">
        <v>653</v>
      </c>
      <c r="C654" s="3" t="s">
        <v>4762</v>
      </c>
      <c r="D654" s="18">
        <v>3000</v>
      </c>
      <c r="E654" s="18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7">
        <v>42675.482060185182</v>
      </c>
      <c r="L654" s="7">
        <v>42705.523726851847</v>
      </c>
      <c r="M654" s="5">
        <f>(J654/86400)+25569+(-5/24)</f>
        <v>42675.482060185182</v>
      </c>
      <c r="N654" s="5">
        <f t="shared" si="10"/>
        <v>42705.523726851847</v>
      </c>
      <c r="O654" t="b">
        <v>0</v>
      </c>
      <c r="P654">
        <v>28</v>
      </c>
      <c r="Q654" t="b">
        <v>1</v>
      </c>
      <c r="R654" t="s">
        <v>8273</v>
      </c>
      <c r="S654" s="11">
        <f>SUM(E654/D654)*100</f>
        <v>100.46666666666665</v>
      </c>
      <c r="T654" s="10">
        <f>SUM(E654/P654)</f>
        <v>107.64285714285714</v>
      </c>
      <c r="U654" t="s">
        <v>8317</v>
      </c>
      <c r="V654" t="s">
        <v>8319</v>
      </c>
    </row>
    <row r="655" spans="1:22" ht="58" x14ac:dyDescent="0.35">
      <c r="A655">
        <v>653</v>
      </c>
      <c r="B655" s="3" t="s">
        <v>654</v>
      </c>
      <c r="C655" s="3" t="s">
        <v>4763</v>
      </c>
      <c r="D655" s="18">
        <v>75000</v>
      </c>
      <c r="E655" s="18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7">
        <v>42199.410185185181</v>
      </c>
      <c r="L655" s="7">
        <v>42236.410185185181</v>
      </c>
      <c r="M655" s="5">
        <f>(J655/86400)+25569+(-5/24)</f>
        <v>42199.410185185181</v>
      </c>
      <c r="N655" s="5">
        <f t="shared" si="10"/>
        <v>42236.410185185181</v>
      </c>
      <c r="O655" t="b">
        <v>0</v>
      </c>
      <c r="P655">
        <v>1107</v>
      </c>
      <c r="Q655" t="b">
        <v>1</v>
      </c>
      <c r="R655" t="s">
        <v>8273</v>
      </c>
      <c r="S655" s="11">
        <f>SUM(E655/D655)*100</f>
        <v>141.446</v>
      </c>
      <c r="T655" s="10">
        <f>SUM(E655/P655)</f>
        <v>95.830623306233065</v>
      </c>
      <c r="U655" t="s">
        <v>8317</v>
      </c>
      <c r="V655" t="s">
        <v>8319</v>
      </c>
    </row>
    <row r="656" spans="1:22" ht="43.5" x14ac:dyDescent="0.35">
      <c r="A656">
        <v>654</v>
      </c>
      <c r="B656" s="3" t="s">
        <v>655</v>
      </c>
      <c r="C656" s="3" t="s">
        <v>4764</v>
      </c>
      <c r="D656" s="18">
        <v>12000</v>
      </c>
      <c r="E656" s="18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7">
        <v>42163.748993055553</v>
      </c>
      <c r="L656" s="7">
        <v>42193.748993055553</v>
      </c>
      <c r="M656" s="5">
        <f>(J656/86400)+25569+(-5/24)</f>
        <v>42163.748993055553</v>
      </c>
      <c r="N656" s="5">
        <f t="shared" si="10"/>
        <v>42193.748993055553</v>
      </c>
      <c r="O656" t="b">
        <v>0</v>
      </c>
      <c r="P656">
        <v>1013</v>
      </c>
      <c r="Q656" t="b">
        <v>1</v>
      </c>
      <c r="R656" t="s">
        <v>8273</v>
      </c>
      <c r="S656" s="11">
        <f>SUM(E656/D656)*100</f>
        <v>267.29166666666669</v>
      </c>
      <c r="T656" s="10">
        <f>SUM(E656/P656)</f>
        <v>31.663376110562684</v>
      </c>
      <c r="U656" t="s">
        <v>8317</v>
      </c>
      <c r="V656" t="s">
        <v>8319</v>
      </c>
    </row>
    <row r="657" spans="1:22" ht="43.5" x14ac:dyDescent="0.35">
      <c r="A657">
        <v>655</v>
      </c>
      <c r="B657" s="3" t="s">
        <v>656</v>
      </c>
      <c r="C657" s="3" t="s">
        <v>4765</v>
      </c>
      <c r="D657" s="18">
        <v>8000</v>
      </c>
      <c r="E657" s="18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7">
        <v>42045.748981481483</v>
      </c>
      <c r="L657" s="7">
        <v>42075.707314814812</v>
      </c>
      <c r="M657" s="5">
        <f>(J657/86400)+25569+(-5/24)</f>
        <v>42045.748981481483</v>
      </c>
      <c r="N657" s="5">
        <f t="shared" si="10"/>
        <v>42075.707314814812</v>
      </c>
      <c r="O657" t="b">
        <v>0</v>
      </c>
      <c r="P657">
        <v>274</v>
      </c>
      <c r="Q657" t="b">
        <v>1</v>
      </c>
      <c r="R657" t="s">
        <v>8273</v>
      </c>
      <c r="S657" s="11">
        <f>SUM(E657/D657)*100</f>
        <v>146.88749999999999</v>
      </c>
      <c r="T657" s="10">
        <f>SUM(E657/P657)</f>
        <v>42.886861313868614</v>
      </c>
      <c r="U657" t="s">
        <v>8317</v>
      </c>
      <c r="V657" t="s">
        <v>8319</v>
      </c>
    </row>
    <row r="658" spans="1:22" ht="43.5" x14ac:dyDescent="0.35">
      <c r="A658">
        <v>656</v>
      </c>
      <c r="B658" s="3" t="s">
        <v>657</v>
      </c>
      <c r="C658" s="3" t="s">
        <v>4766</v>
      </c>
      <c r="D658" s="18">
        <v>5000</v>
      </c>
      <c r="E658" s="1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7">
        <v>42417.596284722218</v>
      </c>
      <c r="L658" s="7">
        <v>42477.554618055554</v>
      </c>
      <c r="M658" s="5">
        <f>(J658/86400)+25569+(-5/24)</f>
        <v>42417.596284722218</v>
      </c>
      <c r="N658" s="5">
        <f t="shared" si="10"/>
        <v>42477.554618055554</v>
      </c>
      <c r="O658" t="b">
        <v>0</v>
      </c>
      <c r="P658">
        <v>87</v>
      </c>
      <c r="Q658" t="b">
        <v>1</v>
      </c>
      <c r="R658" t="s">
        <v>8273</v>
      </c>
      <c r="S658" s="11">
        <f>SUM(E658/D658)*100</f>
        <v>213.56</v>
      </c>
      <c r="T658" s="10">
        <f>SUM(E658/P658)</f>
        <v>122.73563218390805</v>
      </c>
      <c r="U658" t="s">
        <v>8317</v>
      </c>
      <c r="V658" t="s">
        <v>8319</v>
      </c>
    </row>
    <row r="659" spans="1:22" ht="43.5" x14ac:dyDescent="0.35">
      <c r="A659">
        <v>657</v>
      </c>
      <c r="B659" s="3" t="s">
        <v>658</v>
      </c>
      <c r="C659" s="3" t="s">
        <v>4767</v>
      </c>
      <c r="D659" s="18">
        <v>15000</v>
      </c>
      <c r="E659" s="18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7">
        <v>42331.637407407405</v>
      </c>
      <c r="L659" s="7">
        <v>42361.637407407405</v>
      </c>
      <c r="M659" s="5">
        <f>(J659/86400)+25569+(-5/24)</f>
        <v>42331.637407407405</v>
      </c>
      <c r="N659" s="5">
        <f t="shared" si="10"/>
        <v>42361.637407407405</v>
      </c>
      <c r="O659" t="b">
        <v>0</v>
      </c>
      <c r="P659">
        <v>99</v>
      </c>
      <c r="Q659" t="b">
        <v>1</v>
      </c>
      <c r="R659" t="s">
        <v>8273</v>
      </c>
      <c r="S659" s="11">
        <f>SUM(E659/D659)*100</f>
        <v>125.69999999999999</v>
      </c>
      <c r="T659" s="10">
        <f>SUM(E659/P659)</f>
        <v>190.45454545454547</v>
      </c>
      <c r="U659" t="s">
        <v>8317</v>
      </c>
      <c r="V659" t="s">
        <v>8319</v>
      </c>
    </row>
    <row r="660" spans="1:22" ht="58" x14ac:dyDescent="0.35">
      <c r="A660">
        <v>658</v>
      </c>
      <c r="B660" s="3" t="s">
        <v>659</v>
      </c>
      <c r="C660" s="3" t="s">
        <v>4768</v>
      </c>
      <c r="D660" s="18">
        <v>28888</v>
      </c>
      <c r="E660" s="18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7">
        <v>42178.952418981477</v>
      </c>
      <c r="L660" s="7">
        <v>42211.541666666664</v>
      </c>
      <c r="M660" s="5">
        <f>(J660/86400)+25569+(-5/24)</f>
        <v>42178.952418981477</v>
      </c>
      <c r="N660" s="5">
        <f t="shared" si="10"/>
        <v>42211.541666666664</v>
      </c>
      <c r="O660" t="b">
        <v>0</v>
      </c>
      <c r="P660">
        <v>276</v>
      </c>
      <c r="Q660" t="b">
        <v>1</v>
      </c>
      <c r="R660" t="s">
        <v>8273</v>
      </c>
      <c r="S660" s="11">
        <f>SUM(E660/D660)*100</f>
        <v>104.46206037108834</v>
      </c>
      <c r="T660" s="10">
        <f>SUM(E660/P660)</f>
        <v>109.33695652173913</v>
      </c>
      <c r="U660" t="s">
        <v>8317</v>
      </c>
      <c r="V660" t="s">
        <v>8319</v>
      </c>
    </row>
    <row r="661" spans="1:22" x14ac:dyDescent="0.35">
      <c r="A661">
        <v>659</v>
      </c>
      <c r="B661" s="3" t="s">
        <v>660</v>
      </c>
      <c r="C661" s="3" t="s">
        <v>4769</v>
      </c>
      <c r="D661" s="18">
        <v>3000</v>
      </c>
      <c r="E661" s="18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7">
        <v>42209.385358796295</v>
      </c>
      <c r="L661" s="7">
        <v>42239.385358796295</v>
      </c>
      <c r="M661" s="5">
        <f>(J661/86400)+25569+(-5/24)</f>
        <v>42209.385358796295</v>
      </c>
      <c r="N661" s="5">
        <f t="shared" si="10"/>
        <v>42239.385358796295</v>
      </c>
      <c r="O661" t="b">
        <v>0</v>
      </c>
      <c r="P661">
        <v>21</v>
      </c>
      <c r="Q661" t="b">
        <v>1</v>
      </c>
      <c r="R661" t="s">
        <v>8273</v>
      </c>
      <c r="S661" s="11">
        <f>SUM(E661/D661)*100</f>
        <v>100.56666666666668</v>
      </c>
      <c r="T661" s="10">
        <f>SUM(E661/P661)</f>
        <v>143.66666666666666</v>
      </c>
      <c r="U661" t="s">
        <v>8317</v>
      </c>
      <c r="V661" t="s">
        <v>8319</v>
      </c>
    </row>
    <row r="662" spans="1:22" ht="58" x14ac:dyDescent="0.35">
      <c r="A662">
        <v>660</v>
      </c>
      <c r="B662" s="3" t="s">
        <v>661</v>
      </c>
      <c r="C662" s="3" t="s">
        <v>4770</v>
      </c>
      <c r="D662" s="18">
        <v>50000</v>
      </c>
      <c r="E662" s="18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7">
        <v>41922.533321759256</v>
      </c>
      <c r="L662" s="7">
        <v>41952.57498842592</v>
      </c>
      <c r="M662" s="5">
        <f>(J662/86400)+25569+(-5/24)</f>
        <v>41922.533321759256</v>
      </c>
      <c r="N662" s="5">
        <f t="shared" si="10"/>
        <v>41952.57498842592</v>
      </c>
      <c r="O662" t="b">
        <v>0</v>
      </c>
      <c r="P662">
        <v>18</v>
      </c>
      <c r="Q662" t="b">
        <v>0</v>
      </c>
      <c r="R662" t="s">
        <v>8273</v>
      </c>
      <c r="S662" s="11">
        <f>SUM(E662/D662)*100</f>
        <v>3.0579999999999998</v>
      </c>
      <c r="T662" s="10">
        <f>SUM(E662/P662)</f>
        <v>84.944444444444443</v>
      </c>
      <c r="U662" t="s">
        <v>8317</v>
      </c>
      <c r="V662" t="s">
        <v>8319</v>
      </c>
    </row>
    <row r="663" spans="1:22" ht="43.5" x14ac:dyDescent="0.35">
      <c r="A663">
        <v>661</v>
      </c>
      <c r="B663" s="3" t="s">
        <v>662</v>
      </c>
      <c r="C663" s="3" t="s">
        <v>4771</v>
      </c>
      <c r="D663" s="18">
        <v>10000</v>
      </c>
      <c r="E663" s="18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7">
        <v>42636.437025462961</v>
      </c>
      <c r="L663" s="7">
        <v>42666.437025462961</v>
      </c>
      <c r="M663" s="5">
        <f>(J663/86400)+25569+(-5/24)</f>
        <v>42636.437025462961</v>
      </c>
      <c r="N663" s="5">
        <f t="shared" si="10"/>
        <v>42666.437025462961</v>
      </c>
      <c r="O663" t="b">
        <v>0</v>
      </c>
      <c r="P663">
        <v>9</v>
      </c>
      <c r="Q663" t="b">
        <v>0</v>
      </c>
      <c r="R663" t="s">
        <v>8273</v>
      </c>
      <c r="S663" s="11">
        <f>SUM(E663/D663)*100</f>
        <v>0.95</v>
      </c>
      <c r="T663" s="10">
        <f>SUM(E663/P663)</f>
        <v>10.555555555555555</v>
      </c>
      <c r="U663" t="s">
        <v>8317</v>
      </c>
      <c r="V663" t="s">
        <v>8319</v>
      </c>
    </row>
    <row r="664" spans="1:22" ht="43.5" x14ac:dyDescent="0.35">
      <c r="A664">
        <v>662</v>
      </c>
      <c r="B664" s="3" t="s">
        <v>663</v>
      </c>
      <c r="C664" s="3" t="s">
        <v>4772</v>
      </c>
      <c r="D664" s="18">
        <v>39000</v>
      </c>
      <c r="E664" s="18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7">
        <v>41990.229710648149</v>
      </c>
      <c r="L664" s="7">
        <v>42020.229710648149</v>
      </c>
      <c r="M664" s="5">
        <f>(J664/86400)+25569+(-5/24)</f>
        <v>41990.229710648149</v>
      </c>
      <c r="N664" s="5">
        <f t="shared" si="10"/>
        <v>42020.229710648149</v>
      </c>
      <c r="O664" t="b">
        <v>0</v>
      </c>
      <c r="P664">
        <v>4</v>
      </c>
      <c r="Q664" t="b">
        <v>0</v>
      </c>
      <c r="R664" t="s">
        <v>8273</v>
      </c>
      <c r="S664" s="11">
        <f>SUM(E664/D664)*100</f>
        <v>0.4</v>
      </c>
      <c r="T664" s="10">
        <f>SUM(E664/P664)</f>
        <v>39</v>
      </c>
      <c r="U664" t="s">
        <v>8317</v>
      </c>
      <c r="V664" t="s">
        <v>8319</v>
      </c>
    </row>
    <row r="665" spans="1:22" ht="58" x14ac:dyDescent="0.35">
      <c r="A665">
        <v>663</v>
      </c>
      <c r="B665" s="3" t="s">
        <v>664</v>
      </c>
      <c r="C665" s="3" t="s">
        <v>4773</v>
      </c>
      <c r="D665" s="18">
        <v>200000</v>
      </c>
      <c r="E665" s="18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7">
        <v>42173.634907407402</v>
      </c>
      <c r="L665" s="7">
        <v>42203.634907407402</v>
      </c>
      <c r="M665" s="5">
        <f>(J665/86400)+25569+(-5/24)</f>
        <v>42173.634907407402</v>
      </c>
      <c r="N665" s="5">
        <f t="shared" si="10"/>
        <v>42203.634907407402</v>
      </c>
      <c r="O665" t="b">
        <v>0</v>
      </c>
      <c r="P665">
        <v>7</v>
      </c>
      <c r="Q665" t="b">
        <v>0</v>
      </c>
      <c r="R665" t="s">
        <v>8273</v>
      </c>
      <c r="S665" s="11">
        <f>SUM(E665/D665)*100</f>
        <v>0.35000000000000003</v>
      </c>
      <c r="T665" s="10">
        <f>SUM(E665/P665)</f>
        <v>100</v>
      </c>
      <c r="U665" t="s">
        <v>8317</v>
      </c>
      <c r="V665" t="s">
        <v>8319</v>
      </c>
    </row>
    <row r="666" spans="1:22" ht="43.5" x14ac:dyDescent="0.35">
      <c r="A666">
        <v>664</v>
      </c>
      <c r="B666" s="3" t="s">
        <v>665</v>
      </c>
      <c r="C666" s="3" t="s">
        <v>4774</v>
      </c>
      <c r="D666" s="18">
        <v>12000</v>
      </c>
      <c r="E666" s="18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7">
        <v>42077.458043981482</v>
      </c>
      <c r="L666" s="7">
        <v>42107.458043981482</v>
      </c>
      <c r="M666" s="5">
        <f>(J666/86400)+25569+(-5/24)</f>
        <v>42077.458043981482</v>
      </c>
      <c r="N666" s="5">
        <f t="shared" si="10"/>
        <v>42107.458043981482</v>
      </c>
      <c r="O666" t="b">
        <v>0</v>
      </c>
      <c r="P666">
        <v>29</v>
      </c>
      <c r="Q666" t="b">
        <v>0</v>
      </c>
      <c r="R666" t="s">
        <v>8273</v>
      </c>
      <c r="S666" s="11">
        <f>SUM(E666/D666)*100</f>
        <v>7.5333333333333332</v>
      </c>
      <c r="T666" s="10">
        <f>SUM(E666/P666)</f>
        <v>31.172413793103448</v>
      </c>
      <c r="U666" t="s">
        <v>8317</v>
      </c>
      <c r="V666" t="s">
        <v>8319</v>
      </c>
    </row>
    <row r="667" spans="1:22" ht="58" x14ac:dyDescent="0.35">
      <c r="A667">
        <v>665</v>
      </c>
      <c r="B667" s="3" t="s">
        <v>666</v>
      </c>
      <c r="C667" s="3" t="s">
        <v>4775</v>
      </c>
      <c r="D667" s="18">
        <v>10000</v>
      </c>
      <c r="E667" s="18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7">
        <v>42688.503020833326</v>
      </c>
      <c r="L667" s="7">
        <v>42748.503020833326</v>
      </c>
      <c r="M667" s="5">
        <f>(J667/86400)+25569+(-5/24)</f>
        <v>42688.503020833326</v>
      </c>
      <c r="N667" s="5">
        <f t="shared" si="10"/>
        <v>42748.503020833326</v>
      </c>
      <c r="O667" t="b">
        <v>0</v>
      </c>
      <c r="P667">
        <v>12</v>
      </c>
      <c r="Q667" t="b">
        <v>0</v>
      </c>
      <c r="R667" t="s">
        <v>8273</v>
      </c>
      <c r="S667" s="11">
        <f>SUM(E667/D667)*100</f>
        <v>18.64</v>
      </c>
      <c r="T667" s="10">
        <f>SUM(E667/P667)</f>
        <v>155.33333333333334</v>
      </c>
      <c r="U667" t="s">
        <v>8317</v>
      </c>
      <c r="V667" t="s">
        <v>8319</v>
      </c>
    </row>
    <row r="668" spans="1:22" ht="43.5" x14ac:dyDescent="0.35">
      <c r="A668">
        <v>666</v>
      </c>
      <c r="B668" s="3" t="s">
        <v>667</v>
      </c>
      <c r="C668" s="3" t="s">
        <v>4776</v>
      </c>
      <c r="D668" s="18">
        <v>200000</v>
      </c>
      <c r="E668" s="1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7">
        <v>41838.623819444438</v>
      </c>
      <c r="L668" s="7">
        <v>41868.623819444438</v>
      </c>
      <c r="M668" s="5">
        <f>(J668/86400)+25569+(-5/24)</f>
        <v>41838.623819444438</v>
      </c>
      <c r="N668" s="5">
        <f t="shared" si="10"/>
        <v>41868.623819444438</v>
      </c>
      <c r="O668" t="b">
        <v>0</v>
      </c>
      <c r="P668">
        <v>4</v>
      </c>
      <c r="Q668" t="b">
        <v>0</v>
      </c>
      <c r="R668" t="s">
        <v>8273</v>
      </c>
      <c r="S668" s="11">
        <f>SUM(E668/D668)*100</f>
        <v>4.0000000000000001E-3</v>
      </c>
      <c r="T668" s="10">
        <f>SUM(E668/P668)</f>
        <v>2</v>
      </c>
      <c r="U668" t="s">
        <v>8317</v>
      </c>
      <c r="V668" t="s">
        <v>8319</v>
      </c>
    </row>
    <row r="669" spans="1:22" ht="58" x14ac:dyDescent="0.35">
      <c r="A669">
        <v>667</v>
      </c>
      <c r="B669" s="3" t="s">
        <v>668</v>
      </c>
      <c r="C669" s="3" t="s">
        <v>4777</v>
      </c>
      <c r="D669" s="18">
        <v>50000</v>
      </c>
      <c r="E669" s="18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7">
        <v>42632.165081018517</v>
      </c>
      <c r="L669" s="7">
        <v>42672.165081018517</v>
      </c>
      <c r="M669" s="5">
        <f>(J669/86400)+25569+(-5/24)</f>
        <v>42632.165081018517</v>
      </c>
      <c r="N669" s="5">
        <f t="shared" si="10"/>
        <v>42672.165081018517</v>
      </c>
      <c r="O669" t="b">
        <v>0</v>
      </c>
      <c r="P669">
        <v>28</v>
      </c>
      <c r="Q669" t="b">
        <v>0</v>
      </c>
      <c r="R669" t="s">
        <v>8273</v>
      </c>
      <c r="S669" s="11">
        <f>SUM(E669/D669)*100</f>
        <v>10.02</v>
      </c>
      <c r="T669" s="10">
        <f>SUM(E669/P669)</f>
        <v>178.92857142857142</v>
      </c>
      <c r="U669" t="s">
        <v>8317</v>
      </c>
      <c r="V669" t="s">
        <v>8319</v>
      </c>
    </row>
    <row r="670" spans="1:22" ht="43.5" x14ac:dyDescent="0.35">
      <c r="A670">
        <v>668</v>
      </c>
      <c r="B670" s="3" t="s">
        <v>669</v>
      </c>
      <c r="C670" s="3" t="s">
        <v>4778</v>
      </c>
      <c r="D670" s="18">
        <v>15000</v>
      </c>
      <c r="E670" s="18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7">
        <v>42090.622939814813</v>
      </c>
      <c r="L670" s="7">
        <v>42135.622939814813</v>
      </c>
      <c r="M670" s="5">
        <f>(J670/86400)+25569+(-5/24)</f>
        <v>42090.622939814813</v>
      </c>
      <c r="N670" s="5">
        <f t="shared" si="10"/>
        <v>42135.622939814813</v>
      </c>
      <c r="O670" t="b">
        <v>0</v>
      </c>
      <c r="P670">
        <v>25</v>
      </c>
      <c r="Q670" t="b">
        <v>0</v>
      </c>
      <c r="R670" t="s">
        <v>8273</v>
      </c>
      <c r="S670" s="11">
        <f>SUM(E670/D670)*100</f>
        <v>4.5600000000000005</v>
      </c>
      <c r="T670" s="10">
        <f>SUM(E670/P670)</f>
        <v>27.36</v>
      </c>
      <c r="U670" t="s">
        <v>8317</v>
      </c>
      <c r="V670" t="s">
        <v>8319</v>
      </c>
    </row>
    <row r="671" spans="1:22" ht="58" x14ac:dyDescent="0.35">
      <c r="A671">
        <v>669</v>
      </c>
      <c r="B671" s="3" t="s">
        <v>670</v>
      </c>
      <c r="C671" s="3" t="s">
        <v>4779</v>
      </c>
      <c r="D671" s="18">
        <v>200000</v>
      </c>
      <c r="E671" s="18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7">
        <v>42527.417337962957</v>
      </c>
      <c r="L671" s="7">
        <v>42557.417337962957</v>
      </c>
      <c r="M671" s="5">
        <f>(J671/86400)+25569+(-5/24)</f>
        <v>42527.417337962957</v>
      </c>
      <c r="N671" s="5">
        <f t="shared" si="10"/>
        <v>42557.417337962957</v>
      </c>
      <c r="O671" t="b">
        <v>0</v>
      </c>
      <c r="P671">
        <v>28</v>
      </c>
      <c r="Q671" t="b">
        <v>0</v>
      </c>
      <c r="R671" t="s">
        <v>8273</v>
      </c>
      <c r="S671" s="11">
        <f>SUM(E671/D671)*100</f>
        <v>21.5075</v>
      </c>
      <c r="T671" s="10">
        <f>SUM(E671/P671)</f>
        <v>1536.25</v>
      </c>
      <c r="U671" t="s">
        <v>8317</v>
      </c>
      <c r="V671" t="s">
        <v>8319</v>
      </c>
    </row>
    <row r="672" spans="1:22" ht="58" x14ac:dyDescent="0.35">
      <c r="A672">
        <v>670</v>
      </c>
      <c r="B672" s="3" t="s">
        <v>671</v>
      </c>
      <c r="C672" s="3" t="s">
        <v>4780</v>
      </c>
      <c r="D672" s="18">
        <v>90000</v>
      </c>
      <c r="E672" s="18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7">
        <v>42506.501388888886</v>
      </c>
      <c r="L672" s="7">
        <v>42540.131944444445</v>
      </c>
      <c r="M672" s="5">
        <f>(J672/86400)+25569+(-5/24)</f>
        <v>42506.501388888886</v>
      </c>
      <c r="N672" s="5">
        <f t="shared" si="10"/>
        <v>42540.131944444445</v>
      </c>
      <c r="O672" t="b">
        <v>0</v>
      </c>
      <c r="P672">
        <v>310</v>
      </c>
      <c r="Q672" t="b">
        <v>0</v>
      </c>
      <c r="R672" t="s">
        <v>8273</v>
      </c>
      <c r="S672" s="11">
        <f>SUM(E672/D672)*100</f>
        <v>29.276666666666667</v>
      </c>
      <c r="T672" s="10">
        <f>SUM(E672/P672)</f>
        <v>84.99677419354839</v>
      </c>
      <c r="U672" t="s">
        <v>8317</v>
      </c>
      <c r="V672" t="s">
        <v>8319</v>
      </c>
    </row>
    <row r="673" spans="1:22" ht="58" x14ac:dyDescent="0.35">
      <c r="A673">
        <v>671</v>
      </c>
      <c r="B673" s="3" t="s">
        <v>672</v>
      </c>
      <c r="C673" s="3" t="s">
        <v>4781</v>
      </c>
      <c r="D673" s="18">
        <v>30000</v>
      </c>
      <c r="E673" s="18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7">
        <v>41984.484398148146</v>
      </c>
      <c r="L673" s="7">
        <v>42017.958333333336</v>
      </c>
      <c r="M673" s="5">
        <f>(J673/86400)+25569+(-5/24)</f>
        <v>41984.484398148146</v>
      </c>
      <c r="N673" s="5">
        <f t="shared" si="10"/>
        <v>42017.958333333336</v>
      </c>
      <c r="O673" t="b">
        <v>0</v>
      </c>
      <c r="P673">
        <v>15</v>
      </c>
      <c r="Q673" t="b">
        <v>0</v>
      </c>
      <c r="R673" t="s">
        <v>8273</v>
      </c>
      <c r="S673" s="11">
        <f>SUM(E673/D673)*100</f>
        <v>39.426666666666662</v>
      </c>
      <c r="T673" s="10">
        <f>SUM(E673/P673)</f>
        <v>788.5333333333333</v>
      </c>
      <c r="U673" t="s">
        <v>8317</v>
      </c>
      <c r="V673" t="s">
        <v>8319</v>
      </c>
    </row>
    <row r="674" spans="1:22" ht="43.5" x14ac:dyDescent="0.35">
      <c r="A674">
        <v>672</v>
      </c>
      <c r="B674" s="3" t="s">
        <v>673</v>
      </c>
      <c r="C674" s="3" t="s">
        <v>4782</v>
      </c>
      <c r="D674" s="18">
        <v>50000</v>
      </c>
      <c r="E674" s="18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7">
        <v>41974.011157407404</v>
      </c>
      <c r="L674" s="7">
        <v>42004.999305555553</v>
      </c>
      <c r="M674" s="5">
        <f>(J674/86400)+25569+(-5/24)</f>
        <v>41974.011157407404</v>
      </c>
      <c r="N674" s="5">
        <f t="shared" si="10"/>
        <v>42004.999305555553</v>
      </c>
      <c r="O674" t="b">
        <v>0</v>
      </c>
      <c r="P674">
        <v>215</v>
      </c>
      <c r="Q674" t="b">
        <v>0</v>
      </c>
      <c r="R674" t="s">
        <v>8273</v>
      </c>
      <c r="S674" s="11">
        <f>SUM(E674/D674)*100</f>
        <v>21.628</v>
      </c>
      <c r="T674" s="10">
        <f>SUM(E674/P674)</f>
        <v>50.29767441860465</v>
      </c>
      <c r="U674" t="s">
        <v>8317</v>
      </c>
      <c r="V674" t="s">
        <v>8319</v>
      </c>
    </row>
    <row r="675" spans="1:22" ht="58" x14ac:dyDescent="0.35">
      <c r="A675">
        <v>673</v>
      </c>
      <c r="B675" s="3" t="s">
        <v>674</v>
      </c>
      <c r="C675" s="3" t="s">
        <v>4783</v>
      </c>
      <c r="D675" s="18">
        <v>100000</v>
      </c>
      <c r="E675" s="18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7">
        <v>41838.6321412037</v>
      </c>
      <c r="L675" s="7">
        <v>41883.6321412037</v>
      </c>
      <c r="M675" s="5">
        <f>(J675/86400)+25569+(-5/24)</f>
        <v>41838.6321412037</v>
      </c>
      <c r="N675" s="5">
        <f t="shared" si="10"/>
        <v>41883.6321412037</v>
      </c>
      <c r="O675" t="b">
        <v>0</v>
      </c>
      <c r="P675">
        <v>3</v>
      </c>
      <c r="Q675" t="b">
        <v>0</v>
      </c>
      <c r="R675" t="s">
        <v>8273</v>
      </c>
      <c r="S675" s="11">
        <f>SUM(E675/D675)*100</f>
        <v>0.20500000000000002</v>
      </c>
      <c r="T675" s="10">
        <f>SUM(E675/P675)</f>
        <v>68.333333333333329</v>
      </c>
      <c r="U675" t="s">
        <v>8317</v>
      </c>
      <c r="V675" t="s">
        <v>8319</v>
      </c>
    </row>
    <row r="676" spans="1:22" ht="29" x14ac:dyDescent="0.35">
      <c r="A676">
        <v>674</v>
      </c>
      <c r="B676" s="3" t="s">
        <v>675</v>
      </c>
      <c r="C676" s="3" t="s">
        <v>4784</v>
      </c>
      <c r="D676" s="18">
        <v>50000</v>
      </c>
      <c r="E676" s="18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7">
        <v>41802.907719907402</v>
      </c>
      <c r="L676" s="7">
        <v>41862.907719907402</v>
      </c>
      <c r="M676" s="5">
        <f>(J676/86400)+25569+(-5/24)</f>
        <v>41802.907719907402</v>
      </c>
      <c r="N676" s="5">
        <f t="shared" si="10"/>
        <v>41862.907719907402</v>
      </c>
      <c r="O676" t="b">
        <v>0</v>
      </c>
      <c r="P676">
        <v>2</v>
      </c>
      <c r="Q676" t="b">
        <v>0</v>
      </c>
      <c r="R676" t="s">
        <v>8273</v>
      </c>
      <c r="S676" s="11">
        <f>SUM(E676/D676)*100</f>
        <v>0.03</v>
      </c>
      <c r="T676" s="10">
        <f>SUM(E676/P676)</f>
        <v>7.5</v>
      </c>
      <c r="U676" t="s">
        <v>8317</v>
      </c>
      <c r="V676" t="s">
        <v>8319</v>
      </c>
    </row>
    <row r="677" spans="1:22" ht="43.5" x14ac:dyDescent="0.35">
      <c r="A677">
        <v>675</v>
      </c>
      <c r="B677" s="3" t="s">
        <v>676</v>
      </c>
      <c r="C677" s="3" t="s">
        <v>4785</v>
      </c>
      <c r="D677" s="18">
        <v>6000</v>
      </c>
      <c r="E677" s="18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7">
        <v>41975.722268518519</v>
      </c>
      <c r="L677" s="7">
        <v>42005.082638888889</v>
      </c>
      <c r="M677" s="5">
        <f>(J677/86400)+25569+(-5/24)</f>
        <v>41975.722268518519</v>
      </c>
      <c r="N677" s="5">
        <f t="shared" si="10"/>
        <v>42005.082638888889</v>
      </c>
      <c r="O677" t="b">
        <v>0</v>
      </c>
      <c r="P677">
        <v>26</v>
      </c>
      <c r="Q677" t="b">
        <v>0</v>
      </c>
      <c r="R677" t="s">
        <v>8273</v>
      </c>
      <c r="S677" s="11">
        <f>SUM(E677/D677)*100</f>
        <v>14.85</v>
      </c>
      <c r="T677" s="10">
        <f>SUM(E677/P677)</f>
        <v>34.269230769230766</v>
      </c>
      <c r="U677" t="s">
        <v>8317</v>
      </c>
      <c r="V677" t="s">
        <v>8319</v>
      </c>
    </row>
    <row r="678" spans="1:22" ht="58" x14ac:dyDescent="0.35">
      <c r="A678">
        <v>676</v>
      </c>
      <c r="B678" s="3" t="s">
        <v>677</v>
      </c>
      <c r="C678" s="3" t="s">
        <v>4786</v>
      </c>
      <c r="D678" s="18">
        <v>100000</v>
      </c>
      <c r="E678" s="1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7">
        <v>42012.559965277775</v>
      </c>
      <c r="L678" s="7">
        <v>42042.559965277775</v>
      </c>
      <c r="M678" s="5">
        <f>(J678/86400)+25569+(-5/24)</f>
        <v>42012.559965277775</v>
      </c>
      <c r="N678" s="5">
        <f t="shared" si="10"/>
        <v>42042.559965277775</v>
      </c>
      <c r="O678" t="b">
        <v>0</v>
      </c>
      <c r="P678">
        <v>24</v>
      </c>
      <c r="Q678" t="b">
        <v>0</v>
      </c>
      <c r="R678" t="s">
        <v>8273</v>
      </c>
      <c r="S678" s="11">
        <f>SUM(E678/D678)*100</f>
        <v>1.4710000000000001</v>
      </c>
      <c r="T678" s="10">
        <f>SUM(E678/P678)</f>
        <v>61.291666666666664</v>
      </c>
      <c r="U678" t="s">
        <v>8317</v>
      </c>
      <c r="V678" t="s">
        <v>8319</v>
      </c>
    </row>
    <row r="679" spans="1:22" ht="72.5" x14ac:dyDescent="0.35">
      <c r="A679">
        <v>677</v>
      </c>
      <c r="B679" s="3" t="s">
        <v>678</v>
      </c>
      <c r="C679" s="3" t="s">
        <v>4787</v>
      </c>
      <c r="D679" s="18">
        <v>50000</v>
      </c>
      <c r="E679" s="18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7">
        <v>42504.195543981477</v>
      </c>
      <c r="L679" s="7">
        <v>42549.195543981477</v>
      </c>
      <c r="M679" s="5">
        <f>(J679/86400)+25569+(-5/24)</f>
        <v>42504.195543981477</v>
      </c>
      <c r="N679" s="5">
        <f t="shared" si="10"/>
        <v>42549.195543981477</v>
      </c>
      <c r="O679" t="b">
        <v>0</v>
      </c>
      <c r="P679">
        <v>96</v>
      </c>
      <c r="Q679" t="b">
        <v>0</v>
      </c>
      <c r="R679" t="s">
        <v>8273</v>
      </c>
      <c r="S679" s="11">
        <f>SUM(E679/D679)*100</f>
        <v>25.584</v>
      </c>
      <c r="T679" s="10">
        <f>SUM(E679/P679)</f>
        <v>133.25</v>
      </c>
      <c r="U679" t="s">
        <v>8317</v>
      </c>
      <c r="V679" t="s">
        <v>8319</v>
      </c>
    </row>
    <row r="680" spans="1:22" ht="43.5" x14ac:dyDescent="0.35">
      <c r="A680">
        <v>678</v>
      </c>
      <c r="B680" s="3" t="s">
        <v>679</v>
      </c>
      <c r="C680" s="3" t="s">
        <v>4788</v>
      </c>
      <c r="D680" s="18">
        <v>29000</v>
      </c>
      <c r="E680" s="18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7">
        <v>42481.168263888881</v>
      </c>
      <c r="L680" s="7">
        <v>42511.168263888881</v>
      </c>
      <c r="M680" s="5">
        <f>(J680/86400)+25569+(-5/24)</f>
        <v>42481.168263888881</v>
      </c>
      <c r="N680" s="5">
        <f t="shared" si="10"/>
        <v>42511.168263888881</v>
      </c>
      <c r="O680" t="b">
        <v>0</v>
      </c>
      <c r="P680">
        <v>17</v>
      </c>
      <c r="Q680" t="b">
        <v>0</v>
      </c>
      <c r="R680" t="s">
        <v>8273</v>
      </c>
      <c r="S680" s="11">
        <f>SUM(E680/D680)*100</f>
        <v>3.8206896551724134</v>
      </c>
      <c r="T680" s="10">
        <f>SUM(E680/P680)</f>
        <v>65.17647058823529</v>
      </c>
      <c r="U680" t="s">
        <v>8317</v>
      </c>
      <c r="V680" t="s">
        <v>8319</v>
      </c>
    </row>
    <row r="681" spans="1:22" ht="43.5" x14ac:dyDescent="0.35">
      <c r="A681">
        <v>679</v>
      </c>
      <c r="B681" s="3" t="s">
        <v>680</v>
      </c>
      <c r="C681" s="3" t="s">
        <v>4789</v>
      </c>
      <c r="D681" s="18">
        <v>57000</v>
      </c>
      <c r="E681" s="18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7">
        <v>42556.487372685187</v>
      </c>
      <c r="L681" s="7">
        <v>42616.487372685187</v>
      </c>
      <c r="M681" s="5">
        <f>(J681/86400)+25569+(-5/24)</f>
        <v>42556.487372685187</v>
      </c>
      <c r="N681" s="5">
        <f t="shared" si="10"/>
        <v>42616.487372685187</v>
      </c>
      <c r="O681" t="b">
        <v>0</v>
      </c>
      <c r="P681">
        <v>94</v>
      </c>
      <c r="Q681" t="b">
        <v>0</v>
      </c>
      <c r="R681" t="s">
        <v>8273</v>
      </c>
      <c r="S681" s="11">
        <f>SUM(E681/D681)*100</f>
        <v>15.485964912280703</v>
      </c>
      <c r="T681" s="10">
        <f>SUM(E681/P681)</f>
        <v>93.90425531914893</v>
      </c>
      <c r="U681" t="s">
        <v>8317</v>
      </c>
      <c r="V681" t="s">
        <v>8319</v>
      </c>
    </row>
    <row r="682" spans="1:22" ht="58" x14ac:dyDescent="0.35">
      <c r="A682">
        <v>680</v>
      </c>
      <c r="B682" s="3" t="s">
        <v>681</v>
      </c>
      <c r="C682" s="3" t="s">
        <v>4790</v>
      </c>
      <c r="D682" s="18">
        <v>75000</v>
      </c>
      <c r="E682" s="18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7">
        <v>41864.293182870366</v>
      </c>
      <c r="L682" s="7">
        <v>41899.293182870366</v>
      </c>
      <c r="M682" s="5">
        <f>(J682/86400)+25569+(-5/24)</f>
        <v>41864.293182870366</v>
      </c>
      <c r="N682" s="5">
        <f t="shared" si="10"/>
        <v>41899.293182870366</v>
      </c>
      <c r="O682" t="b">
        <v>0</v>
      </c>
      <c r="P682">
        <v>129</v>
      </c>
      <c r="Q682" t="b">
        <v>0</v>
      </c>
      <c r="R682" t="s">
        <v>8273</v>
      </c>
      <c r="S682" s="11">
        <f>SUM(E682/D682)*100</f>
        <v>25.912000000000003</v>
      </c>
      <c r="T682" s="10">
        <f>SUM(E682/P682)</f>
        <v>150.65116279069767</v>
      </c>
      <c r="U682" t="s">
        <v>8317</v>
      </c>
      <c r="V682" t="s">
        <v>8319</v>
      </c>
    </row>
    <row r="683" spans="1:22" ht="43.5" x14ac:dyDescent="0.35">
      <c r="A683">
        <v>681</v>
      </c>
      <c r="B683" s="3" t="s">
        <v>682</v>
      </c>
      <c r="C683" s="3" t="s">
        <v>4791</v>
      </c>
      <c r="D683" s="18">
        <v>2500</v>
      </c>
      <c r="E683" s="18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7">
        <v>42639.597268518519</v>
      </c>
      <c r="L683" s="7">
        <v>42669.597268518519</v>
      </c>
      <c r="M683" s="5">
        <f>(J683/86400)+25569+(-5/24)</f>
        <v>42639.597268518519</v>
      </c>
      <c r="N683" s="5">
        <f t="shared" si="10"/>
        <v>42669.597268518519</v>
      </c>
      <c r="O683" t="b">
        <v>0</v>
      </c>
      <c r="P683">
        <v>1</v>
      </c>
      <c r="Q683" t="b">
        <v>0</v>
      </c>
      <c r="R683" t="s">
        <v>8273</v>
      </c>
      <c r="S683" s="11">
        <f>SUM(E683/D683)*100</f>
        <v>0.04</v>
      </c>
      <c r="T683" s="10">
        <f>SUM(E683/P683)</f>
        <v>1</v>
      </c>
      <c r="U683" t="s">
        <v>8317</v>
      </c>
      <c r="V683" t="s">
        <v>8319</v>
      </c>
    </row>
    <row r="684" spans="1:22" ht="43.5" x14ac:dyDescent="0.35">
      <c r="A684">
        <v>682</v>
      </c>
      <c r="B684" s="3" t="s">
        <v>683</v>
      </c>
      <c r="C684" s="3" t="s">
        <v>4792</v>
      </c>
      <c r="D684" s="18">
        <v>50000</v>
      </c>
      <c r="E684" s="18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7">
        <v>42778.556967592587</v>
      </c>
      <c r="L684" s="7">
        <v>42808.515300925923</v>
      </c>
      <c r="M684" s="5">
        <f>(J684/86400)+25569+(-5/24)</f>
        <v>42778.556967592587</v>
      </c>
      <c r="N684" s="5">
        <f t="shared" si="10"/>
        <v>42808.515300925923</v>
      </c>
      <c r="O684" t="b">
        <v>0</v>
      </c>
      <c r="P684">
        <v>4</v>
      </c>
      <c r="Q684" t="b">
        <v>0</v>
      </c>
      <c r="R684" t="s">
        <v>8273</v>
      </c>
      <c r="S684" s="11">
        <f>SUM(E684/D684)*100</f>
        <v>0.106</v>
      </c>
      <c r="T684" s="10">
        <f>SUM(E684/P684)</f>
        <v>13.25</v>
      </c>
      <c r="U684" t="s">
        <v>8317</v>
      </c>
      <c r="V684" t="s">
        <v>8319</v>
      </c>
    </row>
    <row r="685" spans="1:22" ht="43.5" x14ac:dyDescent="0.35">
      <c r="A685">
        <v>683</v>
      </c>
      <c r="B685" s="3" t="s">
        <v>684</v>
      </c>
      <c r="C685" s="3" t="s">
        <v>4793</v>
      </c>
      <c r="D685" s="18">
        <v>35000</v>
      </c>
      <c r="E685" s="18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7">
        <v>42634.691712962966</v>
      </c>
      <c r="L685" s="7">
        <v>42674.691712962966</v>
      </c>
      <c r="M685" s="5">
        <f>(J685/86400)+25569+(-5/24)</f>
        <v>42634.691712962966</v>
      </c>
      <c r="N685" s="5">
        <f t="shared" si="10"/>
        <v>42674.691712962966</v>
      </c>
      <c r="O685" t="b">
        <v>0</v>
      </c>
      <c r="P685">
        <v>3</v>
      </c>
      <c r="Q685" t="b">
        <v>0</v>
      </c>
      <c r="R685" t="s">
        <v>8273</v>
      </c>
      <c r="S685" s="11">
        <f>SUM(E685/D685)*100</f>
        <v>0.85142857142857142</v>
      </c>
      <c r="T685" s="10">
        <f>SUM(E685/P685)</f>
        <v>99.333333333333329</v>
      </c>
      <c r="U685" t="s">
        <v>8317</v>
      </c>
      <c r="V685" t="s">
        <v>8319</v>
      </c>
    </row>
    <row r="686" spans="1:22" ht="29" x14ac:dyDescent="0.35">
      <c r="A686">
        <v>684</v>
      </c>
      <c r="B686" s="3" t="s">
        <v>685</v>
      </c>
      <c r="C686" s="3" t="s">
        <v>4794</v>
      </c>
      <c r="D686" s="18">
        <v>320000</v>
      </c>
      <c r="E686" s="18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7">
        <v>41809.26494212963</v>
      </c>
      <c r="L686" s="7">
        <v>41844.916666666664</v>
      </c>
      <c r="M686" s="5">
        <f>(J686/86400)+25569+(-5/24)</f>
        <v>41809.26494212963</v>
      </c>
      <c r="N686" s="5">
        <f t="shared" si="10"/>
        <v>41844.916666666664</v>
      </c>
      <c r="O686" t="b">
        <v>0</v>
      </c>
      <c r="P686">
        <v>135</v>
      </c>
      <c r="Q686" t="b">
        <v>0</v>
      </c>
      <c r="R686" t="s">
        <v>8273</v>
      </c>
      <c r="S686" s="11">
        <f>SUM(E686/D686)*100</f>
        <v>7.4837500000000006</v>
      </c>
      <c r="T686" s="10">
        <f>SUM(E686/P686)</f>
        <v>177.39259259259259</v>
      </c>
      <c r="U686" t="s">
        <v>8317</v>
      </c>
      <c r="V686" t="s">
        <v>8319</v>
      </c>
    </row>
    <row r="687" spans="1:22" ht="43.5" x14ac:dyDescent="0.35">
      <c r="A687">
        <v>685</v>
      </c>
      <c r="B687" s="3" t="s">
        <v>686</v>
      </c>
      <c r="C687" s="3" t="s">
        <v>4795</v>
      </c>
      <c r="D687" s="18">
        <v>2000</v>
      </c>
      <c r="E687" s="18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7">
        <v>41971.658240740733</v>
      </c>
      <c r="L687" s="7">
        <v>42016.658240740733</v>
      </c>
      <c r="M687" s="5">
        <f>(J687/86400)+25569+(-5/24)</f>
        <v>41971.658240740733</v>
      </c>
      <c r="N687" s="5">
        <f t="shared" si="10"/>
        <v>42016.658240740733</v>
      </c>
      <c r="O687" t="b">
        <v>0</v>
      </c>
      <c r="P687">
        <v>10</v>
      </c>
      <c r="Q687" t="b">
        <v>0</v>
      </c>
      <c r="R687" t="s">
        <v>8273</v>
      </c>
      <c r="S687" s="11">
        <f>SUM(E687/D687)*100</f>
        <v>27.650000000000002</v>
      </c>
      <c r="T687" s="10">
        <f>SUM(E687/P687)</f>
        <v>55.3</v>
      </c>
      <c r="U687" t="s">
        <v>8317</v>
      </c>
      <c r="V687" t="s">
        <v>8319</v>
      </c>
    </row>
    <row r="688" spans="1:22" ht="58" x14ac:dyDescent="0.35">
      <c r="A688">
        <v>686</v>
      </c>
      <c r="B688" s="3" t="s">
        <v>687</v>
      </c>
      <c r="C688" s="3" t="s">
        <v>4796</v>
      </c>
      <c r="D688" s="18">
        <v>500000</v>
      </c>
      <c r="E688" s="1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7">
        <v>42189.464930555558</v>
      </c>
      <c r="L688" s="7">
        <v>42219.464930555558</v>
      </c>
      <c r="M688" s="5">
        <f>(J688/86400)+25569+(-5/24)</f>
        <v>42189.464930555558</v>
      </c>
      <c r="N688" s="5">
        <f t="shared" si="10"/>
        <v>42219.464930555558</v>
      </c>
      <c r="O688" t="b">
        <v>0</v>
      </c>
      <c r="P688">
        <v>0</v>
      </c>
      <c r="Q688" t="b">
        <v>0</v>
      </c>
      <c r="R688" t="s">
        <v>8273</v>
      </c>
      <c r="S688" s="11">
        <f>SUM(E688/D688)*100</f>
        <v>0</v>
      </c>
      <c r="T688" s="10" t="e">
        <f>SUM(E688/P688)</f>
        <v>#DIV/0!</v>
      </c>
      <c r="U688" t="s">
        <v>8317</v>
      </c>
      <c r="V688" t="s">
        <v>8319</v>
      </c>
    </row>
    <row r="689" spans="1:22" ht="43.5" x14ac:dyDescent="0.35">
      <c r="A689">
        <v>687</v>
      </c>
      <c r="B689" s="3" t="s">
        <v>688</v>
      </c>
      <c r="C689" s="3" t="s">
        <v>4797</v>
      </c>
      <c r="D689" s="18">
        <v>100000</v>
      </c>
      <c r="E689" s="18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7">
        <v>42711.542280092595</v>
      </c>
      <c r="L689" s="7">
        <v>42771.542280092595</v>
      </c>
      <c r="M689" s="5">
        <f>(J689/86400)+25569+(-5/24)</f>
        <v>42711.542280092595</v>
      </c>
      <c r="N689" s="5">
        <f t="shared" si="10"/>
        <v>42771.542280092595</v>
      </c>
      <c r="O689" t="b">
        <v>0</v>
      </c>
      <c r="P689">
        <v>6</v>
      </c>
      <c r="Q689" t="b">
        <v>0</v>
      </c>
      <c r="R689" t="s">
        <v>8273</v>
      </c>
      <c r="S689" s="11">
        <f>SUM(E689/D689)*100</f>
        <v>3.55</v>
      </c>
      <c r="T689" s="10">
        <f>SUM(E689/P689)</f>
        <v>591.66666666666663</v>
      </c>
      <c r="U689" t="s">
        <v>8317</v>
      </c>
      <c r="V689" t="s">
        <v>8319</v>
      </c>
    </row>
    <row r="690" spans="1:22" ht="58" x14ac:dyDescent="0.35">
      <c r="A690">
        <v>688</v>
      </c>
      <c r="B690" s="3" t="s">
        <v>689</v>
      </c>
      <c r="C690" s="3" t="s">
        <v>4798</v>
      </c>
      <c r="D690" s="18">
        <v>20000</v>
      </c>
      <c r="E690" s="18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7">
        <v>42261.896446759252</v>
      </c>
      <c r="L690" s="7">
        <v>42291.896446759252</v>
      </c>
      <c r="M690" s="5">
        <f>(J690/86400)+25569+(-5/24)</f>
        <v>42261.896446759252</v>
      </c>
      <c r="N690" s="5">
        <f t="shared" si="10"/>
        <v>42291.896446759252</v>
      </c>
      <c r="O690" t="b">
        <v>0</v>
      </c>
      <c r="P690">
        <v>36</v>
      </c>
      <c r="Q690" t="b">
        <v>0</v>
      </c>
      <c r="R690" t="s">
        <v>8273</v>
      </c>
      <c r="S690" s="11">
        <f>SUM(E690/D690)*100</f>
        <v>72.989999999999995</v>
      </c>
      <c r="T690" s="10">
        <f>SUM(E690/P690)</f>
        <v>405.5</v>
      </c>
      <c r="U690" t="s">
        <v>8317</v>
      </c>
      <c r="V690" t="s">
        <v>8319</v>
      </c>
    </row>
    <row r="691" spans="1:22" ht="58" x14ac:dyDescent="0.35">
      <c r="A691">
        <v>689</v>
      </c>
      <c r="B691" s="3" t="s">
        <v>690</v>
      </c>
      <c r="C691" s="3" t="s">
        <v>4799</v>
      </c>
      <c r="D691" s="18">
        <v>200000</v>
      </c>
      <c r="E691" s="18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7">
        <v>42675.459456018514</v>
      </c>
      <c r="L691" s="7">
        <v>42711.999305555553</v>
      </c>
      <c r="M691" s="5">
        <f>(J691/86400)+25569+(-5/24)</f>
        <v>42675.459456018514</v>
      </c>
      <c r="N691" s="5">
        <f t="shared" si="10"/>
        <v>42711.999305555553</v>
      </c>
      <c r="O691" t="b">
        <v>0</v>
      </c>
      <c r="P691">
        <v>336</v>
      </c>
      <c r="Q691" t="b">
        <v>0</v>
      </c>
      <c r="R691" t="s">
        <v>8273</v>
      </c>
      <c r="S691" s="11">
        <f>SUM(E691/D691)*100</f>
        <v>57.648750000000007</v>
      </c>
      <c r="T691" s="10">
        <f>SUM(E691/P691)</f>
        <v>343.14732142857144</v>
      </c>
      <c r="U691" t="s">
        <v>8317</v>
      </c>
      <c r="V691" t="s">
        <v>8319</v>
      </c>
    </row>
    <row r="692" spans="1:22" ht="29" x14ac:dyDescent="0.35">
      <c r="A692">
        <v>690</v>
      </c>
      <c r="B692" s="3" t="s">
        <v>691</v>
      </c>
      <c r="C692" s="3" t="s">
        <v>4800</v>
      </c>
      <c r="D692" s="18">
        <v>20000</v>
      </c>
      <c r="E692" s="18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7">
        <v>42579.426400462959</v>
      </c>
      <c r="L692" s="7">
        <v>42622.041666666664</v>
      </c>
      <c r="M692" s="5">
        <f>(J692/86400)+25569+(-5/24)</f>
        <v>42579.426400462959</v>
      </c>
      <c r="N692" s="5">
        <f t="shared" si="10"/>
        <v>42622.041666666664</v>
      </c>
      <c r="O692" t="b">
        <v>0</v>
      </c>
      <c r="P692">
        <v>34</v>
      </c>
      <c r="Q692" t="b">
        <v>0</v>
      </c>
      <c r="R692" t="s">
        <v>8273</v>
      </c>
      <c r="S692" s="11">
        <f>SUM(E692/D692)*100</f>
        <v>12.34</v>
      </c>
      <c r="T692" s="10">
        <f>SUM(E692/P692)</f>
        <v>72.588235294117652</v>
      </c>
      <c r="U692" t="s">
        <v>8317</v>
      </c>
      <c r="V692" t="s">
        <v>8319</v>
      </c>
    </row>
    <row r="693" spans="1:22" ht="43.5" x14ac:dyDescent="0.35">
      <c r="A693">
        <v>691</v>
      </c>
      <c r="B693" s="3" t="s">
        <v>692</v>
      </c>
      <c r="C693" s="3" t="s">
        <v>4801</v>
      </c>
      <c r="D693" s="18">
        <v>50000</v>
      </c>
      <c r="E693" s="18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7">
        <v>42157.819976851846</v>
      </c>
      <c r="L693" s="7">
        <v>42185.819976851846</v>
      </c>
      <c r="M693" s="5">
        <f>(J693/86400)+25569+(-5/24)</f>
        <v>42157.819976851846</v>
      </c>
      <c r="N693" s="5">
        <f t="shared" si="10"/>
        <v>42185.819976851846</v>
      </c>
      <c r="O693" t="b">
        <v>0</v>
      </c>
      <c r="P693">
        <v>10</v>
      </c>
      <c r="Q693" t="b">
        <v>0</v>
      </c>
      <c r="R693" t="s">
        <v>8273</v>
      </c>
      <c r="S693" s="11">
        <f>SUM(E693/D693)*100</f>
        <v>0.52</v>
      </c>
      <c r="T693" s="10">
        <f>SUM(E693/P693)</f>
        <v>26</v>
      </c>
      <c r="U693" t="s">
        <v>8317</v>
      </c>
      <c r="V693" t="s">
        <v>8319</v>
      </c>
    </row>
    <row r="694" spans="1:22" ht="43.5" x14ac:dyDescent="0.35">
      <c r="A694">
        <v>692</v>
      </c>
      <c r="B694" s="3" t="s">
        <v>693</v>
      </c>
      <c r="C694" s="3" t="s">
        <v>4802</v>
      </c>
      <c r="D694" s="18">
        <v>20000</v>
      </c>
      <c r="E694" s="18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7">
        <v>42696.167395833334</v>
      </c>
      <c r="L694" s="7">
        <v>42726.167395833334</v>
      </c>
      <c r="M694" s="5">
        <f>(J694/86400)+25569+(-5/24)</f>
        <v>42696.167395833334</v>
      </c>
      <c r="N694" s="5">
        <f t="shared" si="10"/>
        <v>42726.167395833334</v>
      </c>
      <c r="O694" t="b">
        <v>0</v>
      </c>
      <c r="P694">
        <v>201</v>
      </c>
      <c r="Q694" t="b">
        <v>0</v>
      </c>
      <c r="R694" t="s">
        <v>8273</v>
      </c>
      <c r="S694" s="11">
        <f>SUM(E694/D694)*100</f>
        <v>6.5299999999999994</v>
      </c>
      <c r="T694" s="10">
        <f>SUM(E694/P694)</f>
        <v>6.4975124378109452</v>
      </c>
      <c r="U694" t="s">
        <v>8317</v>
      </c>
      <c r="V694" t="s">
        <v>8319</v>
      </c>
    </row>
    <row r="695" spans="1:22" ht="43.5" x14ac:dyDescent="0.35">
      <c r="A695">
        <v>693</v>
      </c>
      <c r="B695" s="3" t="s">
        <v>694</v>
      </c>
      <c r="C695" s="3" t="s">
        <v>4803</v>
      </c>
      <c r="D695" s="18">
        <v>100000</v>
      </c>
      <c r="E695" s="18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7">
        <v>42094.599849537037</v>
      </c>
      <c r="L695" s="7">
        <v>42124.599849537037</v>
      </c>
      <c r="M695" s="5">
        <f>(J695/86400)+25569+(-5/24)</f>
        <v>42094.599849537037</v>
      </c>
      <c r="N695" s="5">
        <f t="shared" si="10"/>
        <v>42124.599849537037</v>
      </c>
      <c r="O695" t="b">
        <v>0</v>
      </c>
      <c r="P695">
        <v>296</v>
      </c>
      <c r="Q695" t="b">
        <v>0</v>
      </c>
      <c r="R695" t="s">
        <v>8273</v>
      </c>
      <c r="S695" s="11">
        <f>SUM(E695/D695)*100</f>
        <v>35.338000000000001</v>
      </c>
      <c r="T695" s="10">
        <f>SUM(E695/P695)</f>
        <v>119.38513513513513</v>
      </c>
      <c r="U695" t="s">
        <v>8317</v>
      </c>
      <c r="V695" t="s">
        <v>8319</v>
      </c>
    </row>
    <row r="696" spans="1:22" ht="43.5" x14ac:dyDescent="0.35">
      <c r="A696">
        <v>694</v>
      </c>
      <c r="B696" s="3" t="s">
        <v>695</v>
      </c>
      <c r="C696" s="3" t="s">
        <v>4804</v>
      </c>
      <c r="D696" s="18">
        <v>150000</v>
      </c>
      <c r="E696" s="18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7">
        <v>42737.455543981479</v>
      </c>
      <c r="L696" s="7">
        <v>42767.455543981479</v>
      </c>
      <c r="M696" s="5">
        <f>(J696/86400)+25569+(-5/24)</f>
        <v>42737.455543981479</v>
      </c>
      <c r="N696" s="5">
        <f t="shared" si="10"/>
        <v>42767.455543981479</v>
      </c>
      <c r="O696" t="b">
        <v>0</v>
      </c>
      <c r="P696">
        <v>7</v>
      </c>
      <c r="Q696" t="b">
        <v>0</v>
      </c>
      <c r="R696" t="s">
        <v>8273</v>
      </c>
      <c r="S696" s="11">
        <f>SUM(E696/D696)*100</f>
        <v>0.39333333333333331</v>
      </c>
      <c r="T696" s="10">
        <f>SUM(E696/P696)</f>
        <v>84.285714285714292</v>
      </c>
      <c r="U696" t="s">
        <v>8317</v>
      </c>
      <c r="V696" t="s">
        <v>8319</v>
      </c>
    </row>
    <row r="697" spans="1:22" ht="58" x14ac:dyDescent="0.35">
      <c r="A697">
        <v>695</v>
      </c>
      <c r="B697" s="3" t="s">
        <v>696</v>
      </c>
      <c r="C697" s="3" t="s">
        <v>4805</v>
      </c>
      <c r="D697" s="18">
        <v>60000</v>
      </c>
      <c r="E697" s="18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7">
        <v>41913.312731481477</v>
      </c>
      <c r="L697" s="7">
        <v>41943.312731481477</v>
      </c>
      <c r="M697" s="5">
        <f>(J697/86400)+25569+(-5/24)</f>
        <v>41913.312731481477</v>
      </c>
      <c r="N697" s="5">
        <f t="shared" si="10"/>
        <v>41943.312731481477</v>
      </c>
      <c r="O697" t="b">
        <v>0</v>
      </c>
      <c r="P697">
        <v>7</v>
      </c>
      <c r="Q697" t="b">
        <v>0</v>
      </c>
      <c r="R697" t="s">
        <v>8273</v>
      </c>
      <c r="S697" s="11">
        <f>SUM(E697/D697)*100</f>
        <v>1.06</v>
      </c>
      <c r="T697" s="10">
        <f>SUM(E697/P697)</f>
        <v>90.857142857142861</v>
      </c>
      <c r="U697" t="s">
        <v>8317</v>
      </c>
      <c r="V697" t="s">
        <v>8319</v>
      </c>
    </row>
    <row r="698" spans="1:22" ht="29" x14ac:dyDescent="0.35">
      <c r="A698">
        <v>696</v>
      </c>
      <c r="B698" s="3" t="s">
        <v>697</v>
      </c>
      <c r="C698" s="3" t="s">
        <v>4806</v>
      </c>
      <c r="D698" s="18">
        <v>175000</v>
      </c>
      <c r="E698" s="1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7">
        <v>41815.718773148146</v>
      </c>
      <c r="L698" s="7">
        <v>41845.718773148146</v>
      </c>
      <c r="M698" s="5">
        <f>(J698/86400)+25569+(-5/24)</f>
        <v>41815.718773148146</v>
      </c>
      <c r="N698" s="5">
        <f t="shared" si="10"/>
        <v>41845.718773148146</v>
      </c>
      <c r="O698" t="b">
        <v>0</v>
      </c>
      <c r="P698">
        <v>1</v>
      </c>
      <c r="Q698" t="b">
        <v>0</v>
      </c>
      <c r="R698" t="s">
        <v>8273</v>
      </c>
      <c r="S698" s="11">
        <f>SUM(E698/D698)*100</f>
        <v>5.7142857142857147E-4</v>
      </c>
      <c r="T698" s="10">
        <f>SUM(E698/P698)</f>
        <v>1</v>
      </c>
      <c r="U698" t="s">
        <v>8317</v>
      </c>
      <c r="V698" t="s">
        <v>8319</v>
      </c>
    </row>
    <row r="699" spans="1:22" ht="43.5" x14ac:dyDescent="0.35">
      <c r="A699">
        <v>697</v>
      </c>
      <c r="B699" s="3" t="s">
        <v>698</v>
      </c>
      <c r="C699" s="3" t="s">
        <v>4807</v>
      </c>
      <c r="D699" s="18">
        <v>5000</v>
      </c>
      <c r="E699" s="18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7">
        <v>42388.314687500002</v>
      </c>
      <c r="L699" s="7">
        <v>42403.314687500002</v>
      </c>
      <c r="M699" s="5">
        <f>(J699/86400)+25569+(-5/24)</f>
        <v>42388.314687500002</v>
      </c>
      <c r="N699" s="5">
        <f t="shared" si="10"/>
        <v>42403.314687500002</v>
      </c>
      <c r="O699" t="b">
        <v>0</v>
      </c>
      <c r="P699">
        <v>114</v>
      </c>
      <c r="Q699" t="b">
        <v>0</v>
      </c>
      <c r="R699" t="s">
        <v>8273</v>
      </c>
      <c r="S699" s="11">
        <f>SUM(E699/D699)*100</f>
        <v>46.379999999999995</v>
      </c>
      <c r="T699" s="10">
        <f>SUM(E699/P699)</f>
        <v>20.342105263157894</v>
      </c>
      <c r="U699" t="s">
        <v>8317</v>
      </c>
      <c r="V699" t="s">
        <v>8319</v>
      </c>
    </row>
    <row r="700" spans="1:22" ht="43.5" x14ac:dyDescent="0.35">
      <c r="A700">
        <v>698</v>
      </c>
      <c r="B700" s="3" t="s">
        <v>699</v>
      </c>
      <c r="C700" s="3" t="s">
        <v>4808</v>
      </c>
      <c r="D700" s="18">
        <v>100000</v>
      </c>
      <c r="E700" s="18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7">
        <v>41866.722743055558</v>
      </c>
      <c r="L700" s="7">
        <v>41899.875</v>
      </c>
      <c r="M700" s="5">
        <f>(J700/86400)+25569+(-5/24)</f>
        <v>41866.722743055558</v>
      </c>
      <c r="N700" s="5">
        <f t="shared" si="10"/>
        <v>41899.875</v>
      </c>
      <c r="O700" t="b">
        <v>0</v>
      </c>
      <c r="P700">
        <v>29</v>
      </c>
      <c r="Q700" t="b">
        <v>0</v>
      </c>
      <c r="R700" t="s">
        <v>8273</v>
      </c>
      <c r="S700" s="11">
        <f>SUM(E700/D700)*100</f>
        <v>15.39</v>
      </c>
      <c r="T700" s="10">
        <f>SUM(E700/P700)</f>
        <v>530.68965517241384</v>
      </c>
      <c r="U700" t="s">
        <v>8317</v>
      </c>
      <c r="V700" t="s">
        <v>8319</v>
      </c>
    </row>
    <row r="701" spans="1:22" ht="43.5" x14ac:dyDescent="0.35">
      <c r="A701">
        <v>699</v>
      </c>
      <c r="B701" s="3" t="s">
        <v>700</v>
      </c>
      <c r="C701" s="3" t="s">
        <v>4809</v>
      </c>
      <c r="D701" s="18">
        <v>130000</v>
      </c>
      <c r="E701" s="18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7">
        <v>41563.277175925927</v>
      </c>
      <c r="L701" s="7">
        <v>41600.458333333328</v>
      </c>
      <c r="M701" s="5">
        <f>(J701/86400)+25569+(-5/24)</f>
        <v>41563.277175925927</v>
      </c>
      <c r="N701" s="5">
        <f t="shared" si="10"/>
        <v>41600.458333333328</v>
      </c>
      <c r="O701" t="b">
        <v>0</v>
      </c>
      <c r="P701">
        <v>890</v>
      </c>
      <c r="Q701" t="b">
        <v>0</v>
      </c>
      <c r="R701" t="s">
        <v>8273</v>
      </c>
      <c r="S701" s="11">
        <f>SUM(E701/D701)*100</f>
        <v>82.422107692307705</v>
      </c>
      <c r="T701" s="10">
        <f>SUM(E701/P701)</f>
        <v>120.39184269662923</v>
      </c>
      <c r="U701" t="s">
        <v>8317</v>
      </c>
      <c r="V701" t="s">
        <v>8319</v>
      </c>
    </row>
    <row r="702" spans="1:22" ht="58" x14ac:dyDescent="0.35">
      <c r="A702">
        <v>700</v>
      </c>
      <c r="B702" s="3" t="s">
        <v>701</v>
      </c>
      <c r="C702" s="3" t="s">
        <v>4810</v>
      </c>
      <c r="D702" s="18">
        <v>15000</v>
      </c>
      <c r="E702" s="18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7">
        <v>42715.480104166665</v>
      </c>
      <c r="L702" s="7">
        <v>42745.480104166665</v>
      </c>
      <c r="M702" s="5">
        <f>(J702/86400)+25569+(-5/24)</f>
        <v>42715.480104166665</v>
      </c>
      <c r="N702" s="5">
        <f t="shared" si="10"/>
        <v>42745.480104166665</v>
      </c>
      <c r="O702" t="b">
        <v>0</v>
      </c>
      <c r="P702">
        <v>31</v>
      </c>
      <c r="Q702" t="b">
        <v>0</v>
      </c>
      <c r="R702" t="s">
        <v>8273</v>
      </c>
      <c r="S702" s="11">
        <f>SUM(E702/D702)*100</f>
        <v>2.6866666666666665</v>
      </c>
      <c r="T702" s="10">
        <f>SUM(E702/P702)</f>
        <v>13</v>
      </c>
      <c r="U702" t="s">
        <v>8317</v>
      </c>
      <c r="V702" t="s">
        <v>8319</v>
      </c>
    </row>
    <row r="703" spans="1:22" ht="43.5" x14ac:dyDescent="0.35">
      <c r="A703">
        <v>701</v>
      </c>
      <c r="B703" s="3" t="s">
        <v>702</v>
      </c>
      <c r="C703" s="3" t="s">
        <v>4811</v>
      </c>
      <c r="D703" s="18">
        <v>23000</v>
      </c>
      <c r="E703" s="18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7">
        <v>41813.454629629625</v>
      </c>
      <c r="L703" s="7">
        <v>41843.454629629625</v>
      </c>
      <c r="M703" s="5">
        <f>(J703/86400)+25569+(-5/24)</f>
        <v>41813.454629629625</v>
      </c>
      <c r="N703" s="5">
        <f t="shared" si="10"/>
        <v>41843.454629629625</v>
      </c>
      <c r="O703" t="b">
        <v>0</v>
      </c>
      <c r="P703">
        <v>21</v>
      </c>
      <c r="Q703" t="b">
        <v>0</v>
      </c>
      <c r="R703" t="s">
        <v>8273</v>
      </c>
      <c r="S703" s="11">
        <f>SUM(E703/D703)*100</f>
        <v>26.6</v>
      </c>
      <c r="T703" s="10">
        <f>SUM(E703/P703)</f>
        <v>291.33333333333331</v>
      </c>
      <c r="U703" t="s">
        <v>8317</v>
      </c>
      <c r="V703" t="s">
        <v>8319</v>
      </c>
    </row>
    <row r="704" spans="1:22" ht="43.5" x14ac:dyDescent="0.35">
      <c r="A704">
        <v>702</v>
      </c>
      <c r="B704" s="3" t="s">
        <v>703</v>
      </c>
      <c r="C704" s="3" t="s">
        <v>4812</v>
      </c>
      <c r="D704" s="18">
        <v>15000</v>
      </c>
      <c r="E704" s="18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7">
        <v>42668.518368055556</v>
      </c>
      <c r="L704" s="7">
        <v>42698.560034722221</v>
      </c>
      <c r="M704" s="5">
        <f>(J704/86400)+25569+(-5/24)</f>
        <v>42668.518368055556</v>
      </c>
      <c r="N704" s="5">
        <f t="shared" si="10"/>
        <v>42698.560034722221</v>
      </c>
      <c r="O704" t="b">
        <v>0</v>
      </c>
      <c r="P704">
        <v>37</v>
      </c>
      <c r="Q704" t="b">
        <v>0</v>
      </c>
      <c r="R704" t="s">
        <v>8273</v>
      </c>
      <c r="S704" s="11">
        <f>SUM(E704/D704)*100</f>
        <v>30.813400000000001</v>
      </c>
      <c r="T704" s="10">
        <f>SUM(E704/P704)</f>
        <v>124.9191891891892</v>
      </c>
      <c r="U704" t="s">
        <v>8317</v>
      </c>
      <c r="V704" t="s">
        <v>8319</v>
      </c>
    </row>
    <row r="705" spans="1:22" ht="43.5" x14ac:dyDescent="0.35">
      <c r="A705">
        <v>703</v>
      </c>
      <c r="B705" s="3" t="s">
        <v>704</v>
      </c>
      <c r="C705" s="3" t="s">
        <v>4813</v>
      </c>
      <c r="D705" s="18">
        <v>15000</v>
      </c>
      <c r="E705" s="18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7">
        <v>42711.742465277777</v>
      </c>
      <c r="L705" s="7">
        <v>42766.772222222215</v>
      </c>
      <c r="M705" s="5">
        <f>(J705/86400)+25569+(-5/24)</f>
        <v>42711.742465277777</v>
      </c>
      <c r="N705" s="5">
        <f t="shared" si="10"/>
        <v>42766.772222222215</v>
      </c>
      <c r="O705" t="b">
        <v>0</v>
      </c>
      <c r="P705">
        <v>7</v>
      </c>
      <c r="Q705" t="b">
        <v>0</v>
      </c>
      <c r="R705" t="s">
        <v>8273</v>
      </c>
      <c r="S705" s="11">
        <f>SUM(E705/D705)*100</f>
        <v>5.58</v>
      </c>
      <c r="T705" s="10">
        <f>SUM(E705/P705)</f>
        <v>119.57142857142857</v>
      </c>
      <c r="U705" t="s">
        <v>8317</v>
      </c>
      <c r="V705" t="s">
        <v>8319</v>
      </c>
    </row>
    <row r="706" spans="1:22" ht="43.5" x14ac:dyDescent="0.35">
      <c r="A706">
        <v>704</v>
      </c>
      <c r="B706" s="3" t="s">
        <v>705</v>
      </c>
      <c r="C706" s="3" t="s">
        <v>4814</v>
      </c>
      <c r="D706" s="18">
        <v>55000</v>
      </c>
      <c r="E706" s="18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7">
        <v>42725.984583333331</v>
      </c>
      <c r="L706" s="7">
        <v>42785.984583333331</v>
      </c>
      <c r="M706" s="5">
        <f>(J706/86400)+25569+(-5/24)</f>
        <v>42725.984583333331</v>
      </c>
      <c r="N706" s="5">
        <f t="shared" si="10"/>
        <v>42785.984583333331</v>
      </c>
      <c r="O706" t="b">
        <v>0</v>
      </c>
      <c r="P706">
        <v>4</v>
      </c>
      <c r="Q706" t="b">
        <v>0</v>
      </c>
      <c r="R706" t="s">
        <v>8273</v>
      </c>
      <c r="S706" s="11">
        <f>SUM(E706/D706)*100</f>
        <v>0.87454545454545463</v>
      </c>
      <c r="T706" s="10">
        <f>SUM(E706/P706)</f>
        <v>120.25</v>
      </c>
      <c r="U706" t="s">
        <v>8317</v>
      </c>
      <c r="V706" t="s">
        <v>8319</v>
      </c>
    </row>
    <row r="707" spans="1:22" ht="29" x14ac:dyDescent="0.35">
      <c r="A707">
        <v>705</v>
      </c>
      <c r="B707" s="3" t="s">
        <v>706</v>
      </c>
      <c r="C707" s="3" t="s">
        <v>4815</v>
      </c>
      <c r="D707" s="18">
        <v>100000</v>
      </c>
      <c r="E707" s="18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7">
        <v>42726.283310185179</v>
      </c>
      <c r="L707" s="7">
        <v>42756.283310185179</v>
      </c>
      <c r="M707" s="5">
        <f>(J707/86400)+25569+(-5/24)</f>
        <v>42726.283310185179</v>
      </c>
      <c r="N707" s="5">
        <f t="shared" ref="N707:N770" si="11">(I707/86400)+25569+(-5/24)</f>
        <v>42756.283310185179</v>
      </c>
      <c r="O707" t="b">
        <v>0</v>
      </c>
      <c r="P707">
        <v>5</v>
      </c>
      <c r="Q707" t="b">
        <v>0</v>
      </c>
      <c r="R707" t="s">
        <v>8273</v>
      </c>
      <c r="S707" s="11">
        <f>SUM(E707/D707)*100</f>
        <v>0.97699999999999987</v>
      </c>
      <c r="T707" s="10">
        <f>SUM(E707/P707)</f>
        <v>195.4</v>
      </c>
      <c r="U707" t="s">
        <v>8317</v>
      </c>
      <c r="V707" t="s">
        <v>8319</v>
      </c>
    </row>
    <row r="708" spans="1:22" ht="43.5" x14ac:dyDescent="0.35">
      <c r="A708">
        <v>706</v>
      </c>
      <c r="B708" s="3" t="s">
        <v>707</v>
      </c>
      <c r="C708" s="3" t="s">
        <v>4816</v>
      </c>
      <c r="D708" s="18">
        <v>100000</v>
      </c>
      <c r="E708" s="1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7">
        <v>42676.786840277775</v>
      </c>
      <c r="L708" s="7">
        <v>42718.568749999999</v>
      </c>
      <c r="M708" s="5">
        <f>(J708/86400)+25569+(-5/24)</f>
        <v>42676.786840277775</v>
      </c>
      <c r="N708" s="5">
        <f t="shared" si="11"/>
        <v>42718.568749999999</v>
      </c>
      <c r="O708" t="b">
        <v>0</v>
      </c>
      <c r="P708">
        <v>0</v>
      </c>
      <c r="Q708" t="b">
        <v>0</v>
      </c>
      <c r="R708" t="s">
        <v>8273</v>
      </c>
      <c r="S708" s="11">
        <f>SUM(E708/D708)*100</f>
        <v>0</v>
      </c>
      <c r="T708" s="10" t="e">
        <f>SUM(E708/P708)</f>
        <v>#DIV/0!</v>
      </c>
      <c r="U708" t="s">
        <v>8317</v>
      </c>
      <c r="V708" t="s">
        <v>8319</v>
      </c>
    </row>
    <row r="709" spans="1:22" ht="43.5" x14ac:dyDescent="0.35">
      <c r="A709">
        <v>707</v>
      </c>
      <c r="B709" s="3" t="s">
        <v>708</v>
      </c>
      <c r="C709" s="3" t="s">
        <v>4817</v>
      </c>
      <c r="D709" s="18">
        <v>68000</v>
      </c>
      <c r="E709" s="18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7">
        <v>42696.45517361111</v>
      </c>
      <c r="L709" s="7">
        <v>42736.45517361111</v>
      </c>
      <c r="M709" s="5">
        <f>(J709/86400)+25569+(-5/24)</f>
        <v>42696.45517361111</v>
      </c>
      <c r="N709" s="5">
        <f t="shared" si="11"/>
        <v>42736.45517361111</v>
      </c>
      <c r="O709" t="b">
        <v>0</v>
      </c>
      <c r="P709">
        <v>456</v>
      </c>
      <c r="Q709" t="b">
        <v>0</v>
      </c>
      <c r="R709" t="s">
        <v>8273</v>
      </c>
      <c r="S709" s="11">
        <f>SUM(E709/D709)*100</f>
        <v>78.927352941176466</v>
      </c>
      <c r="T709" s="10">
        <f>SUM(E709/P709)</f>
        <v>117.69868421052631</v>
      </c>
      <c r="U709" t="s">
        <v>8317</v>
      </c>
      <c r="V709" t="s">
        <v>8319</v>
      </c>
    </row>
    <row r="710" spans="1:22" ht="43.5" x14ac:dyDescent="0.35">
      <c r="A710">
        <v>708</v>
      </c>
      <c r="B710" s="3" t="s">
        <v>709</v>
      </c>
      <c r="C710" s="3" t="s">
        <v>4818</v>
      </c>
      <c r="D710" s="18">
        <v>40000</v>
      </c>
      <c r="E710" s="18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7">
        <v>41835.372685185182</v>
      </c>
      <c r="L710" s="7">
        <v>41895.372685185182</v>
      </c>
      <c r="M710" s="5">
        <f>(J710/86400)+25569+(-5/24)</f>
        <v>41835.372685185182</v>
      </c>
      <c r="N710" s="5">
        <f t="shared" si="11"/>
        <v>41895.372685185182</v>
      </c>
      <c r="O710" t="b">
        <v>0</v>
      </c>
      <c r="P710">
        <v>369</v>
      </c>
      <c r="Q710" t="b">
        <v>0</v>
      </c>
      <c r="R710" t="s">
        <v>8273</v>
      </c>
      <c r="S710" s="11">
        <f>SUM(E710/D710)*100</f>
        <v>22.092500000000001</v>
      </c>
      <c r="T710" s="10">
        <f>SUM(E710/P710)</f>
        <v>23.948509485094849</v>
      </c>
      <c r="U710" t="s">
        <v>8317</v>
      </c>
      <c r="V710" t="s">
        <v>8319</v>
      </c>
    </row>
    <row r="711" spans="1:22" ht="29" x14ac:dyDescent="0.35">
      <c r="A711">
        <v>709</v>
      </c>
      <c r="B711" s="3" t="s">
        <v>710</v>
      </c>
      <c r="C711" s="3" t="s">
        <v>4819</v>
      </c>
      <c r="D711" s="18">
        <v>15000</v>
      </c>
      <c r="E711" s="18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7">
        <v>41947.832858796297</v>
      </c>
      <c r="L711" s="7">
        <v>41977.832858796297</v>
      </c>
      <c r="M711" s="5">
        <f>(J711/86400)+25569+(-5/24)</f>
        <v>41947.832858796297</v>
      </c>
      <c r="N711" s="5">
        <f t="shared" si="11"/>
        <v>41977.832858796297</v>
      </c>
      <c r="O711" t="b">
        <v>0</v>
      </c>
      <c r="P711">
        <v>2</v>
      </c>
      <c r="Q711" t="b">
        <v>0</v>
      </c>
      <c r="R711" t="s">
        <v>8273</v>
      </c>
      <c r="S711" s="11">
        <f>SUM(E711/D711)*100</f>
        <v>0.40666666666666662</v>
      </c>
      <c r="T711" s="10">
        <f>SUM(E711/P711)</f>
        <v>30.5</v>
      </c>
      <c r="U711" t="s">
        <v>8317</v>
      </c>
      <c r="V711" t="s">
        <v>8319</v>
      </c>
    </row>
    <row r="712" spans="1:22" ht="29" x14ac:dyDescent="0.35">
      <c r="A712">
        <v>710</v>
      </c>
      <c r="B712" s="3" t="s">
        <v>711</v>
      </c>
      <c r="C712" s="3" t="s">
        <v>4820</v>
      </c>
      <c r="D712" s="18">
        <v>1200</v>
      </c>
      <c r="E712" s="18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7">
        <v>41837.776643518519</v>
      </c>
      <c r="L712" s="7">
        <v>41870.822222222218</v>
      </c>
      <c r="M712" s="5">
        <f>(J712/86400)+25569+(-5/24)</f>
        <v>41837.776643518519</v>
      </c>
      <c r="N712" s="5">
        <f t="shared" si="11"/>
        <v>41870.822222222218</v>
      </c>
      <c r="O712" t="b">
        <v>0</v>
      </c>
      <c r="P712">
        <v>0</v>
      </c>
      <c r="Q712" t="b">
        <v>0</v>
      </c>
      <c r="R712" t="s">
        <v>8273</v>
      </c>
      <c r="S712" s="11">
        <f>SUM(E712/D712)*100</f>
        <v>0</v>
      </c>
      <c r="T712" s="10" t="e">
        <f>SUM(E712/P712)</f>
        <v>#DIV/0!</v>
      </c>
      <c r="U712" t="s">
        <v>8317</v>
      </c>
      <c r="V712" t="s">
        <v>8319</v>
      </c>
    </row>
    <row r="713" spans="1:22" ht="58" x14ac:dyDescent="0.35">
      <c r="A713">
        <v>711</v>
      </c>
      <c r="B713" s="3" t="s">
        <v>712</v>
      </c>
      <c r="C713" s="3" t="s">
        <v>4821</v>
      </c>
      <c r="D713" s="18">
        <v>100000</v>
      </c>
      <c r="E713" s="18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7">
        <v>42678.250787037039</v>
      </c>
      <c r="L713" s="7">
        <v>42718.292453703696</v>
      </c>
      <c r="M713" s="5">
        <f>(J713/86400)+25569+(-5/24)</f>
        <v>42678.250787037039</v>
      </c>
      <c r="N713" s="5">
        <f t="shared" si="11"/>
        <v>42718.292453703696</v>
      </c>
      <c r="O713" t="b">
        <v>0</v>
      </c>
      <c r="P713">
        <v>338</v>
      </c>
      <c r="Q713" t="b">
        <v>0</v>
      </c>
      <c r="R713" t="s">
        <v>8273</v>
      </c>
      <c r="S713" s="11">
        <f>SUM(E713/D713)*100</f>
        <v>33.790999999999997</v>
      </c>
      <c r="T713" s="10">
        <f>SUM(E713/P713)</f>
        <v>99.973372781065095</v>
      </c>
      <c r="U713" t="s">
        <v>8317</v>
      </c>
      <c r="V713" t="s">
        <v>8319</v>
      </c>
    </row>
    <row r="714" spans="1:22" ht="58" x14ac:dyDescent="0.35">
      <c r="A714">
        <v>712</v>
      </c>
      <c r="B714" s="3" t="s">
        <v>713</v>
      </c>
      <c r="C714" s="3" t="s">
        <v>4822</v>
      </c>
      <c r="D714" s="18">
        <v>48500</v>
      </c>
      <c r="E714" s="18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7">
        <v>42384.472592592589</v>
      </c>
      <c r="L714" s="7">
        <v>42414.472592592589</v>
      </c>
      <c r="M714" s="5">
        <f>(J714/86400)+25569+(-5/24)</f>
        <v>42384.472592592589</v>
      </c>
      <c r="N714" s="5">
        <f t="shared" si="11"/>
        <v>42414.472592592589</v>
      </c>
      <c r="O714" t="b">
        <v>0</v>
      </c>
      <c r="P714">
        <v>4</v>
      </c>
      <c r="Q714" t="b">
        <v>0</v>
      </c>
      <c r="R714" t="s">
        <v>8273</v>
      </c>
      <c r="S714" s="11">
        <f>SUM(E714/D714)*100</f>
        <v>0.21649484536082475</v>
      </c>
      <c r="T714" s="10">
        <f>SUM(E714/P714)</f>
        <v>26.25</v>
      </c>
      <c r="U714" t="s">
        <v>8317</v>
      </c>
      <c r="V714" t="s">
        <v>8319</v>
      </c>
    </row>
    <row r="715" spans="1:22" ht="43.5" x14ac:dyDescent="0.35">
      <c r="A715">
        <v>713</v>
      </c>
      <c r="B715" s="3" t="s">
        <v>714</v>
      </c>
      <c r="C715" s="3" t="s">
        <v>4823</v>
      </c>
      <c r="D715" s="18">
        <v>25000</v>
      </c>
      <c r="E715" s="18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7">
        <v>42496.320972222216</v>
      </c>
      <c r="L715" s="7">
        <v>42526.320972222216</v>
      </c>
      <c r="M715" s="5">
        <f>(J715/86400)+25569+(-5/24)</f>
        <v>42496.320972222216</v>
      </c>
      <c r="N715" s="5">
        <f t="shared" si="11"/>
        <v>42526.320972222216</v>
      </c>
      <c r="O715" t="b">
        <v>0</v>
      </c>
      <c r="P715">
        <v>1</v>
      </c>
      <c r="Q715" t="b">
        <v>0</v>
      </c>
      <c r="R715" t="s">
        <v>8273</v>
      </c>
      <c r="S715" s="11">
        <f>SUM(E715/D715)*100</f>
        <v>0.79600000000000004</v>
      </c>
      <c r="T715" s="10">
        <f>SUM(E715/P715)</f>
        <v>199</v>
      </c>
      <c r="U715" t="s">
        <v>8317</v>
      </c>
      <c r="V715" t="s">
        <v>8319</v>
      </c>
    </row>
    <row r="716" spans="1:22" ht="43.5" x14ac:dyDescent="0.35">
      <c r="A716">
        <v>714</v>
      </c>
      <c r="B716" s="3" t="s">
        <v>715</v>
      </c>
      <c r="C716" s="3" t="s">
        <v>4824</v>
      </c>
      <c r="D716" s="18">
        <v>15000</v>
      </c>
      <c r="E716" s="18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7">
        <v>42734.579652777778</v>
      </c>
      <c r="L716" s="7">
        <v>42794.579652777778</v>
      </c>
      <c r="M716" s="5">
        <f>(J716/86400)+25569+(-5/24)</f>
        <v>42734.579652777778</v>
      </c>
      <c r="N716" s="5">
        <f t="shared" si="11"/>
        <v>42794.579652777778</v>
      </c>
      <c r="O716" t="b">
        <v>0</v>
      </c>
      <c r="P716">
        <v>28</v>
      </c>
      <c r="Q716" t="b">
        <v>0</v>
      </c>
      <c r="R716" t="s">
        <v>8273</v>
      </c>
      <c r="S716" s="11">
        <f>SUM(E716/D716)*100</f>
        <v>14.993333333333334</v>
      </c>
      <c r="T716" s="10">
        <f>SUM(E716/P716)</f>
        <v>80.321428571428569</v>
      </c>
      <c r="U716" t="s">
        <v>8317</v>
      </c>
      <c r="V716" t="s">
        <v>8319</v>
      </c>
    </row>
    <row r="717" spans="1:22" ht="58" x14ac:dyDescent="0.35">
      <c r="A717">
        <v>715</v>
      </c>
      <c r="B717" s="3" t="s">
        <v>716</v>
      </c>
      <c r="C717" s="3" t="s">
        <v>4825</v>
      </c>
      <c r="D717" s="18">
        <v>27500</v>
      </c>
      <c r="E717" s="18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7">
        <v>42272.8824074074</v>
      </c>
      <c r="L717" s="7">
        <v>42312.924074074072</v>
      </c>
      <c r="M717" s="5">
        <f>(J717/86400)+25569+(-5/24)</f>
        <v>42272.8824074074</v>
      </c>
      <c r="N717" s="5">
        <f t="shared" si="11"/>
        <v>42312.924074074072</v>
      </c>
      <c r="O717" t="b">
        <v>0</v>
      </c>
      <c r="P717">
        <v>12</v>
      </c>
      <c r="Q717" t="b">
        <v>0</v>
      </c>
      <c r="R717" t="s">
        <v>8273</v>
      </c>
      <c r="S717" s="11">
        <f>SUM(E717/D717)*100</f>
        <v>5.0509090909090908</v>
      </c>
      <c r="T717" s="10">
        <f>SUM(E717/P717)</f>
        <v>115.75</v>
      </c>
      <c r="U717" t="s">
        <v>8317</v>
      </c>
      <c r="V717" t="s">
        <v>8319</v>
      </c>
    </row>
    <row r="718" spans="1:22" ht="43.5" x14ac:dyDescent="0.35">
      <c r="A718">
        <v>716</v>
      </c>
      <c r="B718" s="3" t="s">
        <v>717</v>
      </c>
      <c r="C718" s="3" t="s">
        <v>4826</v>
      </c>
      <c r="D718" s="18">
        <v>7000</v>
      </c>
      <c r="E718" s="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7">
        <v>41940.450312499997</v>
      </c>
      <c r="L718" s="7">
        <v>41973.791666666664</v>
      </c>
      <c r="M718" s="5">
        <f>(J718/86400)+25569+(-5/24)</f>
        <v>41940.450312499997</v>
      </c>
      <c r="N718" s="5">
        <f t="shared" si="11"/>
        <v>41973.791666666664</v>
      </c>
      <c r="O718" t="b">
        <v>0</v>
      </c>
      <c r="P718">
        <v>16</v>
      </c>
      <c r="Q718" t="b">
        <v>0</v>
      </c>
      <c r="R718" t="s">
        <v>8273</v>
      </c>
      <c r="S718" s="11">
        <f>SUM(E718/D718)*100</f>
        <v>10.214285714285715</v>
      </c>
      <c r="T718" s="10">
        <f>SUM(E718/P718)</f>
        <v>44.6875</v>
      </c>
      <c r="U718" t="s">
        <v>8317</v>
      </c>
      <c r="V718" t="s">
        <v>8319</v>
      </c>
    </row>
    <row r="719" spans="1:22" x14ac:dyDescent="0.35">
      <c r="A719">
        <v>717</v>
      </c>
      <c r="B719" s="3" t="s">
        <v>718</v>
      </c>
      <c r="C719" s="3" t="s">
        <v>4827</v>
      </c>
      <c r="D719" s="18">
        <v>100000</v>
      </c>
      <c r="E719" s="18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7">
        <v>41857.645856481475</v>
      </c>
      <c r="L719" s="7">
        <v>41887.645856481475</v>
      </c>
      <c r="M719" s="5">
        <f>(J719/86400)+25569+(-5/24)</f>
        <v>41857.645856481475</v>
      </c>
      <c r="N719" s="5">
        <f t="shared" si="11"/>
        <v>41887.645856481475</v>
      </c>
      <c r="O719" t="b">
        <v>0</v>
      </c>
      <c r="P719">
        <v>4</v>
      </c>
      <c r="Q719" t="b">
        <v>0</v>
      </c>
      <c r="R719" t="s">
        <v>8273</v>
      </c>
      <c r="S719" s="11">
        <f>SUM(E719/D719)*100</f>
        <v>0.30499999999999999</v>
      </c>
      <c r="T719" s="10">
        <f>SUM(E719/P719)</f>
        <v>76.25</v>
      </c>
      <c r="U719" t="s">
        <v>8317</v>
      </c>
      <c r="V719" t="s">
        <v>8319</v>
      </c>
    </row>
    <row r="720" spans="1:22" ht="43.5" x14ac:dyDescent="0.35">
      <c r="A720">
        <v>718</v>
      </c>
      <c r="B720" s="3" t="s">
        <v>719</v>
      </c>
      <c r="C720" s="3" t="s">
        <v>4828</v>
      </c>
      <c r="D720" s="18">
        <v>12000</v>
      </c>
      <c r="E720" s="18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7">
        <v>42752.637118055551</v>
      </c>
      <c r="L720" s="7">
        <v>42784.040972222218</v>
      </c>
      <c r="M720" s="5">
        <f>(J720/86400)+25569+(-5/24)</f>
        <v>42752.637118055551</v>
      </c>
      <c r="N720" s="5">
        <f t="shared" si="11"/>
        <v>42784.040972222218</v>
      </c>
      <c r="O720" t="b">
        <v>0</v>
      </c>
      <c r="P720">
        <v>4</v>
      </c>
      <c r="Q720" t="b">
        <v>0</v>
      </c>
      <c r="R720" t="s">
        <v>8273</v>
      </c>
      <c r="S720" s="11">
        <f>SUM(E720/D720)*100</f>
        <v>0.75</v>
      </c>
      <c r="T720" s="10">
        <f>SUM(E720/P720)</f>
        <v>22.5</v>
      </c>
      <c r="U720" t="s">
        <v>8317</v>
      </c>
      <c r="V720" t="s">
        <v>8319</v>
      </c>
    </row>
    <row r="721" spans="1:22" ht="43.5" x14ac:dyDescent="0.35">
      <c r="A721">
        <v>719</v>
      </c>
      <c r="B721" s="3" t="s">
        <v>720</v>
      </c>
      <c r="C721" s="3" t="s">
        <v>4829</v>
      </c>
      <c r="D721" s="18">
        <v>15000</v>
      </c>
      <c r="E721" s="18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7">
        <v>42408.83189814815</v>
      </c>
      <c r="L721" s="7">
        <v>42422.83189814815</v>
      </c>
      <c r="M721" s="5">
        <f>(J721/86400)+25569+(-5/24)</f>
        <v>42408.83189814815</v>
      </c>
      <c r="N721" s="5">
        <f t="shared" si="11"/>
        <v>42422.83189814815</v>
      </c>
      <c r="O721" t="b">
        <v>0</v>
      </c>
      <c r="P721">
        <v>10</v>
      </c>
      <c r="Q721" t="b">
        <v>0</v>
      </c>
      <c r="R721" t="s">
        <v>8273</v>
      </c>
      <c r="S721" s="11">
        <f>SUM(E721/D721)*100</f>
        <v>1.2933333333333332</v>
      </c>
      <c r="T721" s="10">
        <f>SUM(E721/P721)</f>
        <v>19.399999999999999</v>
      </c>
      <c r="U721" t="s">
        <v>8317</v>
      </c>
      <c r="V721" t="s">
        <v>8319</v>
      </c>
    </row>
    <row r="722" spans="1:22" ht="43.5" x14ac:dyDescent="0.35">
      <c r="A722">
        <v>720</v>
      </c>
      <c r="B722" s="3" t="s">
        <v>721</v>
      </c>
      <c r="C722" s="3" t="s">
        <v>4830</v>
      </c>
      <c r="D722" s="18">
        <v>1900</v>
      </c>
      <c r="E722" s="18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7">
        <v>40909.440868055557</v>
      </c>
      <c r="L722" s="7">
        <v>40937.440868055557</v>
      </c>
      <c r="M722" s="5">
        <f>(J722/86400)+25569+(-5/24)</f>
        <v>40909.440868055557</v>
      </c>
      <c r="N722" s="5">
        <f t="shared" si="11"/>
        <v>40937.440868055557</v>
      </c>
      <c r="O722" t="b">
        <v>0</v>
      </c>
      <c r="P722">
        <v>41</v>
      </c>
      <c r="Q722" t="b">
        <v>1</v>
      </c>
      <c r="R722" t="s">
        <v>8274</v>
      </c>
      <c r="S722" s="11">
        <f>SUM(E722/D722)*100</f>
        <v>143.94736842105263</v>
      </c>
      <c r="T722" s="10">
        <f>SUM(E722/P722)</f>
        <v>66.707317073170728</v>
      </c>
      <c r="U722" t="s">
        <v>8320</v>
      </c>
      <c r="V722" t="s">
        <v>8321</v>
      </c>
    </row>
    <row r="723" spans="1:22" ht="58" x14ac:dyDescent="0.35">
      <c r="A723">
        <v>721</v>
      </c>
      <c r="B723" s="3" t="s">
        <v>722</v>
      </c>
      <c r="C723" s="3" t="s">
        <v>4831</v>
      </c>
      <c r="D723" s="18">
        <v>8200</v>
      </c>
      <c r="E723" s="18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7">
        <v>41807.363506944443</v>
      </c>
      <c r="L723" s="7">
        <v>41852.363506944443</v>
      </c>
      <c r="M723" s="5">
        <f>(J723/86400)+25569+(-5/24)</f>
        <v>41807.363506944443</v>
      </c>
      <c r="N723" s="5">
        <f t="shared" si="11"/>
        <v>41852.363506944443</v>
      </c>
      <c r="O723" t="b">
        <v>0</v>
      </c>
      <c r="P723">
        <v>119</v>
      </c>
      <c r="Q723" t="b">
        <v>1</v>
      </c>
      <c r="R723" t="s">
        <v>8274</v>
      </c>
      <c r="S723" s="11">
        <f>SUM(E723/D723)*100</f>
        <v>122.10975609756099</v>
      </c>
      <c r="T723" s="10">
        <f>SUM(E723/P723)</f>
        <v>84.142857142857139</v>
      </c>
      <c r="U723" t="s">
        <v>8320</v>
      </c>
      <c r="V723" t="s">
        <v>8321</v>
      </c>
    </row>
    <row r="724" spans="1:22" ht="43.5" x14ac:dyDescent="0.35">
      <c r="A724">
        <v>722</v>
      </c>
      <c r="B724" s="3" t="s">
        <v>723</v>
      </c>
      <c r="C724" s="3" t="s">
        <v>4832</v>
      </c>
      <c r="D724" s="18">
        <v>25000</v>
      </c>
      <c r="E724" s="18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7">
        <v>40977.596967592588</v>
      </c>
      <c r="L724" s="7">
        <v>41007.555300925924</v>
      </c>
      <c r="M724" s="5">
        <f>(J724/86400)+25569+(-5/24)</f>
        <v>40977.596967592588</v>
      </c>
      <c r="N724" s="5">
        <f t="shared" si="11"/>
        <v>41007.555300925924</v>
      </c>
      <c r="O724" t="b">
        <v>0</v>
      </c>
      <c r="P724">
        <v>153</v>
      </c>
      <c r="Q724" t="b">
        <v>1</v>
      </c>
      <c r="R724" t="s">
        <v>8274</v>
      </c>
      <c r="S724" s="11">
        <f>SUM(E724/D724)*100</f>
        <v>132.024</v>
      </c>
      <c r="T724" s="10">
        <f>SUM(E724/P724)</f>
        <v>215.72549019607843</v>
      </c>
      <c r="U724" t="s">
        <v>8320</v>
      </c>
      <c r="V724" t="s">
        <v>8321</v>
      </c>
    </row>
    <row r="725" spans="1:22" ht="29" x14ac:dyDescent="0.35">
      <c r="A725">
        <v>723</v>
      </c>
      <c r="B725" s="3" t="s">
        <v>724</v>
      </c>
      <c r="C725" s="3" t="s">
        <v>4833</v>
      </c>
      <c r="D725" s="18">
        <v>5000</v>
      </c>
      <c r="E725" s="18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7">
        <v>42184.608206018514</v>
      </c>
      <c r="L725" s="7">
        <v>42214.957638888889</v>
      </c>
      <c r="M725" s="5">
        <f>(J725/86400)+25569+(-5/24)</f>
        <v>42184.608206018514</v>
      </c>
      <c r="N725" s="5">
        <f t="shared" si="11"/>
        <v>42214.957638888889</v>
      </c>
      <c r="O725" t="b">
        <v>0</v>
      </c>
      <c r="P725">
        <v>100</v>
      </c>
      <c r="Q725" t="b">
        <v>1</v>
      </c>
      <c r="R725" t="s">
        <v>8274</v>
      </c>
      <c r="S725" s="11">
        <f>SUM(E725/D725)*100</f>
        <v>109.38000000000001</v>
      </c>
      <c r="T725" s="10">
        <f>SUM(E725/P725)</f>
        <v>54.69</v>
      </c>
      <c r="U725" t="s">
        <v>8320</v>
      </c>
      <c r="V725" t="s">
        <v>8321</v>
      </c>
    </row>
    <row r="726" spans="1:22" ht="58" x14ac:dyDescent="0.35">
      <c r="A726">
        <v>724</v>
      </c>
      <c r="B726" s="3" t="s">
        <v>725</v>
      </c>
      <c r="C726" s="3" t="s">
        <v>4834</v>
      </c>
      <c r="D726" s="18">
        <v>7000</v>
      </c>
      <c r="E726" s="18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7">
        <v>40694.430127314808</v>
      </c>
      <c r="L726" s="7">
        <v>40724.430127314808</v>
      </c>
      <c r="M726" s="5">
        <f>(J726/86400)+25569+(-5/24)</f>
        <v>40694.430127314808</v>
      </c>
      <c r="N726" s="5">
        <f t="shared" si="11"/>
        <v>40724.430127314808</v>
      </c>
      <c r="O726" t="b">
        <v>0</v>
      </c>
      <c r="P726">
        <v>143</v>
      </c>
      <c r="Q726" t="b">
        <v>1</v>
      </c>
      <c r="R726" t="s">
        <v>8274</v>
      </c>
      <c r="S726" s="11">
        <f>SUM(E726/D726)*100</f>
        <v>105.47157142857144</v>
      </c>
      <c r="T726" s="10">
        <f>SUM(E726/P726)</f>
        <v>51.62944055944056</v>
      </c>
      <c r="U726" t="s">
        <v>8320</v>
      </c>
      <c r="V726" t="s">
        <v>8321</v>
      </c>
    </row>
    <row r="727" spans="1:22" ht="43.5" x14ac:dyDescent="0.35">
      <c r="A727">
        <v>725</v>
      </c>
      <c r="B727" s="3" t="s">
        <v>726</v>
      </c>
      <c r="C727" s="3" t="s">
        <v>4835</v>
      </c>
      <c r="D727" s="18">
        <v>20000</v>
      </c>
      <c r="E727" s="18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7">
        <v>42321.417962962958</v>
      </c>
      <c r="L727" s="7">
        <v>42351.417962962958</v>
      </c>
      <c r="M727" s="5">
        <f>(J727/86400)+25569+(-5/24)</f>
        <v>42321.417962962958</v>
      </c>
      <c r="N727" s="5">
        <f t="shared" si="11"/>
        <v>42351.417962962958</v>
      </c>
      <c r="O727" t="b">
        <v>0</v>
      </c>
      <c r="P727">
        <v>140</v>
      </c>
      <c r="Q727" t="b">
        <v>1</v>
      </c>
      <c r="R727" t="s">
        <v>8274</v>
      </c>
      <c r="S727" s="11">
        <f>SUM(E727/D727)*100</f>
        <v>100.35000000000001</v>
      </c>
      <c r="T727" s="10">
        <f>SUM(E727/P727)</f>
        <v>143.35714285714286</v>
      </c>
      <c r="U727" t="s">
        <v>8320</v>
      </c>
      <c r="V727" t="s">
        <v>8321</v>
      </c>
    </row>
    <row r="728" spans="1:22" ht="43.5" x14ac:dyDescent="0.35">
      <c r="A728">
        <v>726</v>
      </c>
      <c r="B728" s="3" t="s">
        <v>727</v>
      </c>
      <c r="C728" s="3" t="s">
        <v>4836</v>
      </c>
      <c r="D728" s="18">
        <v>2500</v>
      </c>
      <c r="E728" s="1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7">
        <v>41345.834340277775</v>
      </c>
      <c r="L728" s="7">
        <v>41375.834340277775</v>
      </c>
      <c r="M728" s="5">
        <f>(J728/86400)+25569+(-5/24)</f>
        <v>41345.834340277775</v>
      </c>
      <c r="N728" s="5">
        <f t="shared" si="11"/>
        <v>41375.834340277775</v>
      </c>
      <c r="O728" t="b">
        <v>0</v>
      </c>
      <c r="P728">
        <v>35</v>
      </c>
      <c r="Q728" t="b">
        <v>1</v>
      </c>
      <c r="R728" t="s">
        <v>8274</v>
      </c>
      <c r="S728" s="11">
        <f>SUM(E728/D728)*100</f>
        <v>101.4</v>
      </c>
      <c r="T728" s="10">
        <f>SUM(E728/P728)</f>
        <v>72.428571428571431</v>
      </c>
      <c r="U728" t="s">
        <v>8320</v>
      </c>
      <c r="V728" t="s">
        <v>8321</v>
      </c>
    </row>
    <row r="729" spans="1:22" ht="58" x14ac:dyDescent="0.35">
      <c r="A729">
        <v>727</v>
      </c>
      <c r="B729" s="3" t="s">
        <v>728</v>
      </c>
      <c r="C729" s="3" t="s">
        <v>4837</v>
      </c>
      <c r="D729" s="18">
        <v>3500</v>
      </c>
      <c r="E729" s="18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7">
        <v>41246.811909722222</v>
      </c>
      <c r="L729" s="7">
        <v>41288.680555555555</v>
      </c>
      <c r="M729" s="5">
        <f>(J729/86400)+25569+(-5/24)</f>
        <v>41246.811909722222</v>
      </c>
      <c r="N729" s="5">
        <f t="shared" si="11"/>
        <v>41288.680555555555</v>
      </c>
      <c r="O729" t="b">
        <v>0</v>
      </c>
      <c r="P729">
        <v>149</v>
      </c>
      <c r="Q729" t="b">
        <v>1</v>
      </c>
      <c r="R729" t="s">
        <v>8274</v>
      </c>
      <c r="S729" s="11">
        <f>SUM(E729/D729)*100</f>
        <v>155.51428571428571</v>
      </c>
      <c r="T729" s="10">
        <f>SUM(E729/P729)</f>
        <v>36.530201342281877</v>
      </c>
      <c r="U729" t="s">
        <v>8320</v>
      </c>
      <c r="V729" t="s">
        <v>8321</v>
      </c>
    </row>
    <row r="730" spans="1:22" ht="43.5" x14ac:dyDescent="0.35">
      <c r="A730">
        <v>728</v>
      </c>
      <c r="B730" s="3" t="s">
        <v>729</v>
      </c>
      <c r="C730" s="3" t="s">
        <v>4838</v>
      </c>
      <c r="D730" s="18">
        <v>7500</v>
      </c>
      <c r="E730" s="18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7">
        <v>40731.629131944443</v>
      </c>
      <c r="L730" s="7">
        <v>40776.629131944443</v>
      </c>
      <c r="M730" s="5">
        <f>(J730/86400)+25569+(-5/24)</f>
        <v>40731.629131944443</v>
      </c>
      <c r="N730" s="5">
        <f t="shared" si="11"/>
        <v>40776.629131944443</v>
      </c>
      <c r="O730" t="b">
        <v>0</v>
      </c>
      <c r="P730">
        <v>130</v>
      </c>
      <c r="Q730" t="b">
        <v>1</v>
      </c>
      <c r="R730" t="s">
        <v>8274</v>
      </c>
      <c r="S730" s="11">
        <f>SUM(E730/D730)*100</f>
        <v>105.566</v>
      </c>
      <c r="T730" s="10">
        <f>SUM(E730/P730)</f>
        <v>60.903461538461535</v>
      </c>
      <c r="U730" t="s">
        <v>8320</v>
      </c>
      <c r="V730" t="s">
        <v>8321</v>
      </c>
    </row>
    <row r="731" spans="1:22" ht="43.5" x14ac:dyDescent="0.35">
      <c r="A731">
        <v>729</v>
      </c>
      <c r="B731" s="3" t="s">
        <v>730</v>
      </c>
      <c r="C731" s="3" t="s">
        <v>4839</v>
      </c>
      <c r="D731" s="18">
        <v>4000</v>
      </c>
      <c r="E731" s="18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7">
        <v>41110.97755787037</v>
      </c>
      <c r="L731" s="7">
        <v>41170.97755787037</v>
      </c>
      <c r="M731" s="5">
        <f>(J731/86400)+25569+(-5/24)</f>
        <v>41110.97755787037</v>
      </c>
      <c r="N731" s="5">
        <f t="shared" si="11"/>
        <v>41170.97755787037</v>
      </c>
      <c r="O731" t="b">
        <v>0</v>
      </c>
      <c r="P731">
        <v>120</v>
      </c>
      <c r="Q731" t="b">
        <v>1</v>
      </c>
      <c r="R731" t="s">
        <v>8274</v>
      </c>
      <c r="S731" s="11">
        <f>SUM(E731/D731)*100</f>
        <v>130.65</v>
      </c>
      <c r="T731" s="10">
        <f>SUM(E731/P731)</f>
        <v>43.55</v>
      </c>
      <c r="U731" t="s">
        <v>8320</v>
      </c>
      <c r="V731" t="s">
        <v>8321</v>
      </c>
    </row>
    <row r="732" spans="1:22" ht="29" x14ac:dyDescent="0.35">
      <c r="A732">
        <v>730</v>
      </c>
      <c r="B732" s="3" t="s">
        <v>731</v>
      </c>
      <c r="C732" s="3" t="s">
        <v>4840</v>
      </c>
      <c r="D732" s="18">
        <v>20000</v>
      </c>
      <c r="E732" s="18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7">
        <v>40854.536932870367</v>
      </c>
      <c r="L732" s="7">
        <v>40884.536932870367</v>
      </c>
      <c r="M732" s="5">
        <f>(J732/86400)+25569+(-5/24)</f>
        <v>40854.536932870367</v>
      </c>
      <c r="N732" s="5">
        <f t="shared" si="11"/>
        <v>40884.536932870367</v>
      </c>
      <c r="O732" t="b">
        <v>0</v>
      </c>
      <c r="P732">
        <v>265</v>
      </c>
      <c r="Q732" t="b">
        <v>1</v>
      </c>
      <c r="R732" t="s">
        <v>8274</v>
      </c>
      <c r="S732" s="11">
        <f>SUM(E732/D732)*100</f>
        <v>132.19</v>
      </c>
      <c r="T732" s="10">
        <f>SUM(E732/P732)</f>
        <v>99.766037735849054</v>
      </c>
      <c r="U732" t="s">
        <v>8320</v>
      </c>
      <c r="V732" t="s">
        <v>8321</v>
      </c>
    </row>
    <row r="733" spans="1:22" ht="43.5" x14ac:dyDescent="0.35">
      <c r="A733">
        <v>731</v>
      </c>
      <c r="B733" s="3" t="s">
        <v>732</v>
      </c>
      <c r="C733" s="3" t="s">
        <v>4841</v>
      </c>
      <c r="D733" s="18">
        <v>5000</v>
      </c>
      <c r="E733" s="18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7">
        <v>40879.587349537032</v>
      </c>
      <c r="L733" s="7">
        <v>40930.041666666664</v>
      </c>
      <c r="M733" s="5">
        <f>(J733/86400)+25569+(-5/24)</f>
        <v>40879.587349537032</v>
      </c>
      <c r="N733" s="5">
        <f t="shared" si="11"/>
        <v>40930.041666666664</v>
      </c>
      <c r="O733" t="b">
        <v>0</v>
      </c>
      <c r="P733">
        <v>71</v>
      </c>
      <c r="Q733" t="b">
        <v>1</v>
      </c>
      <c r="R733" t="s">
        <v>8274</v>
      </c>
      <c r="S733" s="11">
        <f>SUM(E733/D733)*100</f>
        <v>126</v>
      </c>
      <c r="T733" s="10">
        <f>SUM(E733/P733)</f>
        <v>88.732394366197184</v>
      </c>
      <c r="U733" t="s">
        <v>8320</v>
      </c>
      <c r="V733" t="s">
        <v>8321</v>
      </c>
    </row>
    <row r="734" spans="1:22" ht="43.5" x14ac:dyDescent="0.35">
      <c r="A734">
        <v>732</v>
      </c>
      <c r="B734" s="3" t="s">
        <v>733</v>
      </c>
      <c r="C734" s="3" t="s">
        <v>4842</v>
      </c>
      <c r="D734" s="18">
        <v>40</v>
      </c>
      <c r="E734" s="18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7">
        <v>41486.21598379629</v>
      </c>
      <c r="L734" s="7">
        <v>41546.21598379629</v>
      </c>
      <c r="M734" s="5">
        <f>(J734/86400)+25569+(-5/24)</f>
        <v>41486.21598379629</v>
      </c>
      <c r="N734" s="5">
        <f t="shared" si="11"/>
        <v>41546.21598379629</v>
      </c>
      <c r="O734" t="b">
        <v>0</v>
      </c>
      <c r="P734">
        <v>13</v>
      </c>
      <c r="Q734" t="b">
        <v>1</v>
      </c>
      <c r="R734" t="s">
        <v>8274</v>
      </c>
      <c r="S734" s="11">
        <f>SUM(E734/D734)*100</f>
        <v>160</v>
      </c>
      <c r="T734" s="10">
        <f>SUM(E734/P734)</f>
        <v>4.9230769230769234</v>
      </c>
      <c r="U734" t="s">
        <v>8320</v>
      </c>
      <c r="V734" t="s">
        <v>8321</v>
      </c>
    </row>
    <row r="735" spans="1:22" ht="58" x14ac:dyDescent="0.35">
      <c r="A735">
        <v>733</v>
      </c>
      <c r="B735" s="3" t="s">
        <v>734</v>
      </c>
      <c r="C735" s="3" t="s">
        <v>4843</v>
      </c>
      <c r="D735" s="18">
        <v>2500</v>
      </c>
      <c r="E735" s="18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7">
        <v>41598.211712962962</v>
      </c>
      <c r="L735" s="7">
        <v>41628.211712962962</v>
      </c>
      <c r="M735" s="5">
        <f>(J735/86400)+25569+(-5/24)</f>
        <v>41598.211712962962</v>
      </c>
      <c r="N735" s="5">
        <f t="shared" si="11"/>
        <v>41628.211712962962</v>
      </c>
      <c r="O735" t="b">
        <v>0</v>
      </c>
      <c r="P735">
        <v>169</v>
      </c>
      <c r="Q735" t="b">
        <v>1</v>
      </c>
      <c r="R735" t="s">
        <v>8274</v>
      </c>
      <c r="S735" s="11">
        <f>SUM(E735/D735)*100</f>
        <v>120.48</v>
      </c>
      <c r="T735" s="10">
        <f>SUM(E735/P735)</f>
        <v>17.822485207100591</v>
      </c>
      <c r="U735" t="s">
        <v>8320</v>
      </c>
      <c r="V735" t="s">
        <v>8321</v>
      </c>
    </row>
    <row r="736" spans="1:22" ht="43.5" x14ac:dyDescent="0.35">
      <c r="A736">
        <v>734</v>
      </c>
      <c r="B736" s="3" t="s">
        <v>735</v>
      </c>
      <c r="C736" s="3" t="s">
        <v>4844</v>
      </c>
      <c r="D736" s="18">
        <v>8500</v>
      </c>
      <c r="E736" s="18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7">
        <v>42101.956249999996</v>
      </c>
      <c r="L736" s="7">
        <v>42132.999999999993</v>
      </c>
      <c r="M736" s="5">
        <f>(J736/86400)+25569+(-5/24)</f>
        <v>42101.956249999996</v>
      </c>
      <c r="N736" s="5">
        <f t="shared" si="11"/>
        <v>42132.999999999993</v>
      </c>
      <c r="O736" t="b">
        <v>0</v>
      </c>
      <c r="P736">
        <v>57</v>
      </c>
      <c r="Q736" t="b">
        <v>1</v>
      </c>
      <c r="R736" t="s">
        <v>8274</v>
      </c>
      <c r="S736" s="11">
        <f>SUM(E736/D736)*100</f>
        <v>125.52941176470588</v>
      </c>
      <c r="T736" s="10">
        <f>SUM(E736/P736)</f>
        <v>187.19298245614036</v>
      </c>
      <c r="U736" t="s">
        <v>8320</v>
      </c>
      <c r="V736" t="s">
        <v>8321</v>
      </c>
    </row>
    <row r="737" spans="1:22" ht="43.5" x14ac:dyDescent="0.35">
      <c r="A737">
        <v>735</v>
      </c>
      <c r="B737" s="3" t="s">
        <v>736</v>
      </c>
      <c r="C737" s="3" t="s">
        <v>4845</v>
      </c>
      <c r="D737" s="18">
        <v>47000</v>
      </c>
      <c r="E737" s="18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7">
        <v>41945.821134259255</v>
      </c>
      <c r="L737" s="7">
        <v>41976.818749999999</v>
      </c>
      <c r="M737" s="5">
        <f>(J737/86400)+25569+(-5/24)</f>
        <v>41945.821134259255</v>
      </c>
      <c r="N737" s="5">
        <f t="shared" si="11"/>
        <v>41976.818749999999</v>
      </c>
      <c r="O737" t="b">
        <v>0</v>
      </c>
      <c r="P737">
        <v>229</v>
      </c>
      <c r="Q737" t="b">
        <v>1</v>
      </c>
      <c r="R737" t="s">
        <v>8274</v>
      </c>
      <c r="S737" s="11">
        <f>SUM(E737/D737)*100</f>
        <v>114.40638297872341</v>
      </c>
      <c r="T737" s="10">
        <f>SUM(E737/P737)</f>
        <v>234.80786026200875</v>
      </c>
      <c r="U737" t="s">
        <v>8320</v>
      </c>
      <c r="V737" t="s">
        <v>8321</v>
      </c>
    </row>
    <row r="738" spans="1:22" ht="43.5" x14ac:dyDescent="0.35">
      <c r="A738">
        <v>736</v>
      </c>
      <c r="B738" s="3" t="s">
        <v>737</v>
      </c>
      <c r="C738" s="3" t="s">
        <v>4846</v>
      </c>
      <c r="D738" s="18">
        <v>3600</v>
      </c>
      <c r="E738" s="1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7">
        <v>41579.525925925926</v>
      </c>
      <c r="L738" s="7">
        <v>41598.999305555553</v>
      </c>
      <c r="M738" s="5">
        <f>(J738/86400)+25569+(-5/24)</f>
        <v>41579.525925925926</v>
      </c>
      <c r="N738" s="5">
        <f t="shared" si="11"/>
        <v>41598.999305555553</v>
      </c>
      <c r="O738" t="b">
        <v>0</v>
      </c>
      <c r="P738">
        <v>108</v>
      </c>
      <c r="Q738" t="b">
        <v>1</v>
      </c>
      <c r="R738" t="s">
        <v>8274</v>
      </c>
      <c r="S738" s="11">
        <f>SUM(E738/D738)*100</f>
        <v>315.13888888888891</v>
      </c>
      <c r="T738" s="10">
        <f>SUM(E738/P738)</f>
        <v>105.04629629629629</v>
      </c>
      <c r="U738" t="s">
        <v>8320</v>
      </c>
      <c r="V738" t="s">
        <v>8321</v>
      </c>
    </row>
    <row r="739" spans="1:22" ht="43.5" x14ac:dyDescent="0.35">
      <c r="A739">
        <v>737</v>
      </c>
      <c r="B739" s="3" t="s">
        <v>738</v>
      </c>
      <c r="C739" s="3" t="s">
        <v>4847</v>
      </c>
      <c r="D739" s="18">
        <v>5000</v>
      </c>
      <c r="E739" s="18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7">
        <v>41667.066979166666</v>
      </c>
      <c r="L739" s="7">
        <v>41684.625</v>
      </c>
      <c r="M739" s="5">
        <f>(J739/86400)+25569+(-5/24)</f>
        <v>41667.066979166666</v>
      </c>
      <c r="N739" s="5">
        <f t="shared" si="11"/>
        <v>41684.625</v>
      </c>
      <c r="O739" t="b">
        <v>0</v>
      </c>
      <c r="P739">
        <v>108</v>
      </c>
      <c r="Q739" t="b">
        <v>1</v>
      </c>
      <c r="R739" t="s">
        <v>8274</v>
      </c>
      <c r="S739" s="11">
        <f>SUM(E739/D739)*100</f>
        <v>122.39999999999999</v>
      </c>
      <c r="T739" s="10">
        <f>SUM(E739/P739)</f>
        <v>56.666666666666664</v>
      </c>
      <c r="U739" t="s">
        <v>8320</v>
      </c>
      <c r="V739" t="s">
        <v>8321</v>
      </c>
    </row>
    <row r="740" spans="1:22" ht="29" x14ac:dyDescent="0.35">
      <c r="A740">
        <v>738</v>
      </c>
      <c r="B740" s="3" t="s">
        <v>739</v>
      </c>
      <c r="C740" s="3" t="s">
        <v>4848</v>
      </c>
      <c r="D740" s="18">
        <v>1500</v>
      </c>
      <c r="E740" s="18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7">
        <v>41943.39576388889</v>
      </c>
      <c r="L740" s="7">
        <v>41973.999305555553</v>
      </c>
      <c r="M740" s="5">
        <f>(J740/86400)+25569+(-5/24)</f>
        <v>41943.39576388889</v>
      </c>
      <c r="N740" s="5">
        <f t="shared" si="11"/>
        <v>41973.999305555553</v>
      </c>
      <c r="O740" t="b">
        <v>0</v>
      </c>
      <c r="P740">
        <v>41</v>
      </c>
      <c r="Q740" t="b">
        <v>1</v>
      </c>
      <c r="R740" t="s">
        <v>8274</v>
      </c>
      <c r="S740" s="11">
        <f>SUM(E740/D740)*100</f>
        <v>106.73333333333332</v>
      </c>
      <c r="T740" s="10">
        <f>SUM(E740/P740)</f>
        <v>39.048780487804876</v>
      </c>
      <c r="U740" t="s">
        <v>8320</v>
      </c>
      <c r="V740" t="s">
        <v>8321</v>
      </c>
    </row>
    <row r="741" spans="1:22" ht="43.5" x14ac:dyDescent="0.35">
      <c r="A741">
        <v>739</v>
      </c>
      <c r="B741" s="3" t="s">
        <v>740</v>
      </c>
      <c r="C741" s="3" t="s">
        <v>4849</v>
      </c>
      <c r="D741" s="18">
        <v>6000</v>
      </c>
      <c r="E741" s="18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7">
        <v>41829.294317129628</v>
      </c>
      <c r="L741" s="7">
        <v>41862.294317129628</v>
      </c>
      <c r="M741" s="5">
        <f>(J741/86400)+25569+(-5/24)</f>
        <v>41829.294317129628</v>
      </c>
      <c r="N741" s="5">
        <f t="shared" si="11"/>
        <v>41862.294317129628</v>
      </c>
      <c r="O741" t="b">
        <v>0</v>
      </c>
      <c r="P741">
        <v>139</v>
      </c>
      <c r="Q741" t="b">
        <v>1</v>
      </c>
      <c r="R741" t="s">
        <v>8274</v>
      </c>
      <c r="S741" s="11">
        <f>SUM(E741/D741)*100</f>
        <v>158.33333333333331</v>
      </c>
      <c r="T741" s="10">
        <f>SUM(E741/P741)</f>
        <v>68.345323741007192</v>
      </c>
      <c r="U741" t="s">
        <v>8320</v>
      </c>
      <c r="V741" t="s">
        <v>8321</v>
      </c>
    </row>
    <row r="742" spans="1:22" ht="58" x14ac:dyDescent="0.35">
      <c r="A742">
        <v>740</v>
      </c>
      <c r="B742" s="3" t="s">
        <v>741</v>
      </c>
      <c r="C742" s="3" t="s">
        <v>4850</v>
      </c>
      <c r="D742" s="18">
        <v>3000</v>
      </c>
      <c r="E742" s="18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7">
        <v>42161.93844907407</v>
      </c>
      <c r="L742" s="7">
        <v>42175.93844907407</v>
      </c>
      <c r="M742" s="5">
        <f>(J742/86400)+25569+(-5/24)</f>
        <v>42161.93844907407</v>
      </c>
      <c r="N742" s="5">
        <f t="shared" si="11"/>
        <v>42175.93844907407</v>
      </c>
      <c r="O742" t="b">
        <v>0</v>
      </c>
      <c r="P742">
        <v>19</v>
      </c>
      <c r="Q742" t="b">
        <v>1</v>
      </c>
      <c r="R742" t="s">
        <v>8274</v>
      </c>
      <c r="S742" s="11">
        <f>SUM(E742/D742)*100</f>
        <v>107.4</v>
      </c>
      <c r="T742" s="10">
        <f>SUM(E742/P742)</f>
        <v>169.57894736842104</v>
      </c>
      <c r="U742" t="s">
        <v>8320</v>
      </c>
      <c r="V742" t="s">
        <v>8321</v>
      </c>
    </row>
    <row r="743" spans="1:22" ht="29" x14ac:dyDescent="0.35">
      <c r="A743">
        <v>741</v>
      </c>
      <c r="B743" s="3" t="s">
        <v>742</v>
      </c>
      <c r="C743" s="3" t="s">
        <v>4851</v>
      </c>
      <c r="D743" s="18">
        <v>13000</v>
      </c>
      <c r="E743" s="18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7">
        <v>41401.439884259256</v>
      </c>
      <c r="L743" s="7">
        <v>41436.439884259256</v>
      </c>
      <c r="M743" s="5">
        <f>(J743/86400)+25569+(-5/24)</f>
        <v>41401.439884259256</v>
      </c>
      <c r="N743" s="5">
        <f t="shared" si="11"/>
        <v>41436.439884259256</v>
      </c>
      <c r="O743" t="b">
        <v>0</v>
      </c>
      <c r="P743">
        <v>94</v>
      </c>
      <c r="Q743" t="b">
        <v>1</v>
      </c>
      <c r="R743" t="s">
        <v>8274</v>
      </c>
      <c r="S743" s="11">
        <f>SUM(E743/D743)*100</f>
        <v>102.25999999999999</v>
      </c>
      <c r="T743" s="10">
        <f>SUM(E743/P743)</f>
        <v>141.42340425531913</v>
      </c>
      <c r="U743" t="s">
        <v>8320</v>
      </c>
      <c r="V743" t="s">
        <v>8321</v>
      </c>
    </row>
    <row r="744" spans="1:22" ht="58" x14ac:dyDescent="0.35">
      <c r="A744">
        <v>742</v>
      </c>
      <c r="B744" s="3" t="s">
        <v>743</v>
      </c>
      <c r="C744" s="3" t="s">
        <v>4852</v>
      </c>
      <c r="D744" s="18">
        <v>1400</v>
      </c>
      <c r="E744" s="18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7">
        <v>41689.709629629629</v>
      </c>
      <c r="L744" s="7">
        <v>41719.667962962958</v>
      </c>
      <c r="M744" s="5">
        <f>(J744/86400)+25569+(-5/24)</f>
        <v>41689.709629629629</v>
      </c>
      <c r="N744" s="5">
        <f t="shared" si="11"/>
        <v>41719.667962962958</v>
      </c>
      <c r="O744" t="b">
        <v>0</v>
      </c>
      <c r="P744">
        <v>23</v>
      </c>
      <c r="Q744" t="b">
        <v>1</v>
      </c>
      <c r="R744" t="s">
        <v>8274</v>
      </c>
      <c r="S744" s="11">
        <f>SUM(E744/D744)*100</f>
        <v>110.71428571428572</v>
      </c>
      <c r="T744" s="10">
        <f>SUM(E744/P744)</f>
        <v>67.391304347826093</v>
      </c>
      <c r="U744" t="s">
        <v>8320</v>
      </c>
      <c r="V744" t="s">
        <v>8321</v>
      </c>
    </row>
    <row r="745" spans="1:22" ht="43.5" x14ac:dyDescent="0.35">
      <c r="A745">
        <v>743</v>
      </c>
      <c r="B745" s="3" t="s">
        <v>744</v>
      </c>
      <c r="C745" s="3" t="s">
        <v>4853</v>
      </c>
      <c r="D745" s="18">
        <v>550</v>
      </c>
      <c r="E745" s="18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7">
        <v>40990.500983796293</v>
      </c>
      <c r="L745" s="7">
        <v>41015.666666666664</v>
      </c>
      <c r="M745" s="5">
        <f>(J745/86400)+25569+(-5/24)</f>
        <v>40990.500983796293</v>
      </c>
      <c r="N745" s="5">
        <f t="shared" si="11"/>
        <v>41015.666666666664</v>
      </c>
      <c r="O745" t="b">
        <v>0</v>
      </c>
      <c r="P745">
        <v>15</v>
      </c>
      <c r="Q745" t="b">
        <v>1</v>
      </c>
      <c r="R745" t="s">
        <v>8274</v>
      </c>
      <c r="S745" s="11">
        <f>SUM(E745/D745)*100</f>
        <v>148</v>
      </c>
      <c r="T745" s="10">
        <f>SUM(E745/P745)</f>
        <v>54.266666666666666</v>
      </c>
      <c r="U745" t="s">
        <v>8320</v>
      </c>
      <c r="V745" t="s">
        <v>8321</v>
      </c>
    </row>
    <row r="746" spans="1:22" ht="43.5" x14ac:dyDescent="0.35">
      <c r="A746">
        <v>744</v>
      </c>
      <c r="B746" s="3" t="s">
        <v>745</v>
      </c>
      <c r="C746" s="3" t="s">
        <v>4854</v>
      </c>
      <c r="D746" s="18">
        <v>5000</v>
      </c>
      <c r="E746" s="18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7">
        <v>41226.748877314814</v>
      </c>
      <c r="L746" s="7">
        <v>41256.748877314814</v>
      </c>
      <c r="M746" s="5">
        <f>(J746/86400)+25569+(-5/24)</f>
        <v>41226.748877314814</v>
      </c>
      <c r="N746" s="5">
        <f t="shared" si="11"/>
        <v>41256.748877314814</v>
      </c>
      <c r="O746" t="b">
        <v>0</v>
      </c>
      <c r="P746">
        <v>62</v>
      </c>
      <c r="Q746" t="b">
        <v>1</v>
      </c>
      <c r="R746" t="s">
        <v>8274</v>
      </c>
      <c r="S746" s="11">
        <f>SUM(E746/D746)*100</f>
        <v>102.32000000000001</v>
      </c>
      <c r="T746" s="10">
        <f>SUM(E746/P746)</f>
        <v>82.516129032258064</v>
      </c>
      <c r="U746" t="s">
        <v>8320</v>
      </c>
      <c r="V746" t="s">
        <v>8321</v>
      </c>
    </row>
    <row r="747" spans="1:22" ht="58" x14ac:dyDescent="0.35">
      <c r="A747">
        <v>745</v>
      </c>
      <c r="B747" s="3" t="s">
        <v>746</v>
      </c>
      <c r="C747" s="3" t="s">
        <v>4855</v>
      </c>
      <c r="D747" s="18">
        <v>2220</v>
      </c>
      <c r="E747" s="18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7">
        <v>41367.363946759258</v>
      </c>
      <c r="L747" s="7">
        <v>41397.363946759258</v>
      </c>
      <c r="M747" s="5">
        <f>(J747/86400)+25569+(-5/24)</f>
        <v>41367.363946759258</v>
      </c>
      <c r="N747" s="5">
        <f t="shared" si="11"/>
        <v>41397.363946759258</v>
      </c>
      <c r="O747" t="b">
        <v>0</v>
      </c>
      <c r="P747">
        <v>74</v>
      </c>
      <c r="Q747" t="b">
        <v>1</v>
      </c>
      <c r="R747" t="s">
        <v>8274</v>
      </c>
      <c r="S747" s="11">
        <f>SUM(E747/D747)*100</f>
        <v>179.09909909909908</v>
      </c>
      <c r="T747" s="10">
        <f>SUM(E747/P747)</f>
        <v>53.729729729729726</v>
      </c>
      <c r="U747" t="s">
        <v>8320</v>
      </c>
      <c r="V747" t="s">
        <v>8321</v>
      </c>
    </row>
    <row r="748" spans="1:22" ht="29" x14ac:dyDescent="0.35">
      <c r="A748">
        <v>746</v>
      </c>
      <c r="B748" s="3" t="s">
        <v>747</v>
      </c>
      <c r="C748" s="3" t="s">
        <v>4856</v>
      </c>
      <c r="D748" s="18">
        <v>2987</v>
      </c>
      <c r="E748" s="1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7">
        <v>41156.834594907406</v>
      </c>
      <c r="L748" s="7">
        <v>41174.957638888889</v>
      </c>
      <c r="M748" s="5">
        <f>(J748/86400)+25569+(-5/24)</f>
        <v>41156.834594907406</v>
      </c>
      <c r="N748" s="5">
        <f t="shared" si="11"/>
        <v>41174.957638888889</v>
      </c>
      <c r="O748" t="b">
        <v>0</v>
      </c>
      <c r="P748">
        <v>97</v>
      </c>
      <c r="Q748" t="b">
        <v>1</v>
      </c>
      <c r="R748" t="s">
        <v>8274</v>
      </c>
      <c r="S748" s="11">
        <f>SUM(E748/D748)*100</f>
        <v>111.08135252761969</v>
      </c>
      <c r="T748" s="10">
        <f>SUM(E748/P748)</f>
        <v>34.206185567010309</v>
      </c>
      <c r="U748" t="s">
        <v>8320</v>
      </c>
      <c r="V748" t="s">
        <v>8321</v>
      </c>
    </row>
    <row r="749" spans="1:22" ht="43.5" x14ac:dyDescent="0.35">
      <c r="A749">
        <v>747</v>
      </c>
      <c r="B749" s="3" t="s">
        <v>748</v>
      </c>
      <c r="C749" s="3" t="s">
        <v>4857</v>
      </c>
      <c r="D749" s="18">
        <v>7000</v>
      </c>
      <c r="E749" s="18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7">
        <v>41988.340497685182</v>
      </c>
      <c r="L749" s="7">
        <v>42019.245833333327</v>
      </c>
      <c r="M749" s="5">
        <f>(J749/86400)+25569+(-5/24)</f>
        <v>41988.340497685182</v>
      </c>
      <c r="N749" s="5">
        <f t="shared" si="11"/>
        <v>42019.245833333327</v>
      </c>
      <c r="O749" t="b">
        <v>0</v>
      </c>
      <c r="P749">
        <v>55</v>
      </c>
      <c r="Q749" t="b">
        <v>1</v>
      </c>
      <c r="R749" t="s">
        <v>8274</v>
      </c>
      <c r="S749" s="11">
        <f>SUM(E749/D749)*100</f>
        <v>100.04285714285714</v>
      </c>
      <c r="T749" s="10">
        <f>SUM(E749/P749)</f>
        <v>127.32727272727273</v>
      </c>
      <c r="U749" t="s">
        <v>8320</v>
      </c>
      <c r="V749" t="s">
        <v>8321</v>
      </c>
    </row>
    <row r="750" spans="1:22" ht="43.5" x14ac:dyDescent="0.35">
      <c r="A750">
        <v>748</v>
      </c>
      <c r="B750" s="3" t="s">
        <v>749</v>
      </c>
      <c r="C750" s="3" t="s">
        <v>4858</v>
      </c>
      <c r="D750" s="18">
        <v>2000</v>
      </c>
      <c r="E750" s="18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7">
        <v>41831.638495370367</v>
      </c>
      <c r="L750" s="7">
        <v>41861.638495370367</v>
      </c>
      <c r="M750" s="5">
        <f>(J750/86400)+25569+(-5/24)</f>
        <v>41831.638495370367</v>
      </c>
      <c r="N750" s="5">
        <f t="shared" si="11"/>
        <v>41861.638495370367</v>
      </c>
      <c r="O750" t="b">
        <v>0</v>
      </c>
      <c r="P750">
        <v>44</v>
      </c>
      <c r="Q750" t="b">
        <v>1</v>
      </c>
      <c r="R750" t="s">
        <v>8274</v>
      </c>
      <c r="S750" s="11">
        <f>SUM(E750/D750)*100</f>
        <v>100.25</v>
      </c>
      <c r="T750" s="10">
        <f>SUM(E750/P750)</f>
        <v>45.56818181818182</v>
      </c>
      <c r="U750" t="s">
        <v>8320</v>
      </c>
      <c r="V750" t="s">
        <v>8321</v>
      </c>
    </row>
    <row r="751" spans="1:22" ht="43.5" x14ac:dyDescent="0.35">
      <c r="A751">
        <v>749</v>
      </c>
      <c r="B751" s="3" t="s">
        <v>750</v>
      </c>
      <c r="C751" s="3" t="s">
        <v>4859</v>
      </c>
      <c r="D751" s="18">
        <v>10000</v>
      </c>
      <c r="E751" s="18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7">
        <v>42733.732986111114</v>
      </c>
      <c r="L751" s="7">
        <v>42763.732986111114</v>
      </c>
      <c r="M751" s="5">
        <f>(J751/86400)+25569+(-5/24)</f>
        <v>42733.732986111114</v>
      </c>
      <c r="N751" s="5">
        <f t="shared" si="11"/>
        <v>42763.732986111114</v>
      </c>
      <c r="O751" t="b">
        <v>0</v>
      </c>
      <c r="P751">
        <v>110</v>
      </c>
      <c r="Q751" t="b">
        <v>1</v>
      </c>
      <c r="R751" t="s">
        <v>8274</v>
      </c>
      <c r="S751" s="11">
        <f>SUM(E751/D751)*100</f>
        <v>105.56</v>
      </c>
      <c r="T751" s="10">
        <f>SUM(E751/P751)</f>
        <v>95.963636363636368</v>
      </c>
      <c r="U751" t="s">
        <v>8320</v>
      </c>
      <c r="V751" t="s">
        <v>8321</v>
      </c>
    </row>
    <row r="752" spans="1:22" ht="43.5" x14ac:dyDescent="0.35">
      <c r="A752">
        <v>750</v>
      </c>
      <c r="B752" s="3" t="s">
        <v>751</v>
      </c>
      <c r="C752" s="3" t="s">
        <v>4860</v>
      </c>
      <c r="D752" s="18">
        <v>4444</v>
      </c>
      <c r="E752" s="18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7">
        <v>41299.669814814813</v>
      </c>
      <c r="L752" s="7">
        <v>41329.669814814813</v>
      </c>
      <c r="M752" s="5">
        <f>(J752/86400)+25569+(-5/24)</f>
        <v>41299.669814814813</v>
      </c>
      <c r="N752" s="5">
        <f t="shared" si="11"/>
        <v>41329.669814814813</v>
      </c>
      <c r="O752" t="b">
        <v>0</v>
      </c>
      <c r="P752">
        <v>59</v>
      </c>
      <c r="Q752" t="b">
        <v>1</v>
      </c>
      <c r="R752" t="s">
        <v>8274</v>
      </c>
      <c r="S752" s="11">
        <f>SUM(E752/D752)*100</f>
        <v>102.58775877587757</v>
      </c>
      <c r="T752" s="10">
        <f>SUM(E752/P752)</f>
        <v>77.271186440677965</v>
      </c>
      <c r="U752" t="s">
        <v>8320</v>
      </c>
      <c r="V752" t="s">
        <v>8321</v>
      </c>
    </row>
    <row r="753" spans="1:22" ht="43.5" x14ac:dyDescent="0.35">
      <c r="A753">
        <v>751</v>
      </c>
      <c r="B753" s="3" t="s">
        <v>752</v>
      </c>
      <c r="C753" s="3" t="s">
        <v>4861</v>
      </c>
      <c r="D753" s="18">
        <v>3000</v>
      </c>
      <c r="E753" s="18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7">
        <v>40713.422164351847</v>
      </c>
      <c r="L753" s="7">
        <v>40759.422164351847</v>
      </c>
      <c r="M753" s="5">
        <f>(J753/86400)+25569+(-5/24)</f>
        <v>40713.422164351847</v>
      </c>
      <c r="N753" s="5">
        <f t="shared" si="11"/>
        <v>40759.422164351847</v>
      </c>
      <c r="O753" t="b">
        <v>0</v>
      </c>
      <c r="P753">
        <v>62</v>
      </c>
      <c r="Q753" t="b">
        <v>1</v>
      </c>
      <c r="R753" t="s">
        <v>8274</v>
      </c>
      <c r="S753" s="11">
        <f>SUM(E753/D753)*100</f>
        <v>118.5</v>
      </c>
      <c r="T753" s="10">
        <f>SUM(E753/P753)</f>
        <v>57.338709677419352</v>
      </c>
      <c r="U753" t="s">
        <v>8320</v>
      </c>
      <c r="V753" t="s">
        <v>8321</v>
      </c>
    </row>
    <row r="754" spans="1:22" ht="58" x14ac:dyDescent="0.35">
      <c r="A754">
        <v>752</v>
      </c>
      <c r="B754" s="3" t="s">
        <v>753</v>
      </c>
      <c r="C754" s="3" t="s">
        <v>4862</v>
      </c>
      <c r="D754" s="18">
        <v>5000</v>
      </c>
      <c r="E754" s="18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7">
        <v>42639.213159722225</v>
      </c>
      <c r="L754" s="7">
        <v>42659.249999999993</v>
      </c>
      <c r="M754" s="5">
        <f>(J754/86400)+25569+(-5/24)</f>
        <v>42639.213159722225</v>
      </c>
      <c r="N754" s="5">
        <f t="shared" si="11"/>
        <v>42659.249999999993</v>
      </c>
      <c r="O754" t="b">
        <v>0</v>
      </c>
      <c r="P754">
        <v>105</v>
      </c>
      <c r="Q754" t="b">
        <v>1</v>
      </c>
      <c r="R754" t="s">
        <v>8274</v>
      </c>
      <c r="S754" s="11">
        <f>SUM(E754/D754)*100</f>
        <v>111.7</v>
      </c>
      <c r="T754" s="10">
        <f>SUM(E754/P754)</f>
        <v>53.19047619047619</v>
      </c>
      <c r="U754" t="s">
        <v>8320</v>
      </c>
      <c r="V754" t="s">
        <v>8321</v>
      </c>
    </row>
    <row r="755" spans="1:22" ht="43.5" x14ac:dyDescent="0.35">
      <c r="A755">
        <v>753</v>
      </c>
      <c r="B755" s="3" t="s">
        <v>754</v>
      </c>
      <c r="C755" s="3" t="s">
        <v>4863</v>
      </c>
      <c r="D755" s="18">
        <v>10000</v>
      </c>
      <c r="E755" s="18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7">
        <v>42019.381840277776</v>
      </c>
      <c r="L755" s="7">
        <v>42049.381840277776</v>
      </c>
      <c r="M755" s="5">
        <f>(J755/86400)+25569+(-5/24)</f>
        <v>42019.381840277776</v>
      </c>
      <c r="N755" s="5">
        <f t="shared" si="11"/>
        <v>42049.381840277776</v>
      </c>
      <c r="O755" t="b">
        <v>0</v>
      </c>
      <c r="P755">
        <v>26</v>
      </c>
      <c r="Q755" t="b">
        <v>1</v>
      </c>
      <c r="R755" t="s">
        <v>8274</v>
      </c>
      <c r="S755" s="11">
        <f>SUM(E755/D755)*100</f>
        <v>128</v>
      </c>
      <c r="T755" s="10">
        <f>SUM(E755/P755)</f>
        <v>492.30769230769232</v>
      </c>
      <c r="U755" t="s">
        <v>8320</v>
      </c>
      <c r="V755" t="s">
        <v>8321</v>
      </c>
    </row>
    <row r="756" spans="1:22" ht="58" x14ac:dyDescent="0.35">
      <c r="A756">
        <v>754</v>
      </c>
      <c r="B756" s="3" t="s">
        <v>755</v>
      </c>
      <c r="C756" s="3" t="s">
        <v>4864</v>
      </c>
      <c r="D756" s="18">
        <v>2000</v>
      </c>
      <c r="E756" s="18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7">
        <v>41249.54075231481</v>
      </c>
      <c r="L756" s="7">
        <v>41279.54075231481</v>
      </c>
      <c r="M756" s="5">
        <f>(J756/86400)+25569+(-5/24)</f>
        <v>41249.54075231481</v>
      </c>
      <c r="N756" s="5">
        <f t="shared" si="11"/>
        <v>41279.54075231481</v>
      </c>
      <c r="O756" t="b">
        <v>0</v>
      </c>
      <c r="P756">
        <v>49</v>
      </c>
      <c r="Q756" t="b">
        <v>1</v>
      </c>
      <c r="R756" t="s">
        <v>8274</v>
      </c>
      <c r="S756" s="11">
        <f>SUM(E756/D756)*100</f>
        <v>103.75000000000001</v>
      </c>
      <c r="T756" s="10">
        <f>SUM(E756/P756)</f>
        <v>42.346938775510203</v>
      </c>
      <c r="U756" t="s">
        <v>8320</v>
      </c>
      <c r="V756" t="s">
        <v>8321</v>
      </c>
    </row>
    <row r="757" spans="1:22" ht="43.5" x14ac:dyDescent="0.35">
      <c r="A757">
        <v>755</v>
      </c>
      <c r="B757" s="3" t="s">
        <v>756</v>
      </c>
      <c r="C757" s="3" t="s">
        <v>4865</v>
      </c>
      <c r="D757" s="18">
        <v>2500</v>
      </c>
      <c r="E757" s="18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7">
        <v>41383.396724537037</v>
      </c>
      <c r="L757" s="7">
        <v>41413.820138888885</v>
      </c>
      <c r="M757" s="5">
        <f>(J757/86400)+25569+(-5/24)</f>
        <v>41383.396724537037</v>
      </c>
      <c r="N757" s="5">
        <f t="shared" si="11"/>
        <v>41413.820138888885</v>
      </c>
      <c r="O757" t="b">
        <v>0</v>
      </c>
      <c r="P757">
        <v>68</v>
      </c>
      <c r="Q757" t="b">
        <v>1</v>
      </c>
      <c r="R757" t="s">
        <v>8274</v>
      </c>
      <c r="S757" s="11">
        <f>SUM(E757/D757)*100</f>
        <v>101.9076</v>
      </c>
      <c r="T757" s="10">
        <f>SUM(E757/P757)</f>
        <v>37.466029411764708</v>
      </c>
      <c r="U757" t="s">
        <v>8320</v>
      </c>
      <c r="V757" t="s">
        <v>8321</v>
      </c>
    </row>
    <row r="758" spans="1:22" ht="43.5" x14ac:dyDescent="0.35">
      <c r="A758">
        <v>756</v>
      </c>
      <c r="B758" s="3" t="s">
        <v>757</v>
      </c>
      <c r="C758" s="3" t="s">
        <v>4866</v>
      </c>
      <c r="D758" s="18">
        <v>700</v>
      </c>
      <c r="E758" s="1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7">
        <v>40590.558553240735</v>
      </c>
      <c r="L758" s="7">
        <v>40651.516886574071</v>
      </c>
      <c r="M758" s="5">
        <f>(J758/86400)+25569+(-5/24)</f>
        <v>40590.558553240735</v>
      </c>
      <c r="N758" s="5">
        <f t="shared" si="11"/>
        <v>40651.516886574071</v>
      </c>
      <c r="O758" t="b">
        <v>0</v>
      </c>
      <c r="P758">
        <v>22</v>
      </c>
      <c r="Q758" t="b">
        <v>1</v>
      </c>
      <c r="R758" t="s">
        <v>8274</v>
      </c>
      <c r="S758" s="11">
        <f>SUM(E758/D758)*100</f>
        <v>117.71428571428571</v>
      </c>
      <c r="T758" s="10">
        <f>SUM(E758/P758)</f>
        <v>37.454545454545453</v>
      </c>
      <c r="U758" t="s">
        <v>8320</v>
      </c>
      <c r="V758" t="s">
        <v>8321</v>
      </c>
    </row>
    <row r="759" spans="1:22" ht="43.5" x14ac:dyDescent="0.35">
      <c r="A759">
        <v>757</v>
      </c>
      <c r="B759" s="3" t="s">
        <v>758</v>
      </c>
      <c r="C759" s="3" t="s">
        <v>4867</v>
      </c>
      <c r="D759" s="18">
        <v>250</v>
      </c>
      <c r="E759" s="18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7">
        <v>41234.846226851849</v>
      </c>
      <c r="L759" s="7">
        <v>41248.846226851849</v>
      </c>
      <c r="M759" s="5">
        <f>(J759/86400)+25569+(-5/24)</f>
        <v>41234.846226851849</v>
      </c>
      <c r="N759" s="5">
        <f t="shared" si="11"/>
        <v>41248.846226851849</v>
      </c>
      <c r="O759" t="b">
        <v>0</v>
      </c>
      <c r="P759">
        <v>18</v>
      </c>
      <c r="Q759" t="b">
        <v>1</v>
      </c>
      <c r="R759" t="s">
        <v>8274</v>
      </c>
      <c r="S759" s="11">
        <f>SUM(E759/D759)*100</f>
        <v>238</v>
      </c>
      <c r="T759" s="10">
        <f>SUM(E759/P759)</f>
        <v>33.055555555555557</v>
      </c>
      <c r="U759" t="s">
        <v>8320</v>
      </c>
      <c r="V759" t="s">
        <v>8321</v>
      </c>
    </row>
    <row r="760" spans="1:22" ht="29" x14ac:dyDescent="0.35">
      <c r="A760">
        <v>758</v>
      </c>
      <c r="B760" s="3" t="s">
        <v>759</v>
      </c>
      <c r="C760" s="3" t="s">
        <v>4868</v>
      </c>
      <c r="D760" s="18">
        <v>2500</v>
      </c>
      <c r="E760" s="18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7">
        <v>40429.628101851849</v>
      </c>
      <c r="L760" s="7">
        <v>40459.628101851849</v>
      </c>
      <c r="M760" s="5">
        <f>(J760/86400)+25569+(-5/24)</f>
        <v>40429.628101851849</v>
      </c>
      <c r="N760" s="5">
        <f t="shared" si="11"/>
        <v>40459.628101851849</v>
      </c>
      <c r="O760" t="b">
        <v>0</v>
      </c>
      <c r="P760">
        <v>19</v>
      </c>
      <c r="Q760" t="b">
        <v>1</v>
      </c>
      <c r="R760" t="s">
        <v>8274</v>
      </c>
      <c r="S760" s="11">
        <f>SUM(E760/D760)*100</f>
        <v>102</v>
      </c>
      <c r="T760" s="10">
        <f>SUM(E760/P760)</f>
        <v>134.21052631578948</v>
      </c>
      <c r="U760" t="s">
        <v>8320</v>
      </c>
      <c r="V760" t="s">
        <v>8321</v>
      </c>
    </row>
    <row r="761" spans="1:22" ht="43.5" x14ac:dyDescent="0.35">
      <c r="A761">
        <v>759</v>
      </c>
      <c r="B761" s="3" t="s">
        <v>760</v>
      </c>
      <c r="C761" s="3" t="s">
        <v>4869</v>
      </c>
      <c r="D761" s="18">
        <v>5000</v>
      </c>
      <c r="E761" s="18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7">
        <v>41789.121979166666</v>
      </c>
      <c r="L761" s="7">
        <v>41829.121979166666</v>
      </c>
      <c r="M761" s="5">
        <f>(J761/86400)+25569+(-5/24)</f>
        <v>41789.121979166666</v>
      </c>
      <c r="N761" s="5">
        <f t="shared" si="11"/>
        <v>41829.121979166666</v>
      </c>
      <c r="O761" t="b">
        <v>0</v>
      </c>
      <c r="P761">
        <v>99</v>
      </c>
      <c r="Q761" t="b">
        <v>1</v>
      </c>
      <c r="R761" t="s">
        <v>8274</v>
      </c>
      <c r="S761" s="11">
        <f>SUM(E761/D761)*100</f>
        <v>101.92000000000002</v>
      </c>
      <c r="T761" s="10">
        <f>SUM(E761/P761)</f>
        <v>51.474747474747474</v>
      </c>
      <c r="U761" t="s">
        <v>8320</v>
      </c>
      <c r="V761" t="s">
        <v>8321</v>
      </c>
    </row>
    <row r="762" spans="1:22" ht="43.5" x14ac:dyDescent="0.35">
      <c r="A762">
        <v>760</v>
      </c>
      <c r="B762" s="3" t="s">
        <v>761</v>
      </c>
      <c r="C762" s="3" t="s">
        <v>4870</v>
      </c>
      <c r="D762" s="18">
        <v>2200</v>
      </c>
      <c r="E762" s="18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7">
        <v>42670.555706018517</v>
      </c>
      <c r="L762" s="7">
        <v>42700.597372685188</v>
      </c>
      <c r="M762" s="5">
        <f>(J762/86400)+25569+(-5/24)</f>
        <v>42670.555706018517</v>
      </c>
      <c r="N762" s="5">
        <f t="shared" si="11"/>
        <v>42700.597372685188</v>
      </c>
      <c r="O762" t="b">
        <v>0</v>
      </c>
      <c r="P762">
        <v>0</v>
      </c>
      <c r="Q762" t="b">
        <v>0</v>
      </c>
      <c r="R762" t="s">
        <v>8275</v>
      </c>
      <c r="S762" s="11">
        <f>SUM(E762/D762)*100</f>
        <v>0</v>
      </c>
      <c r="T762" s="10" t="e">
        <f>SUM(E762/P762)</f>
        <v>#DIV/0!</v>
      </c>
      <c r="U762" t="s">
        <v>8320</v>
      </c>
      <c r="V762" t="s">
        <v>8322</v>
      </c>
    </row>
    <row r="763" spans="1:22" ht="43.5" x14ac:dyDescent="0.35">
      <c r="A763">
        <v>761</v>
      </c>
      <c r="B763" s="3" t="s">
        <v>762</v>
      </c>
      <c r="C763" s="3" t="s">
        <v>4871</v>
      </c>
      <c r="D763" s="18">
        <v>5000</v>
      </c>
      <c r="E763" s="18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7">
        <v>41642.543124999997</v>
      </c>
      <c r="L763" s="7">
        <v>41672.543124999997</v>
      </c>
      <c r="M763" s="5">
        <f>(J763/86400)+25569+(-5/24)</f>
        <v>41642.543124999997</v>
      </c>
      <c r="N763" s="5">
        <f t="shared" si="11"/>
        <v>41672.543124999997</v>
      </c>
      <c r="O763" t="b">
        <v>0</v>
      </c>
      <c r="P763">
        <v>6</v>
      </c>
      <c r="Q763" t="b">
        <v>0</v>
      </c>
      <c r="R763" t="s">
        <v>8275</v>
      </c>
      <c r="S763" s="11">
        <f>SUM(E763/D763)*100</f>
        <v>4.7</v>
      </c>
      <c r="T763" s="10">
        <f>SUM(E763/P763)</f>
        <v>39.166666666666664</v>
      </c>
      <c r="U763" t="s">
        <v>8320</v>
      </c>
      <c r="V763" t="s">
        <v>8322</v>
      </c>
    </row>
    <row r="764" spans="1:22" ht="43.5" x14ac:dyDescent="0.35">
      <c r="A764">
        <v>762</v>
      </c>
      <c r="B764" s="3" t="s">
        <v>763</v>
      </c>
      <c r="C764" s="3" t="s">
        <v>4872</v>
      </c>
      <c r="D764" s="18">
        <v>3500</v>
      </c>
      <c r="E764" s="18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7">
        <v>42690.65011574074</v>
      </c>
      <c r="L764" s="7">
        <v>42708.041666666664</v>
      </c>
      <c r="M764" s="5">
        <f>(J764/86400)+25569+(-5/24)</f>
        <v>42690.65011574074</v>
      </c>
      <c r="N764" s="5">
        <f t="shared" si="11"/>
        <v>42708.041666666664</v>
      </c>
      <c r="O764" t="b">
        <v>0</v>
      </c>
      <c r="P764">
        <v>0</v>
      </c>
      <c r="Q764" t="b">
        <v>0</v>
      </c>
      <c r="R764" t="s">
        <v>8275</v>
      </c>
      <c r="S764" s="11">
        <f>SUM(E764/D764)*100</f>
        <v>0</v>
      </c>
      <c r="T764" s="10" t="e">
        <f>SUM(E764/P764)</f>
        <v>#DIV/0!</v>
      </c>
      <c r="U764" t="s">
        <v>8320</v>
      </c>
      <c r="V764" t="s">
        <v>8322</v>
      </c>
    </row>
    <row r="765" spans="1:22" ht="43.5" x14ac:dyDescent="0.35">
      <c r="A765">
        <v>763</v>
      </c>
      <c r="B765" s="3" t="s">
        <v>764</v>
      </c>
      <c r="C765" s="3" t="s">
        <v>4873</v>
      </c>
      <c r="D765" s="18">
        <v>4290</v>
      </c>
      <c r="E765" s="18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7">
        <v>41471.238518518519</v>
      </c>
      <c r="L765" s="7">
        <v>41501.238518518519</v>
      </c>
      <c r="M765" s="5">
        <f>(J765/86400)+25569+(-5/24)</f>
        <v>41471.238518518519</v>
      </c>
      <c r="N765" s="5">
        <f t="shared" si="11"/>
        <v>41501.238518518519</v>
      </c>
      <c r="O765" t="b">
        <v>0</v>
      </c>
      <c r="P765">
        <v>1</v>
      </c>
      <c r="Q765" t="b">
        <v>0</v>
      </c>
      <c r="R765" t="s">
        <v>8275</v>
      </c>
      <c r="S765" s="11">
        <f>SUM(E765/D765)*100</f>
        <v>0.11655011655011654</v>
      </c>
      <c r="T765" s="10">
        <f>SUM(E765/P765)</f>
        <v>5</v>
      </c>
      <c r="U765" t="s">
        <v>8320</v>
      </c>
      <c r="V765" t="s">
        <v>8322</v>
      </c>
    </row>
    <row r="766" spans="1:22" ht="43.5" x14ac:dyDescent="0.35">
      <c r="A766">
        <v>764</v>
      </c>
      <c r="B766" s="3" t="s">
        <v>765</v>
      </c>
      <c r="C766" s="3" t="s">
        <v>4874</v>
      </c>
      <c r="D766" s="18">
        <v>5000</v>
      </c>
      <c r="E766" s="18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7">
        <v>42226.964826388888</v>
      </c>
      <c r="L766" s="7">
        <v>42256.964826388888</v>
      </c>
      <c r="M766" s="5">
        <f>(J766/86400)+25569+(-5/24)</f>
        <v>42226.964826388888</v>
      </c>
      <c r="N766" s="5">
        <f t="shared" si="11"/>
        <v>42256.964826388888</v>
      </c>
      <c r="O766" t="b">
        <v>0</v>
      </c>
      <c r="P766">
        <v>0</v>
      </c>
      <c r="Q766" t="b">
        <v>0</v>
      </c>
      <c r="R766" t="s">
        <v>8275</v>
      </c>
      <c r="S766" s="11">
        <f>SUM(E766/D766)*100</f>
        <v>0</v>
      </c>
      <c r="T766" s="10" t="e">
        <f>SUM(E766/P766)</f>
        <v>#DIV/0!</v>
      </c>
      <c r="U766" t="s">
        <v>8320</v>
      </c>
      <c r="V766" t="s">
        <v>8322</v>
      </c>
    </row>
    <row r="767" spans="1:22" ht="43.5" x14ac:dyDescent="0.35">
      <c r="A767">
        <v>765</v>
      </c>
      <c r="B767" s="3" t="s">
        <v>766</v>
      </c>
      <c r="C767" s="3" t="s">
        <v>4875</v>
      </c>
      <c r="D767" s="18">
        <v>7000</v>
      </c>
      <c r="E767" s="18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7">
        <v>41901.334305555552</v>
      </c>
      <c r="L767" s="7">
        <v>41931.334305555552</v>
      </c>
      <c r="M767" s="5">
        <f>(J767/86400)+25569+(-5/24)</f>
        <v>41901.334305555552</v>
      </c>
      <c r="N767" s="5">
        <f t="shared" si="11"/>
        <v>41931.334305555552</v>
      </c>
      <c r="O767" t="b">
        <v>0</v>
      </c>
      <c r="P767">
        <v>44</v>
      </c>
      <c r="Q767" t="b">
        <v>0</v>
      </c>
      <c r="R767" t="s">
        <v>8275</v>
      </c>
      <c r="S767" s="11">
        <f>SUM(E767/D767)*100</f>
        <v>36.014285714285712</v>
      </c>
      <c r="T767" s="10">
        <f>SUM(E767/P767)</f>
        <v>57.295454545454547</v>
      </c>
      <c r="U767" t="s">
        <v>8320</v>
      </c>
      <c r="V767" t="s">
        <v>8322</v>
      </c>
    </row>
    <row r="768" spans="1:22" ht="43.5" x14ac:dyDescent="0.35">
      <c r="A768">
        <v>766</v>
      </c>
      <c r="B768" s="3" t="s">
        <v>767</v>
      </c>
      <c r="C768" s="3" t="s">
        <v>4876</v>
      </c>
      <c r="D768" s="18">
        <v>4000</v>
      </c>
      <c r="E768" s="1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7">
        <v>42021.57503472222</v>
      </c>
      <c r="L768" s="7">
        <v>42051.57503472222</v>
      </c>
      <c r="M768" s="5">
        <f>(J768/86400)+25569+(-5/24)</f>
        <v>42021.57503472222</v>
      </c>
      <c r="N768" s="5">
        <f t="shared" si="11"/>
        <v>42051.57503472222</v>
      </c>
      <c r="O768" t="b">
        <v>0</v>
      </c>
      <c r="P768">
        <v>0</v>
      </c>
      <c r="Q768" t="b">
        <v>0</v>
      </c>
      <c r="R768" t="s">
        <v>8275</v>
      </c>
      <c r="S768" s="11">
        <f>SUM(E768/D768)*100</f>
        <v>0</v>
      </c>
      <c r="T768" s="10" t="e">
        <f>SUM(E768/P768)</f>
        <v>#DIV/0!</v>
      </c>
      <c r="U768" t="s">
        <v>8320</v>
      </c>
      <c r="V768" t="s">
        <v>8322</v>
      </c>
    </row>
    <row r="769" spans="1:22" ht="72.5" x14ac:dyDescent="0.35">
      <c r="A769">
        <v>767</v>
      </c>
      <c r="B769" s="3" t="s">
        <v>768</v>
      </c>
      <c r="C769" s="3" t="s">
        <v>4877</v>
      </c>
      <c r="D769" s="18">
        <v>5000</v>
      </c>
      <c r="E769" s="18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7">
        <v>42114.935300925928</v>
      </c>
      <c r="L769" s="7">
        <v>42144.935300925928</v>
      </c>
      <c r="M769" s="5">
        <f>(J769/86400)+25569+(-5/24)</f>
        <v>42114.935300925928</v>
      </c>
      <c r="N769" s="5">
        <f t="shared" si="11"/>
        <v>42144.935300925928</v>
      </c>
      <c r="O769" t="b">
        <v>0</v>
      </c>
      <c r="P769">
        <v>3</v>
      </c>
      <c r="Q769" t="b">
        <v>0</v>
      </c>
      <c r="R769" t="s">
        <v>8275</v>
      </c>
      <c r="S769" s="11">
        <f>SUM(E769/D769)*100</f>
        <v>3.54</v>
      </c>
      <c r="T769" s="10">
        <f>SUM(E769/P769)</f>
        <v>59</v>
      </c>
      <c r="U769" t="s">
        <v>8320</v>
      </c>
      <c r="V769" t="s">
        <v>8322</v>
      </c>
    </row>
    <row r="770" spans="1:22" ht="43.5" x14ac:dyDescent="0.35">
      <c r="A770">
        <v>768</v>
      </c>
      <c r="B770" s="3" t="s">
        <v>769</v>
      </c>
      <c r="C770" s="3" t="s">
        <v>4878</v>
      </c>
      <c r="D770" s="18">
        <v>2500</v>
      </c>
      <c r="E770" s="18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7">
        <v>41593.998726851853</v>
      </c>
      <c r="L770" s="7">
        <v>41623.998726851853</v>
      </c>
      <c r="M770" s="5">
        <f>(J770/86400)+25569+(-5/24)</f>
        <v>41593.998726851853</v>
      </c>
      <c r="N770" s="5">
        <f t="shared" si="11"/>
        <v>41623.998726851853</v>
      </c>
      <c r="O770" t="b">
        <v>0</v>
      </c>
      <c r="P770">
        <v>0</v>
      </c>
      <c r="Q770" t="b">
        <v>0</v>
      </c>
      <c r="R770" t="s">
        <v>8275</v>
      </c>
      <c r="S770" s="11">
        <f>SUM(E770/D770)*100</f>
        <v>0</v>
      </c>
      <c r="T770" s="10" t="e">
        <f>SUM(E770/P770)</f>
        <v>#DIV/0!</v>
      </c>
      <c r="U770" t="s">
        <v>8320</v>
      </c>
      <c r="V770" t="s">
        <v>8322</v>
      </c>
    </row>
    <row r="771" spans="1:22" ht="58" x14ac:dyDescent="0.35">
      <c r="A771">
        <v>769</v>
      </c>
      <c r="B771" s="3" t="s">
        <v>770</v>
      </c>
      <c r="C771" s="3" t="s">
        <v>4879</v>
      </c>
      <c r="D771" s="18">
        <v>4000</v>
      </c>
      <c r="E771" s="18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7">
        <v>41604.788124999999</v>
      </c>
      <c r="L771" s="7">
        <v>41634.788124999999</v>
      </c>
      <c r="M771" s="5">
        <f>(J771/86400)+25569+(-5/24)</f>
        <v>41604.788124999999</v>
      </c>
      <c r="N771" s="5">
        <f t="shared" ref="N771:N834" si="12">(I771/86400)+25569+(-5/24)</f>
        <v>41634.788124999999</v>
      </c>
      <c r="O771" t="b">
        <v>0</v>
      </c>
      <c r="P771">
        <v>52</v>
      </c>
      <c r="Q771" t="b">
        <v>0</v>
      </c>
      <c r="R771" t="s">
        <v>8275</v>
      </c>
      <c r="S771" s="11">
        <f>SUM(E771/D771)*100</f>
        <v>41.4</v>
      </c>
      <c r="T771" s="10">
        <f>SUM(E771/P771)</f>
        <v>31.846153846153847</v>
      </c>
      <c r="U771" t="s">
        <v>8320</v>
      </c>
      <c r="V771" t="s">
        <v>8322</v>
      </c>
    </row>
    <row r="772" spans="1:22" ht="43.5" x14ac:dyDescent="0.35">
      <c r="A772">
        <v>770</v>
      </c>
      <c r="B772" s="3" t="s">
        <v>771</v>
      </c>
      <c r="C772" s="3" t="s">
        <v>4880</v>
      </c>
      <c r="D772" s="18">
        <v>17500</v>
      </c>
      <c r="E772" s="18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7">
        <v>41289.791307870364</v>
      </c>
      <c r="L772" s="7">
        <v>41329.791307870364</v>
      </c>
      <c r="M772" s="5">
        <f>(J772/86400)+25569+(-5/24)</f>
        <v>41289.791307870364</v>
      </c>
      <c r="N772" s="5">
        <f t="shared" si="12"/>
        <v>41329.791307870364</v>
      </c>
      <c r="O772" t="b">
        <v>0</v>
      </c>
      <c r="P772">
        <v>0</v>
      </c>
      <c r="Q772" t="b">
        <v>0</v>
      </c>
      <c r="R772" t="s">
        <v>8275</v>
      </c>
      <c r="S772" s="11">
        <f>SUM(E772/D772)*100</f>
        <v>0</v>
      </c>
      <c r="T772" s="10" t="e">
        <f>SUM(E772/P772)</f>
        <v>#DIV/0!</v>
      </c>
      <c r="U772" t="s">
        <v>8320</v>
      </c>
      <c r="V772" t="s">
        <v>8322</v>
      </c>
    </row>
    <row r="773" spans="1:22" ht="43.5" x14ac:dyDescent="0.35">
      <c r="A773">
        <v>771</v>
      </c>
      <c r="B773" s="3" t="s">
        <v>772</v>
      </c>
      <c r="C773" s="3" t="s">
        <v>4881</v>
      </c>
      <c r="D773" s="18">
        <v>38000</v>
      </c>
      <c r="E773" s="18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7">
        <v>42349.615763888891</v>
      </c>
      <c r="L773" s="7">
        <v>42399.615763888891</v>
      </c>
      <c r="M773" s="5">
        <f>(J773/86400)+25569+(-5/24)</f>
        <v>42349.615763888891</v>
      </c>
      <c r="N773" s="5">
        <f t="shared" si="12"/>
        <v>42399.615763888891</v>
      </c>
      <c r="O773" t="b">
        <v>0</v>
      </c>
      <c r="P773">
        <v>1</v>
      </c>
      <c r="Q773" t="b">
        <v>0</v>
      </c>
      <c r="R773" t="s">
        <v>8275</v>
      </c>
      <c r="S773" s="11">
        <f>SUM(E773/D773)*100</f>
        <v>2.6315789473684209E-2</v>
      </c>
      <c r="T773" s="10">
        <f>SUM(E773/P773)</f>
        <v>10</v>
      </c>
      <c r="U773" t="s">
        <v>8320</v>
      </c>
      <c r="V773" t="s">
        <v>8322</v>
      </c>
    </row>
    <row r="774" spans="1:22" ht="58" x14ac:dyDescent="0.35">
      <c r="A774">
        <v>772</v>
      </c>
      <c r="B774" s="3" t="s">
        <v>773</v>
      </c>
      <c r="C774" s="3" t="s">
        <v>4882</v>
      </c>
      <c r="D774" s="18">
        <v>1500</v>
      </c>
      <c r="E774" s="18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7">
        <v>40067.848599537036</v>
      </c>
      <c r="L774" s="7">
        <v>40117.957638888889</v>
      </c>
      <c r="M774" s="5">
        <f>(J774/86400)+25569+(-5/24)</f>
        <v>40067.848599537036</v>
      </c>
      <c r="N774" s="5">
        <f t="shared" si="12"/>
        <v>40117.957638888889</v>
      </c>
      <c r="O774" t="b">
        <v>0</v>
      </c>
      <c r="P774">
        <v>1</v>
      </c>
      <c r="Q774" t="b">
        <v>0</v>
      </c>
      <c r="R774" t="s">
        <v>8275</v>
      </c>
      <c r="S774" s="11">
        <f>SUM(E774/D774)*100</f>
        <v>3.3333333333333335</v>
      </c>
      <c r="T774" s="10">
        <f>SUM(E774/P774)</f>
        <v>50</v>
      </c>
      <c r="U774" t="s">
        <v>8320</v>
      </c>
      <c r="V774" t="s">
        <v>8322</v>
      </c>
    </row>
    <row r="775" spans="1:22" ht="43.5" x14ac:dyDescent="0.35">
      <c r="A775">
        <v>773</v>
      </c>
      <c r="B775" s="3" t="s">
        <v>774</v>
      </c>
      <c r="C775" s="3" t="s">
        <v>4883</v>
      </c>
      <c r="D775" s="18">
        <v>3759</v>
      </c>
      <c r="E775" s="18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7">
        <v>42100.527604166666</v>
      </c>
      <c r="L775" s="7">
        <v>42134.750694444439</v>
      </c>
      <c r="M775" s="5">
        <f>(J775/86400)+25569+(-5/24)</f>
        <v>42100.527604166666</v>
      </c>
      <c r="N775" s="5">
        <f t="shared" si="12"/>
        <v>42134.750694444439</v>
      </c>
      <c r="O775" t="b">
        <v>0</v>
      </c>
      <c r="P775">
        <v>2</v>
      </c>
      <c r="Q775" t="b">
        <v>0</v>
      </c>
      <c r="R775" t="s">
        <v>8275</v>
      </c>
      <c r="S775" s="11">
        <f>SUM(E775/D775)*100</f>
        <v>0.85129023676509719</v>
      </c>
      <c r="T775" s="10">
        <f>SUM(E775/P775)</f>
        <v>16</v>
      </c>
      <c r="U775" t="s">
        <v>8320</v>
      </c>
      <c r="V775" t="s">
        <v>8322</v>
      </c>
    </row>
    <row r="776" spans="1:22" ht="43.5" x14ac:dyDescent="0.35">
      <c r="A776">
        <v>774</v>
      </c>
      <c r="B776" s="3" t="s">
        <v>775</v>
      </c>
      <c r="C776" s="3" t="s">
        <v>4884</v>
      </c>
      <c r="D776" s="18">
        <v>500</v>
      </c>
      <c r="E776" s="18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7">
        <v>41663.571967592587</v>
      </c>
      <c r="L776" s="7">
        <v>41693.571967592587</v>
      </c>
      <c r="M776" s="5">
        <f>(J776/86400)+25569+(-5/24)</f>
        <v>41663.571967592587</v>
      </c>
      <c r="N776" s="5">
        <f t="shared" si="12"/>
        <v>41693.571967592587</v>
      </c>
      <c r="O776" t="b">
        <v>0</v>
      </c>
      <c r="P776">
        <v>9</v>
      </c>
      <c r="Q776" t="b">
        <v>0</v>
      </c>
      <c r="R776" t="s">
        <v>8275</v>
      </c>
      <c r="S776" s="11">
        <f>SUM(E776/D776)*100</f>
        <v>70.199999999999989</v>
      </c>
      <c r="T776" s="10">
        <f>SUM(E776/P776)</f>
        <v>39</v>
      </c>
      <c r="U776" t="s">
        <v>8320</v>
      </c>
      <c r="V776" t="s">
        <v>8322</v>
      </c>
    </row>
    <row r="777" spans="1:22" ht="43.5" x14ac:dyDescent="0.35">
      <c r="A777">
        <v>775</v>
      </c>
      <c r="B777" s="3" t="s">
        <v>776</v>
      </c>
      <c r="C777" s="3" t="s">
        <v>4885</v>
      </c>
      <c r="D777" s="18">
        <v>10000</v>
      </c>
      <c r="E777" s="18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7">
        <v>40862.851793981477</v>
      </c>
      <c r="L777" s="7">
        <v>40892.851793981477</v>
      </c>
      <c r="M777" s="5">
        <f>(J777/86400)+25569+(-5/24)</f>
        <v>40862.851793981477</v>
      </c>
      <c r="N777" s="5">
        <f t="shared" si="12"/>
        <v>40892.851793981477</v>
      </c>
      <c r="O777" t="b">
        <v>0</v>
      </c>
      <c r="P777">
        <v>5</v>
      </c>
      <c r="Q777" t="b">
        <v>0</v>
      </c>
      <c r="R777" t="s">
        <v>8275</v>
      </c>
      <c r="S777" s="11">
        <f>SUM(E777/D777)*100</f>
        <v>1.7000000000000002</v>
      </c>
      <c r="T777" s="10">
        <f>SUM(E777/P777)</f>
        <v>34</v>
      </c>
      <c r="U777" t="s">
        <v>8320</v>
      </c>
      <c r="V777" t="s">
        <v>8322</v>
      </c>
    </row>
    <row r="778" spans="1:22" ht="43.5" x14ac:dyDescent="0.35">
      <c r="A778">
        <v>776</v>
      </c>
      <c r="B778" s="3" t="s">
        <v>777</v>
      </c>
      <c r="C778" s="3" t="s">
        <v>4886</v>
      </c>
      <c r="D778" s="18">
        <v>7000</v>
      </c>
      <c r="E778" s="1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7">
        <v>42250.477372685178</v>
      </c>
      <c r="L778" s="7">
        <v>42287.999999999993</v>
      </c>
      <c r="M778" s="5">
        <f>(J778/86400)+25569+(-5/24)</f>
        <v>42250.477372685178</v>
      </c>
      <c r="N778" s="5">
        <f t="shared" si="12"/>
        <v>42287.999999999993</v>
      </c>
      <c r="O778" t="b">
        <v>0</v>
      </c>
      <c r="P778">
        <v>57</v>
      </c>
      <c r="Q778" t="b">
        <v>0</v>
      </c>
      <c r="R778" t="s">
        <v>8275</v>
      </c>
      <c r="S778" s="11">
        <f>SUM(E778/D778)*100</f>
        <v>51.4</v>
      </c>
      <c r="T778" s="10">
        <f>SUM(E778/P778)</f>
        <v>63.122807017543863</v>
      </c>
      <c r="U778" t="s">
        <v>8320</v>
      </c>
      <c r="V778" t="s">
        <v>8322</v>
      </c>
    </row>
    <row r="779" spans="1:22" ht="58" x14ac:dyDescent="0.35">
      <c r="A779">
        <v>777</v>
      </c>
      <c r="B779" s="3" t="s">
        <v>778</v>
      </c>
      <c r="C779" s="3" t="s">
        <v>4887</v>
      </c>
      <c r="D779" s="18">
        <v>3000</v>
      </c>
      <c r="E779" s="18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7">
        <v>41456.772881944438</v>
      </c>
      <c r="L779" s="7">
        <v>41486.772881944438</v>
      </c>
      <c r="M779" s="5">
        <f>(J779/86400)+25569+(-5/24)</f>
        <v>41456.772881944438</v>
      </c>
      <c r="N779" s="5">
        <f t="shared" si="12"/>
        <v>41486.772881944438</v>
      </c>
      <c r="O779" t="b">
        <v>0</v>
      </c>
      <c r="P779">
        <v>3</v>
      </c>
      <c r="Q779" t="b">
        <v>0</v>
      </c>
      <c r="R779" t="s">
        <v>8275</v>
      </c>
      <c r="S779" s="11">
        <f>SUM(E779/D779)*100</f>
        <v>0.70000000000000007</v>
      </c>
      <c r="T779" s="10">
        <f>SUM(E779/P779)</f>
        <v>7</v>
      </c>
      <c r="U779" t="s">
        <v>8320</v>
      </c>
      <c r="V779" t="s">
        <v>8322</v>
      </c>
    </row>
    <row r="780" spans="1:22" ht="43.5" x14ac:dyDescent="0.35">
      <c r="A780">
        <v>778</v>
      </c>
      <c r="B780" s="3" t="s">
        <v>779</v>
      </c>
      <c r="C780" s="3" t="s">
        <v>4888</v>
      </c>
      <c r="D780" s="18">
        <v>500</v>
      </c>
      <c r="E780" s="18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7">
        <v>41729.493981481479</v>
      </c>
      <c r="L780" s="7">
        <v>41759.493981481479</v>
      </c>
      <c r="M780" s="5">
        <f>(J780/86400)+25569+(-5/24)</f>
        <v>41729.493981481479</v>
      </c>
      <c r="N780" s="5">
        <f t="shared" si="12"/>
        <v>41759.493981481479</v>
      </c>
      <c r="O780" t="b">
        <v>0</v>
      </c>
      <c r="P780">
        <v>1</v>
      </c>
      <c r="Q780" t="b">
        <v>0</v>
      </c>
      <c r="R780" t="s">
        <v>8275</v>
      </c>
      <c r="S780" s="11">
        <f>SUM(E780/D780)*100</f>
        <v>0.4</v>
      </c>
      <c r="T780" s="10">
        <f>SUM(E780/P780)</f>
        <v>2</v>
      </c>
      <c r="U780" t="s">
        <v>8320</v>
      </c>
      <c r="V780" t="s">
        <v>8322</v>
      </c>
    </row>
    <row r="781" spans="1:22" ht="58" x14ac:dyDescent="0.35">
      <c r="A781">
        <v>779</v>
      </c>
      <c r="B781" s="3" t="s">
        <v>780</v>
      </c>
      <c r="C781" s="3" t="s">
        <v>4889</v>
      </c>
      <c r="D781" s="18">
        <v>15000</v>
      </c>
      <c r="E781" s="18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7">
        <v>40436.475752314815</v>
      </c>
      <c r="L781" s="7">
        <v>40465.958333333328</v>
      </c>
      <c r="M781" s="5">
        <f>(J781/86400)+25569+(-5/24)</f>
        <v>40436.475752314815</v>
      </c>
      <c r="N781" s="5">
        <f t="shared" si="12"/>
        <v>40465.958333333328</v>
      </c>
      <c r="O781" t="b">
        <v>0</v>
      </c>
      <c r="P781">
        <v>6</v>
      </c>
      <c r="Q781" t="b">
        <v>0</v>
      </c>
      <c r="R781" t="s">
        <v>8275</v>
      </c>
      <c r="S781" s="11">
        <f>SUM(E781/D781)*100</f>
        <v>2.666666666666667</v>
      </c>
      <c r="T781" s="10">
        <f>SUM(E781/P781)</f>
        <v>66.666666666666671</v>
      </c>
      <c r="U781" t="s">
        <v>8320</v>
      </c>
      <c r="V781" t="s">
        <v>8322</v>
      </c>
    </row>
    <row r="782" spans="1:22" ht="43.5" x14ac:dyDescent="0.35">
      <c r="A782">
        <v>780</v>
      </c>
      <c r="B782" s="3" t="s">
        <v>781</v>
      </c>
      <c r="C782" s="3" t="s">
        <v>4890</v>
      </c>
      <c r="D782" s="18">
        <v>1000</v>
      </c>
      <c r="E782" s="18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7">
        <v>40636.465567129628</v>
      </c>
      <c r="L782" s="7">
        <v>40666.465567129628</v>
      </c>
      <c r="M782" s="5">
        <f>(J782/86400)+25569+(-5/24)</f>
        <v>40636.465567129628</v>
      </c>
      <c r="N782" s="5">
        <f t="shared" si="12"/>
        <v>40666.465567129628</v>
      </c>
      <c r="O782" t="b">
        <v>0</v>
      </c>
      <c r="P782">
        <v>27</v>
      </c>
      <c r="Q782" t="b">
        <v>1</v>
      </c>
      <c r="R782" t="s">
        <v>8276</v>
      </c>
      <c r="S782" s="11">
        <f>SUM(E782/D782)*100</f>
        <v>104</v>
      </c>
      <c r="T782" s="10">
        <f>SUM(E782/P782)</f>
        <v>38.518518518518519</v>
      </c>
      <c r="U782" t="s">
        <v>8323</v>
      </c>
      <c r="V782" t="s">
        <v>8324</v>
      </c>
    </row>
    <row r="783" spans="1:22" ht="43.5" x14ac:dyDescent="0.35">
      <c r="A783">
        <v>781</v>
      </c>
      <c r="B783" s="3" t="s">
        <v>782</v>
      </c>
      <c r="C783" s="3" t="s">
        <v>4891</v>
      </c>
      <c r="D783" s="18">
        <v>800</v>
      </c>
      <c r="E783" s="18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7">
        <v>41402.792523148142</v>
      </c>
      <c r="L783" s="7">
        <v>41432.792523148142</v>
      </c>
      <c r="M783" s="5">
        <f>(J783/86400)+25569+(-5/24)</f>
        <v>41402.792523148142</v>
      </c>
      <c r="N783" s="5">
        <f t="shared" si="12"/>
        <v>41432.792523148142</v>
      </c>
      <c r="O783" t="b">
        <v>0</v>
      </c>
      <c r="P783">
        <v>25</v>
      </c>
      <c r="Q783" t="b">
        <v>1</v>
      </c>
      <c r="R783" t="s">
        <v>8276</v>
      </c>
      <c r="S783" s="11">
        <f>SUM(E783/D783)*100</f>
        <v>133.15375</v>
      </c>
      <c r="T783" s="10">
        <f>SUM(E783/P783)</f>
        <v>42.609200000000001</v>
      </c>
      <c r="U783" t="s">
        <v>8323</v>
      </c>
      <c r="V783" t="s">
        <v>8324</v>
      </c>
    </row>
    <row r="784" spans="1:22" ht="43.5" x14ac:dyDescent="0.35">
      <c r="A784">
        <v>782</v>
      </c>
      <c r="B784" s="3" t="s">
        <v>783</v>
      </c>
      <c r="C784" s="3" t="s">
        <v>4892</v>
      </c>
      <c r="D784" s="18">
        <v>700</v>
      </c>
      <c r="E784" s="18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7">
        <v>41116.549791666665</v>
      </c>
      <c r="L784" s="7">
        <v>41146.549791666665</v>
      </c>
      <c r="M784" s="5">
        <f>(J784/86400)+25569+(-5/24)</f>
        <v>41116.549791666665</v>
      </c>
      <c r="N784" s="5">
        <f t="shared" si="12"/>
        <v>41146.549791666665</v>
      </c>
      <c r="O784" t="b">
        <v>0</v>
      </c>
      <c r="P784">
        <v>14</v>
      </c>
      <c r="Q784" t="b">
        <v>1</v>
      </c>
      <c r="R784" t="s">
        <v>8276</v>
      </c>
      <c r="S784" s="11">
        <f>SUM(E784/D784)*100</f>
        <v>100</v>
      </c>
      <c r="T784" s="10">
        <f>SUM(E784/P784)</f>
        <v>50</v>
      </c>
      <c r="U784" t="s">
        <v>8323</v>
      </c>
      <c r="V784" t="s">
        <v>8324</v>
      </c>
    </row>
    <row r="785" spans="1:22" ht="43.5" x14ac:dyDescent="0.35">
      <c r="A785">
        <v>783</v>
      </c>
      <c r="B785" s="3" t="s">
        <v>784</v>
      </c>
      <c r="C785" s="3" t="s">
        <v>4893</v>
      </c>
      <c r="D785" s="18">
        <v>1500</v>
      </c>
      <c r="E785" s="18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7">
        <v>40987.565381944441</v>
      </c>
      <c r="L785" s="7">
        <v>41026.708333333328</v>
      </c>
      <c r="M785" s="5">
        <f>(J785/86400)+25569+(-5/24)</f>
        <v>40987.565381944441</v>
      </c>
      <c r="N785" s="5">
        <f t="shared" si="12"/>
        <v>41026.708333333328</v>
      </c>
      <c r="O785" t="b">
        <v>0</v>
      </c>
      <c r="P785">
        <v>35</v>
      </c>
      <c r="Q785" t="b">
        <v>1</v>
      </c>
      <c r="R785" t="s">
        <v>8276</v>
      </c>
      <c r="S785" s="11">
        <f>SUM(E785/D785)*100</f>
        <v>148.13333333333333</v>
      </c>
      <c r="T785" s="10">
        <f>SUM(E785/P785)</f>
        <v>63.485714285714288</v>
      </c>
      <c r="U785" t="s">
        <v>8323</v>
      </c>
      <c r="V785" t="s">
        <v>8324</v>
      </c>
    </row>
    <row r="786" spans="1:22" ht="43.5" x14ac:dyDescent="0.35">
      <c r="A786">
        <v>784</v>
      </c>
      <c r="B786" s="3" t="s">
        <v>785</v>
      </c>
      <c r="C786" s="3" t="s">
        <v>4894</v>
      </c>
      <c r="D786" s="18">
        <v>1000</v>
      </c>
      <c r="E786" s="18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7">
        <v>41674.941192129627</v>
      </c>
      <c r="L786" s="7">
        <v>41714.899525462963</v>
      </c>
      <c r="M786" s="5">
        <f>(J786/86400)+25569+(-5/24)</f>
        <v>41674.941192129627</v>
      </c>
      <c r="N786" s="5">
        <f t="shared" si="12"/>
        <v>41714.899525462963</v>
      </c>
      <c r="O786" t="b">
        <v>0</v>
      </c>
      <c r="P786">
        <v>10</v>
      </c>
      <c r="Q786" t="b">
        <v>1</v>
      </c>
      <c r="R786" t="s">
        <v>8276</v>
      </c>
      <c r="S786" s="11">
        <f>SUM(E786/D786)*100</f>
        <v>102.49999999999999</v>
      </c>
      <c r="T786" s="10">
        <f>SUM(E786/P786)</f>
        <v>102.5</v>
      </c>
      <c r="U786" t="s">
        <v>8323</v>
      </c>
      <c r="V786" t="s">
        <v>8324</v>
      </c>
    </row>
    <row r="787" spans="1:22" ht="58" x14ac:dyDescent="0.35">
      <c r="A787">
        <v>785</v>
      </c>
      <c r="B787" s="3" t="s">
        <v>786</v>
      </c>
      <c r="C787" s="3" t="s">
        <v>4895</v>
      </c>
      <c r="D787" s="18">
        <v>500</v>
      </c>
      <c r="E787" s="18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7">
        <v>41303.38559027778</v>
      </c>
      <c r="L787" s="7">
        <v>41333.38559027778</v>
      </c>
      <c r="M787" s="5">
        <f>(J787/86400)+25569+(-5/24)</f>
        <v>41303.38559027778</v>
      </c>
      <c r="N787" s="5">
        <f t="shared" si="12"/>
        <v>41333.38559027778</v>
      </c>
      <c r="O787" t="b">
        <v>0</v>
      </c>
      <c r="P787">
        <v>29</v>
      </c>
      <c r="Q787" t="b">
        <v>1</v>
      </c>
      <c r="R787" t="s">
        <v>8276</v>
      </c>
      <c r="S787" s="11">
        <f>SUM(E787/D787)*100</f>
        <v>180.62799999999999</v>
      </c>
      <c r="T787" s="10">
        <f>SUM(E787/P787)</f>
        <v>31.142758620689655</v>
      </c>
      <c r="U787" t="s">
        <v>8323</v>
      </c>
      <c r="V787" t="s">
        <v>8324</v>
      </c>
    </row>
    <row r="788" spans="1:22" ht="43.5" x14ac:dyDescent="0.35">
      <c r="A788">
        <v>786</v>
      </c>
      <c r="B788" s="3" t="s">
        <v>787</v>
      </c>
      <c r="C788" s="3" t="s">
        <v>4896</v>
      </c>
      <c r="D788" s="18">
        <v>5000</v>
      </c>
      <c r="E788" s="1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7">
        <v>40982.847615740735</v>
      </c>
      <c r="L788" s="7">
        <v>41040.449305555558</v>
      </c>
      <c r="M788" s="5">
        <f>(J788/86400)+25569+(-5/24)</f>
        <v>40982.847615740735</v>
      </c>
      <c r="N788" s="5">
        <f t="shared" si="12"/>
        <v>41040.449305555558</v>
      </c>
      <c r="O788" t="b">
        <v>0</v>
      </c>
      <c r="P788">
        <v>44</v>
      </c>
      <c r="Q788" t="b">
        <v>1</v>
      </c>
      <c r="R788" t="s">
        <v>8276</v>
      </c>
      <c r="S788" s="11">
        <f>SUM(E788/D788)*100</f>
        <v>142.79999999999998</v>
      </c>
      <c r="T788" s="10">
        <f>SUM(E788/P788)</f>
        <v>162.27272727272728</v>
      </c>
      <c r="U788" t="s">
        <v>8323</v>
      </c>
      <c r="V788" t="s">
        <v>8324</v>
      </c>
    </row>
    <row r="789" spans="1:22" ht="43.5" x14ac:dyDescent="0.35">
      <c r="A789">
        <v>787</v>
      </c>
      <c r="B789" s="3" t="s">
        <v>788</v>
      </c>
      <c r="C789" s="3" t="s">
        <v>4897</v>
      </c>
      <c r="D789" s="18">
        <v>1200</v>
      </c>
      <c r="E789" s="18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7">
        <v>41549.419282407405</v>
      </c>
      <c r="L789" s="7">
        <v>41579.419282407405</v>
      </c>
      <c r="M789" s="5">
        <f>(J789/86400)+25569+(-5/24)</f>
        <v>41549.419282407405</v>
      </c>
      <c r="N789" s="5">
        <f t="shared" si="12"/>
        <v>41579.419282407405</v>
      </c>
      <c r="O789" t="b">
        <v>0</v>
      </c>
      <c r="P789">
        <v>17</v>
      </c>
      <c r="Q789" t="b">
        <v>1</v>
      </c>
      <c r="R789" t="s">
        <v>8276</v>
      </c>
      <c r="S789" s="11">
        <f>SUM(E789/D789)*100</f>
        <v>114.16666666666666</v>
      </c>
      <c r="T789" s="10">
        <f>SUM(E789/P789)</f>
        <v>80.588235294117652</v>
      </c>
      <c r="U789" t="s">
        <v>8323</v>
      </c>
      <c r="V789" t="s">
        <v>8324</v>
      </c>
    </row>
    <row r="790" spans="1:22" ht="43.5" x14ac:dyDescent="0.35">
      <c r="A790">
        <v>788</v>
      </c>
      <c r="B790" s="3" t="s">
        <v>789</v>
      </c>
      <c r="C790" s="3" t="s">
        <v>4898</v>
      </c>
      <c r="D790" s="18">
        <v>1000</v>
      </c>
      <c r="E790" s="18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7">
        <v>41058.798472222217</v>
      </c>
      <c r="L790" s="7">
        <v>41096.957638888889</v>
      </c>
      <c r="M790" s="5">
        <f>(J790/86400)+25569+(-5/24)</f>
        <v>41058.798472222217</v>
      </c>
      <c r="N790" s="5">
        <f t="shared" si="12"/>
        <v>41096.957638888889</v>
      </c>
      <c r="O790" t="b">
        <v>0</v>
      </c>
      <c r="P790">
        <v>34</v>
      </c>
      <c r="Q790" t="b">
        <v>1</v>
      </c>
      <c r="R790" t="s">
        <v>8276</v>
      </c>
      <c r="S790" s="11">
        <f>SUM(E790/D790)*100</f>
        <v>203.505</v>
      </c>
      <c r="T790" s="10">
        <f>SUM(E790/P790)</f>
        <v>59.85441176470588</v>
      </c>
      <c r="U790" t="s">
        <v>8323</v>
      </c>
      <c r="V790" t="s">
        <v>8324</v>
      </c>
    </row>
    <row r="791" spans="1:22" ht="43.5" x14ac:dyDescent="0.35">
      <c r="A791">
        <v>789</v>
      </c>
      <c r="B791" s="3" t="s">
        <v>790</v>
      </c>
      <c r="C791" s="3" t="s">
        <v>4899</v>
      </c>
      <c r="D791" s="18">
        <v>1700</v>
      </c>
      <c r="E791" s="18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7">
        <v>41276.977777777771</v>
      </c>
      <c r="L791" s="7">
        <v>41295.124305555553</v>
      </c>
      <c r="M791" s="5">
        <f>(J791/86400)+25569+(-5/24)</f>
        <v>41276.977777777771</v>
      </c>
      <c r="N791" s="5">
        <f t="shared" si="12"/>
        <v>41295.124305555553</v>
      </c>
      <c r="O791" t="b">
        <v>0</v>
      </c>
      <c r="P791">
        <v>14</v>
      </c>
      <c r="Q791" t="b">
        <v>1</v>
      </c>
      <c r="R791" t="s">
        <v>8276</v>
      </c>
      <c r="S791" s="11">
        <f>SUM(E791/D791)*100</f>
        <v>109.41176470588236</v>
      </c>
      <c r="T791" s="10">
        <f>SUM(E791/P791)</f>
        <v>132.85714285714286</v>
      </c>
      <c r="U791" t="s">
        <v>8323</v>
      </c>
      <c r="V791" t="s">
        <v>8324</v>
      </c>
    </row>
    <row r="792" spans="1:22" ht="43.5" x14ac:dyDescent="0.35">
      <c r="A792">
        <v>790</v>
      </c>
      <c r="B792" s="3" t="s">
        <v>791</v>
      </c>
      <c r="C792" s="3" t="s">
        <v>4900</v>
      </c>
      <c r="D792" s="18">
        <v>10000</v>
      </c>
      <c r="E792" s="18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7">
        <v>41275.839571759258</v>
      </c>
      <c r="L792" s="7">
        <v>41305.839571759258</v>
      </c>
      <c r="M792" s="5">
        <f>(J792/86400)+25569+(-5/24)</f>
        <v>41275.839571759258</v>
      </c>
      <c r="N792" s="5">
        <f t="shared" si="12"/>
        <v>41305.839571759258</v>
      </c>
      <c r="O792" t="b">
        <v>0</v>
      </c>
      <c r="P792">
        <v>156</v>
      </c>
      <c r="Q792" t="b">
        <v>1</v>
      </c>
      <c r="R792" t="s">
        <v>8276</v>
      </c>
      <c r="S792" s="11">
        <f>SUM(E792/D792)*100</f>
        <v>144.37459999999999</v>
      </c>
      <c r="T792" s="10">
        <f>SUM(E792/P792)</f>
        <v>92.547820512820508</v>
      </c>
      <c r="U792" t="s">
        <v>8323</v>
      </c>
      <c r="V792" t="s">
        <v>8324</v>
      </c>
    </row>
    <row r="793" spans="1:22" ht="43.5" x14ac:dyDescent="0.35">
      <c r="A793">
        <v>791</v>
      </c>
      <c r="B793" s="3" t="s">
        <v>792</v>
      </c>
      <c r="C793" s="3" t="s">
        <v>4901</v>
      </c>
      <c r="D793" s="18">
        <v>7500</v>
      </c>
      <c r="E793" s="18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7">
        <v>41557.572291666664</v>
      </c>
      <c r="L793" s="7">
        <v>41591.040972222218</v>
      </c>
      <c r="M793" s="5">
        <f>(J793/86400)+25569+(-5/24)</f>
        <v>41557.572291666664</v>
      </c>
      <c r="N793" s="5">
        <f t="shared" si="12"/>
        <v>41591.040972222218</v>
      </c>
      <c r="O793" t="b">
        <v>0</v>
      </c>
      <c r="P793">
        <v>128</v>
      </c>
      <c r="Q793" t="b">
        <v>1</v>
      </c>
      <c r="R793" t="s">
        <v>8276</v>
      </c>
      <c r="S793" s="11">
        <f>SUM(E793/D793)*100</f>
        <v>103.86666666666666</v>
      </c>
      <c r="T793" s="10">
        <f>SUM(E793/P793)</f>
        <v>60.859375</v>
      </c>
      <c r="U793" t="s">
        <v>8323</v>
      </c>
      <c r="V793" t="s">
        <v>8324</v>
      </c>
    </row>
    <row r="794" spans="1:22" ht="29" x14ac:dyDescent="0.35">
      <c r="A794">
        <v>792</v>
      </c>
      <c r="B794" s="3" t="s">
        <v>793</v>
      </c>
      <c r="C794" s="3" t="s">
        <v>4902</v>
      </c>
      <c r="D794" s="18">
        <v>2500</v>
      </c>
      <c r="E794" s="18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7">
        <v>41555.665312499994</v>
      </c>
      <c r="L794" s="7">
        <v>41585.706979166665</v>
      </c>
      <c r="M794" s="5">
        <f>(J794/86400)+25569+(-5/24)</f>
        <v>41555.665312499994</v>
      </c>
      <c r="N794" s="5">
        <f t="shared" si="12"/>
        <v>41585.706979166665</v>
      </c>
      <c r="O794" t="b">
        <v>0</v>
      </c>
      <c r="P794">
        <v>60</v>
      </c>
      <c r="Q794" t="b">
        <v>1</v>
      </c>
      <c r="R794" t="s">
        <v>8276</v>
      </c>
      <c r="S794" s="11">
        <f>SUM(E794/D794)*100</f>
        <v>100.44440000000002</v>
      </c>
      <c r="T794" s="10">
        <f>SUM(E794/P794)</f>
        <v>41.851833333333339</v>
      </c>
      <c r="U794" t="s">
        <v>8323</v>
      </c>
      <c r="V794" t="s">
        <v>8324</v>
      </c>
    </row>
    <row r="795" spans="1:22" ht="43.5" x14ac:dyDescent="0.35">
      <c r="A795">
        <v>793</v>
      </c>
      <c r="B795" s="3" t="s">
        <v>794</v>
      </c>
      <c r="C795" s="3" t="s">
        <v>4903</v>
      </c>
      <c r="D795" s="18">
        <v>2750</v>
      </c>
      <c r="E795" s="18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7">
        <v>41442.532916666663</v>
      </c>
      <c r="L795" s="7">
        <v>41457.999305555553</v>
      </c>
      <c r="M795" s="5">
        <f>(J795/86400)+25569+(-5/24)</f>
        <v>41442.532916666663</v>
      </c>
      <c r="N795" s="5">
        <f t="shared" si="12"/>
        <v>41457.999305555553</v>
      </c>
      <c r="O795" t="b">
        <v>0</v>
      </c>
      <c r="P795">
        <v>32</v>
      </c>
      <c r="Q795" t="b">
        <v>1</v>
      </c>
      <c r="R795" t="s">
        <v>8276</v>
      </c>
      <c r="S795" s="11">
        <f>SUM(E795/D795)*100</f>
        <v>102.77927272727271</v>
      </c>
      <c r="T795" s="10">
        <f>SUM(E795/P795)</f>
        <v>88.325937499999995</v>
      </c>
      <c r="U795" t="s">
        <v>8323</v>
      </c>
      <c r="V795" t="s">
        <v>8324</v>
      </c>
    </row>
    <row r="796" spans="1:22" ht="43.5" x14ac:dyDescent="0.35">
      <c r="A796">
        <v>794</v>
      </c>
      <c r="B796" s="3" t="s">
        <v>795</v>
      </c>
      <c r="C796" s="3" t="s">
        <v>4904</v>
      </c>
      <c r="D796" s="18">
        <v>8000</v>
      </c>
      <c r="E796" s="18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7">
        <v>40735.906678240739</v>
      </c>
      <c r="L796" s="7">
        <v>40791.504166666666</v>
      </c>
      <c r="M796" s="5">
        <f>(J796/86400)+25569+(-5/24)</f>
        <v>40735.906678240739</v>
      </c>
      <c r="N796" s="5">
        <f t="shared" si="12"/>
        <v>40791.504166666666</v>
      </c>
      <c r="O796" t="b">
        <v>0</v>
      </c>
      <c r="P796">
        <v>53</v>
      </c>
      <c r="Q796" t="b">
        <v>1</v>
      </c>
      <c r="R796" t="s">
        <v>8276</v>
      </c>
      <c r="S796" s="11">
        <f>SUM(E796/D796)*100</f>
        <v>105.31250000000001</v>
      </c>
      <c r="T796" s="10">
        <f>SUM(E796/P796)</f>
        <v>158.96226415094338</v>
      </c>
      <c r="U796" t="s">
        <v>8323</v>
      </c>
      <c r="V796" t="s">
        <v>8324</v>
      </c>
    </row>
    <row r="797" spans="1:22" ht="43.5" x14ac:dyDescent="0.35">
      <c r="A797">
        <v>795</v>
      </c>
      <c r="B797" s="3" t="s">
        <v>796</v>
      </c>
      <c r="C797" s="3" t="s">
        <v>4905</v>
      </c>
      <c r="D797" s="18">
        <v>14000</v>
      </c>
      <c r="E797" s="18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7">
        <v>40963.404699074068</v>
      </c>
      <c r="L797" s="7">
        <v>41005.999305555553</v>
      </c>
      <c r="M797" s="5">
        <f>(J797/86400)+25569+(-5/24)</f>
        <v>40963.404699074068</v>
      </c>
      <c r="N797" s="5">
        <f t="shared" si="12"/>
        <v>41005.999305555553</v>
      </c>
      <c r="O797" t="b">
        <v>0</v>
      </c>
      <c r="P797">
        <v>184</v>
      </c>
      <c r="Q797" t="b">
        <v>1</v>
      </c>
      <c r="R797" t="s">
        <v>8276</v>
      </c>
      <c r="S797" s="11">
        <f>SUM(E797/D797)*100</f>
        <v>111.78571428571429</v>
      </c>
      <c r="T797" s="10">
        <f>SUM(E797/P797)</f>
        <v>85.054347826086953</v>
      </c>
      <c r="U797" t="s">
        <v>8323</v>
      </c>
      <c r="V797" t="s">
        <v>8324</v>
      </c>
    </row>
    <row r="798" spans="1:22" ht="58" x14ac:dyDescent="0.35">
      <c r="A798">
        <v>796</v>
      </c>
      <c r="B798" s="3" t="s">
        <v>797</v>
      </c>
      <c r="C798" s="3" t="s">
        <v>4906</v>
      </c>
      <c r="D798" s="18">
        <v>10000</v>
      </c>
      <c r="E798" s="1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7">
        <v>41502.674594907403</v>
      </c>
      <c r="L798" s="7">
        <v>41532.673611111109</v>
      </c>
      <c r="M798" s="5">
        <f>(J798/86400)+25569+(-5/24)</f>
        <v>41502.674594907403</v>
      </c>
      <c r="N798" s="5">
        <f t="shared" si="12"/>
        <v>41532.673611111109</v>
      </c>
      <c r="O798" t="b">
        <v>0</v>
      </c>
      <c r="P798">
        <v>90</v>
      </c>
      <c r="Q798" t="b">
        <v>1</v>
      </c>
      <c r="R798" t="s">
        <v>8276</v>
      </c>
      <c r="S798" s="11">
        <f>SUM(E798/D798)*100</f>
        <v>101.35000000000001</v>
      </c>
      <c r="T798" s="10">
        <f>SUM(E798/P798)</f>
        <v>112.61111111111111</v>
      </c>
      <c r="U798" t="s">
        <v>8323</v>
      </c>
      <c r="V798" t="s">
        <v>8324</v>
      </c>
    </row>
    <row r="799" spans="1:22" ht="43.5" x14ac:dyDescent="0.35">
      <c r="A799">
        <v>797</v>
      </c>
      <c r="B799" s="3" t="s">
        <v>798</v>
      </c>
      <c r="C799" s="3" t="s">
        <v>4907</v>
      </c>
      <c r="D799" s="18">
        <v>3000</v>
      </c>
      <c r="E799" s="18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7">
        <v>40996.785740740735</v>
      </c>
      <c r="L799" s="7">
        <v>41027.958333333328</v>
      </c>
      <c r="M799" s="5">
        <f>(J799/86400)+25569+(-5/24)</f>
        <v>40996.785740740735</v>
      </c>
      <c r="N799" s="5">
        <f t="shared" si="12"/>
        <v>41027.958333333328</v>
      </c>
      <c r="O799" t="b">
        <v>0</v>
      </c>
      <c r="P799">
        <v>71</v>
      </c>
      <c r="Q799" t="b">
        <v>1</v>
      </c>
      <c r="R799" t="s">
        <v>8276</v>
      </c>
      <c r="S799" s="11">
        <f>SUM(E799/D799)*100</f>
        <v>107.53333333333333</v>
      </c>
      <c r="T799" s="10">
        <f>SUM(E799/P799)</f>
        <v>45.436619718309856</v>
      </c>
      <c r="U799" t="s">
        <v>8323</v>
      </c>
      <c r="V799" t="s">
        <v>8324</v>
      </c>
    </row>
    <row r="800" spans="1:22" ht="43.5" x14ac:dyDescent="0.35">
      <c r="A800">
        <v>798</v>
      </c>
      <c r="B800" s="3" t="s">
        <v>799</v>
      </c>
      <c r="C800" s="3" t="s">
        <v>4908</v>
      </c>
      <c r="D800" s="18">
        <v>3500</v>
      </c>
      <c r="E800" s="18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7">
        <v>41882.381793981483</v>
      </c>
      <c r="L800" s="7">
        <v>41912.381793981483</v>
      </c>
      <c r="M800" s="5">
        <f>(J800/86400)+25569+(-5/24)</f>
        <v>41882.381793981483</v>
      </c>
      <c r="N800" s="5">
        <f t="shared" si="12"/>
        <v>41912.381793981483</v>
      </c>
      <c r="O800" t="b">
        <v>0</v>
      </c>
      <c r="P800">
        <v>87</v>
      </c>
      <c r="Q800" t="b">
        <v>1</v>
      </c>
      <c r="R800" t="s">
        <v>8276</v>
      </c>
      <c r="S800" s="11">
        <f>SUM(E800/D800)*100</f>
        <v>114.88571428571429</v>
      </c>
      <c r="T800" s="10">
        <f>SUM(E800/P800)</f>
        <v>46.218390804597703</v>
      </c>
      <c r="U800" t="s">
        <v>8323</v>
      </c>
      <c r="V800" t="s">
        <v>8324</v>
      </c>
    </row>
    <row r="801" spans="1:22" ht="58" x14ac:dyDescent="0.35">
      <c r="A801">
        <v>799</v>
      </c>
      <c r="B801" s="3" t="s">
        <v>800</v>
      </c>
      <c r="C801" s="3" t="s">
        <v>4909</v>
      </c>
      <c r="D801" s="18">
        <v>5000</v>
      </c>
      <c r="E801" s="18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7">
        <v>40996.458865740737</v>
      </c>
      <c r="L801" s="7">
        <v>41026.458865740737</v>
      </c>
      <c r="M801" s="5">
        <f>(J801/86400)+25569+(-5/24)</f>
        <v>40996.458865740737</v>
      </c>
      <c r="N801" s="5">
        <f t="shared" si="12"/>
        <v>41026.458865740737</v>
      </c>
      <c r="O801" t="b">
        <v>0</v>
      </c>
      <c r="P801">
        <v>28</v>
      </c>
      <c r="Q801" t="b">
        <v>1</v>
      </c>
      <c r="R801" t="s">
        <v>8276</v>
      </c>
      <c r="S801" s="11">
        <f>SUM(E801/D801)*100</f>
        <v>100.02</v>
      </c>
      <c r="T801" s="10">
        <f>SUM(E801/P801)</f>
        <v>178.60714285714286</v>
      </c>
      <c r="U801" t="s">
        <v>8323</v>
      </c>
      <c r="V801" t="s">
        <v>8324</v>
      </c>
    </row>
    <row r="802" spans="1:22" ht="43.5" x14ac:dyDescent="0.35">
      <c r="A802">
        <v>800</v>
      </c>
      <c r="B802" s="3" t="s">
        <v>801</v>
      </c>
      <c r="C802" s="3" t="s">
        <v>4910</v>
      </c>
      <c r="D802" s="18">
        <v>1500</v>
      </c>
      <c r="E802" s="18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7">
        <v>41863.225162037037</v>
      </c>
      <c r="L802" s="7">
        <v>41893.225162037037</v>
      </c>
      <c r="M802" s="5">
        <f>(J802/86400)+25569+(-5/24)</f>
        <v>41863.225162037037</v>
      </c>
      <c r="N802" s="5">
        <f t="shared" si="12"/>
        <v>41893.225162037037</v>
      </c>
      <c r="O802" t="b">
        <v>0</v>
      </c>
      <c r="P802">
        <v>56</v>
      </c>
      <c r="Q802" t="b">
        <v>1</v>
      </c>
      <c r="R802" t="s">
        <v>8276</v>
      </c>
      <c r="S802" s="11">
        <f>SUM(E802/D802)*100</f>
        <v>152.13333333333335</v>
      </c>
      <c r="T802" s="10">
        <f>SUM(E802/P802)</f>
        <v>40.75</v>
      </c>
      <c r="U802" t="s">
        <v>8323</v>
      </c>
      <c r="V802" t="s">
        <v>8324</v>
      </c>
    </row>
    <row r="803" spans="1:22" ht="43.5" x14ac:dyDescent="0.35">
      <c r="A803">
        <v>801</v>
      </c>
      <c r="B803" s="3" t="s">
        <v>802</v>
      </c>
      <c r="C803" s="3" t="s">
        <v>4911</v>
      </c>
      <c r="D803" s="18">
        <v>2000</v>
      </c>
      <c r="E803" s="18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7">
        <v>40695.587037037032</v>
      </c>
      <c r="L803" s="7">
        <v>40725.587037037032</v>
      </c>
      <c r="M803" s="5">
        <f>(J803/86400)+25569+(-5/24)</f>
        <v>40695.587037037032</v>
      </c>
      <c r="N803" s="5">
        <f t="shared" si="12"/>
        <v>40725.587037037032</v>
      </c>
      <c r="O803" t="b">
        <v>0</v>
      </c>
      <c r="P803">
        <v>51</v>
      </c>
      <c r="Q803" t="b">
        <v>1</v>
      </c>
      <c r="R803" t="s">
        <v>8276</v>
      </c>
      <c r="S803" s="11">
        <f>SUM(E803/D803)*100</f>
        <v>111.52149999999999</v>
      </c>
      <c r="T803" s="10">
        <f>SUM(E803/P803)</f>
        <v>43.733921568627444</v>
      </c>
      <c r="U803" t="s">
        <v>8323</v>
      </c>
      <c r="V803" t="s">
        <v>8324</v>
      </c>
    </row>
    <row r="804" spans="1:22" ht="58" x14ac:dyDescent="0.35">
      <c r="A804">
        <v>802</v>
      </c>
      <c r="B804" s="3" t="s">
        <v>803</v>
      </c>
      <c r="C804" s="3" t="s">
        <v>4912</v>
      </c>
      <c r="D804" s="18">
        <v>6000</v>
      </c>
      <c r="E804" s="18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7">
        <v>41122.813935185179</v>
      </c>
      <c r="L804" s="7">
        <v>41168.961805555555</v>
      </c>
      <c r="M804" s="5">
        <f>(J804/86400)+25569+(-5/24)</f>
        <v>41122.813935185179</v>
      </c>
      <c r="N804" s="5">
        <f t="shared" si="12"/>
        <v>41168.961805555555</v>
      </c>
      <c r="O804" t="b">
        <v>0</v>
      </c>
      <c r="P804">
        <v>75</v>
      </c>
      <c r="Q804" t="b">
        <v>1</v>
      </c>
      <c r="R804" t="s">
        <v>8276</v>
      </c>
      <c r="S804" s="11">
        <f>SUM(E804/D804)*100</f>
        <v>101.33333333333334</v>
      </c>
      <c r="T804" s="10">
        <f>SUM(E804/P804)</f>
        <v>81.066666666666663</v>
      </c>
      <c r="U804" t="s">
        <v>8323</v>
      </c>
      <c r="V804" t="s">
        <v>8324</v>
      </c>
    </row>
    <row r="805" spans="1:22" ht="43.5" x14ac:dyDescent="0.35">
      <c r="A805">
        <v>803</v>
      </c>
      <c r="B805" s="3" t="s">
        <v>804</v>
      </c>
      <c r="C805" s="3" t="s">
        <v>4913</v>
      </c>
      <c r="D805" s="18">
        <v>2300</v>
      </c>
      <c r="E805" s="18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7">
        <v>40665.741643518515</v>
      </c>
      <c r="L805" s="7">
        <v>40691.833333333328</v>
      </c>
      <c r="M805" s="5">
        <f>(J805/86400)+25569+(-5/24)</f>
        <v>40665.741643518515</v>
      </c>
      <c r="N805" s="5">
        <f t="shared" si="12"/>
        <v>40691.833333333328</v>
      </c>
      <c r="O805" t="b">
        <v>0</v>
      </c>
      <c r="P805">
        <v>38</v>
      </c>
      <c r="Q805" t="b">
        <v>1</v>
      </c>
      <c r="R805" t="s">
        <v>8276</v>
      </c>
      <c r="S805" s="11">
        <f>SUM(E805/D805)*100</f>
        <v>123.2608695652174</v>
      </c>
      <c r="T805" s="10">
        <f>SUM(E805/P805)</f>
        <v>74.60526315789474</v>
      </c>
      <c r="U805" t="s">
        <v>8323</v>
      </c>
      <c r="V805" t="s">
        <v>8324</v>
      </c>
    </row>
    <row r="806" spans="1:22" ht="43.5" x14ac:dyDescent="0.35">
      <c r="A806">
        <v>804</v>
      </c>
      <c r="B806" s="3" t="s">
        <v>805</v>
      </c>
      <c r="C806" s="3" t="s">
        <v>4914</v>
      </c>
      <c r="D806" s="18">
        <v>5500</v>
      </c>
      <c r="E806" s="18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7">
        <v>40729.897291666661</v>
      </c>
      <c r="L806" s="7">
        <v>40746.957638888889</v>
      </c>
      <c r="M806" s="5">
        <f>(J806/86400)+25569+(-5/24)</f>
        <v>40729.897291666661</v>
      </c>
      <c r="N806" s="5">
        <f t="shared" si="12"/>
        <v>40746.957638888889</v>
      </c>
      <c r="O806" t="b">
        <v>0</v>
      </c>
      <c r="P806">
        <v>18</v>
      </c>
      <c r="Q806" t="b">
        <v>1</v>
      </c>
      <c r="R806" t="s">
        <v>8276</v>
      </c>
      <c r="S806" s="11">
        <f>SUM(E806/D806)*100</f>
        <v>100</v>
      </c>
      <c r="T806" s="10">
        <f>SUM(E806/P806)</f>
        <v>305.55555555555554</v>
      </c>
      <c r="U806" t="s">
        <v>8323</v>
      </c>
      <c r="V806" t="s">
        <v>8324</v>
      </c>
    </row>
    <row r="807" spans="1:22" ht="43.5" x14ac:dyDescent="0.35">
      <c r="A807">
        <v>805</v>
      </c>
      <c r="B807" s="3" t="s">
        <v>806</v>
      </c>
      <c r="C807" s="3" t="s">
        <v>4915</v>
      </c>
      <c r="D807" s="18">
        <v>3000</v>
      </c>
      <c r="E807" s="18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7">
        <v>40690.614722222221</v>
      </c>
      <c r="L807" s="7">
        <v>40740.75</v>
      </c>
      <c r="M807" s="5">
        <f>(J807/86400)+25569+(-5/24)</f>
        <v>40690.614722222221</v>
      </c>
      <c r="N807" s="5">
        <f t="shared" si="12"/>
        <v>40740.75</v>
      </c>
      <c r="O807" t="b">
        <v>0</v>
      </c>
      <c r="P807">
        <v>54</v>
      </c>
      <c r="Q807" t="b">
        <v>1</v>
      </c>
      <c r="R807" t="s">
        <v>8276</v>
      </c>
      <c r="S807" s="11">
        <f>SUM(E807/D807)*100</f>
        <v>105</v>
      </c>
      <c r="T807" s="10">
        <f>SUM(E807/P807)</f>
        <v>58.333333333333336</v>
      </c>
      <c r="U807" t="s">
        <v>8323</v>
      </c>
      <c r="V807" t="s">
        <v>8324</v>
      </c>
    </row>
    <row r="808" spans="1:22" x14ac:dyDescent="0.35">
      <c r="A808">
        <v>806</v>
      </c>
      <c r="B808" s="3" t="s">
        <v>807</v>
      </c>
      <c r="C808" s="3" t="s">
        <v>4916</v>
      </c>
      <c r="D808" s="18">
        <v>8000</v>
      </c>
      <c r="E808" s="1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7">
        <v>40763.483090277776</v>
      </c>
      <c r="L808" s="7">
        <v>40793.483090277776</v>
      </c>
      <c r="M808" s="5">
        <f>(J808/86400)+25569+(-5/24)</f>
        <v>40763.483090277776</v>
      </c>
      <c r="N808" s="5">
        <f t="shared" si="12"/>
        <v>40793.483090277776</v>
      </c>
      <c r="O808" t="b">
        <v>0</v>
      </c>
      <c r="P808">
        <v>71</v>
      </c>
      <c r="Q808" t="b">
        <v>1</v>
      </c>
      <c r="R808" t="s">
        <v>8276</v>
      </c>
      <c r="S808" s="11">
        <f>SUM(E808/D808)*100</f>
        <v>104.4375</v>
      </c>
      <c r="T808" s="10">
        <f>SUM(E808/P808)</f>
        <v>117.67605633802818</v>
      </c>
      <c r="U808" t="s">
        <v>8323</v>
      </c>
      <c r="V808" t="s">
        <v>8324</v>
      </c>
    </row>
    <row r="809" spans="1:22" ht="29" x14ac:dyDescent="0.35">
      <c r="A809">
        <v>807</v>
      </c>
      <c r="B809" s="3" t="s">
        <v>808</v>
      </c>
      <c r="C809" s="3" t="s">
        <v>4917</v>
      </c>
      <c r="D809" s="18">
        <v>4000</v>
      </c>
      <c r="E809" s="18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7">
        <v>42759.420266203706</v>
      </c>
      <c r="L809" s="7">
        <v>42794.874999999993</v>
      </c>
      <c r="M809" s="5">
        <f>(J809/86400)+25569+(-5/24)</f>
        <v>42759.420266203706</v>
      </c>
      <c r="N809" s="5">
        <f t="shared" si="12"/>
        <v>42794.874999999993</v>
      </c>
      <c r="O809" t="b">
        <v>0</v>
      </c>
      <c r="P809">
        <v>57</v>
      </c>
      <c r="Q809" t="b">
        <v>1</v>
      </c>
      <c r="R809" t="s">
        <v>8276</v>
      </c>
      <c r="S809" s="11">
        <f>SUM(E809/D809)*100</f>
        <v>105.125</v>
      </c>
      <c r="T809" s="10">
        <f>SUM(E809/P809)</f>
        <v>73.771929824561397</v>
      </c>
      <c r="U809" t="s">
        <v>8323</v>
      </c>
      <c r="V809" t="s">
        <v>8324</v>
      </c>
    </row>
    <row r="810" spans="1:22" ht="43.5" x14ac:dyDescent="0.35">
      <c r="A810">
        <v>808</v>
      </c>
      <c r="B810" s="3" t="s">
        <v>809</v>
      </c>
      <c r="C810" s="3" t="s">
        <v>4918</v>
      </c>
      <c r="D810" s="18">
        <v>4500</v>
      </c>
      <c r="E810" s="18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7">
        <v>41961.892199074071</v>
      </c>
      <c r="L810" s="7">
        <v>41994.999305555553</v>
      </c>
      <c r="M810" s="5">
        <f>(J810/86400)+25569+(-5/24)</f>
        <v>41961.892199074071</v>
      </c>
      <c r="N810" s="5">
        <f t="shared" si="12"/>
        <v>41994.999305555553</v>
      </c>
      <c r="O810" t="b">
        <v>0</v>
      </c>
      <c r="P810">
        <v>43</v>
      </c>
      <c r="Q810" t="b">
        <v>1</v>
      </c>
      <c r="R810" t="s">
        <v>8276</v>
      </c>
      <c r="S810" s="11">
        <f>SUM(E810/D810)*100</f>
        <v>100</v>
      </c>
      <c r="T810" s="10">
        <f>SUM(E810/P810)</f>
        <v>104.65116279069767</v>
      </c>
      <c r="U810" t="s">
        <v>8323</v>
      </c>
      <c r="V810" t="s">
        <v>8324</v>
      </c>
    </row>
    <row r="811" spans="1:22" ht="43.5" x14ac:dyDescent="0.35">
      <c r="A811">
        <v>809</v>
      </c>
      <c r="B811" s="3" t="s">
        <v>810</v>
      </c>
      <c r="C811" s="3" t="s">
        <v>4919</v>
      </c>
      <c r="D811" s="18">
        <v>4000</v>
      </c>
      <c r="E811" s="18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7">
        <v>41628.625347222223</v>
      </c>
      <c r="L811" s="7">
        <v>41658.625347222223</v>
      </c>
      <c r="M811" s="5">
        <f>(J811/86400)+25569+(-5/24)</f>
        <v>41628.625347222223</v>
      </c>
      <c r="N811" s="5">
        <f t="shared" si="12"/>
        <v>41658.625347222223</v>
      </c>
      <c r="O811" t="b">
        <v>0</v>
      </c>
      <c r="P811">
        <v>52</v>
      </c>
      <c r="Q811" t="b">
        <v>1</v>
      </c>
      <c r="R811" t="s">
        <v>8276</v>
      </c>
      <c r="S811" s="11">
        <f>SUM(E811/D811)*100</f>
        <v>103.77499999999999</v>
      </c>
      <c r="T811" s="10">
        <f>SUM(E811/P811)</f>
        <v>79.82692307692308</v>
      </c>
      <c r="U811" t="s">
        <v>8323</v>
      </c>
      <c r="V811" t="s">
        <v>8324</v>
      </c>
    </row>
    <row r="812" spans="1:22" ht="43.5" x14ac:dyDescent="0.35">
      <c r="A812">
        <v>810</v>
      </c>
      <c r="B812" s="3" t="s">
        <v>811</v>
      </c>
      <c r="C812" s="3" t="s">
        <v>4920</v>
      </c>
      <c r="D812" s="18">
        <v>1500</v>
      </c>
      <c r="E812" s="18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7">
        <v>41122.847939814812</v>
      </c>
      <c r="L812" s="7">
        <v>41152.847939814812</v>
      </c>
      <c r="M812" s="5">
        <f>(J812/86400)+25569+(-5/24)</f>
        <v>41122.847939814812</v>
      </c>
      <c r="N812" s="5">
        <f t="shared" si="12"/>
        <v>41152.847939814812</v>
      </c>
      <c r="O812" t="b">
        <v>0</v>
      </c>
      <c r="P812">
        <v>27</v>
      </c>
      <c r="Q812" t="b">
        <v>1</v>
      </c>
      <c r="R812" t="s">
        <v>8276</v>
      </c>
      <c r="S812" s="11">
        <f>SUM(E812/D812)*100</f>
        <v>105</v>
      </c>
      <c r="T812" s="10">
        <f>SUM(E812/P812)</f>
        <v>58.333333333333336</v>
      </c>
      <c r="U812" t="s">
        <v>8323</v>
      </c>
      <c r="V812" t="s">
        <v>8324</v>
      </c>
    </row>
    <row r="813" spans="1:22" ht="29" x14ac:dyDescent="0.35">
      <c r="A813">
        <v>811</v>
      </c>
      <c r="B813" s="3" t="s">
        <v>812</v>
      </c>
      <c r="C813" s="3" t="s">
        <v>4921</v>
      </c>
      <c r="D813" s="18">
        <v>1000</v>
      </c>
      <c r="E813" s="18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7">
        <v>41443.435208333329</v>
      </c>
      <c r="L813" s="7">
        <v>41465.494444444441</v>
      </c>
      <c r="M813" s="5">
        <f>(J813/86400)+25569+(-5/24)</f>
        <v>41443.435208333329</v>
      </c>
      <c r="N813" s="5">
        <f t="shared" si="12"/>
        <v>41465.494444444441</v>
      </c>
      <c r="O813" t="b">
        <v>0</v>
      </c>
      <c r="P813">
        <v>12</v>
      </c>
      <c r="Q813" t="b">
        <v>1</v>
      </c>
      <c r="R813" t="s">
        <v>8276</v>
      </c>
      <c r="S813" s="11">
        <f>SUM(E813/D813)*100</f>
        <v>104</v>
      </c>
      <c r="T813" s="10">
        <f>SUM(E813/P813)</f>
        <v>86.666666666666671</v>
      </c>
      <c r="U813" t="s">
        <v>8323</v>
      </c>
      <c r="V813" t="s">
        <v>8324</v>
      </c>
    </row>
    <row r="814" spans="1:22" ht="43.5" x14ac:dyDescent="0.35">
      <c r="A814">
        <v>812</v>
      </c>
      <c r="B814" s="3" t="s">
        <v>813</v>
      </c>
      <c r="C814" s="3" t="s">
        <v>4922</v>
      </c>
      <c r="D814" s="18">
        <v>600</v>
      </c>
      <c r="E814" s="18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7">
        <v>41281.809629629628</v>
      </c>
      <c r="L814" s="7">
        <v>41334.373611111107</v>
      </c>
      <c r="M814" s="5">
        <f>(J814/86400)+25569+(-5/24)</f>
        <v>41281.809629629628</v>
      </c>
      <c r="N814" s="5">
        <f t="shared" si="12"/>
        <v>41334.373611111107</v>
      </c>
      <c r="O814" t="b">
        <v>0</v>
      </c>
      <c r="P814">
        <v>33</v>
      </c>
      <c r="Q814" t="b">
        <v>1</v>
      </c>
      <c r="R814" t="s">
        <v>8276</v>
      </c>
      <c r="S814" s="11">
        <f>SUM(E814/D814)*100</f>
        <v>151.83333333333334</v>
      </c>
      <c r="T814" s="10">
        <f>SUM(E814/P814)</f>
        <v>27.606060606060606</v>
      </c>
      <c r="U814" t="s">
        <v>8323</v>
      </c>
      <c r="V814" t="s">
        <v>8324</v>
      </c>
    </row>
    <row r="815" spans="1:22" ht="29" x14ac:dyDescent="0.35">
      <c r="A815">
        <v>813</v>
      </c>
      <c r="B815" s="3" t="s">
        <v>814</v>
      </c>
      <c r="C815" s="3" t="s">
        <v>4923</v>
      </c>
      <c r="D815" s="18">
        <v>1500</v>
      </c>
      <c r="E815" s="18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7">
        <v>41080.751909722218</v>
      </c>
      <c r="L815" s="7">
        <v>41110.751909722218</v>
      </c>
      <c r="M815" s="5">
        <f>(J815/86400)+25569+(-5/24)</f>
        <v>41080.751909722218</v>
      </c>
      <c r="N815" s="5">
        <f t="shared" si="12"/>
        <v>41110.751909722218</v>
      </c>
      <c r="O815" t="b">
        <v>0</v>
      </c>
      <c r="P815">
        <v>96</v>
      </c>
      <c r="Q815" t="b">
        <v>1</v>
      </c>
      <c r="R815" t="s">
        <v>8276</v>
      </c>
      <c r="S815" s="11">
        <f>SUM(E815/D815)*100</f>
        <v>159.99600000000001</v>
      </c>
      <c r="T815" s="10">
        <f>SUM(E815/P815)</f>
        <v>24.999375000000001</v>
      </c>
      <c r="U815" t="s">
        <v>8323</v>
      </c>
      <c r="V815" t="s">
        <v>8324</v>
      </c>
    </row>
    <row r="816" spans="1:22" ht="43.5" x14ac:dyDescent="0.35">
      <c r="A816">
        <v>814</v>
      </c>
      <c r="B816" s="3" t="s">
        <v>815</v>
      </c>
      <c r="C816" s="3" t="s">
        <v>4924</v>
      </c>
      <c r="D816" s="18">
        <v>1000</v>
      </c>
      <c r="E816" s="18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7">
        <v>40679.534733796296</v>
      </c>
      <c r="L816" s="7">
        <v>40694.544444444444</v>
      </c>
      <c r="M816" s="5">
        <f>(J816/86400)+25569+(-5/24)</f>
        <v>40679.534733796296</v>
      </c>
      <c r="N816" s="5">
        <f t="shared" si="12"/>
        <v>40694.544444444444</v>
      </c>
      <c r="O816" t="b">
        <v>0</v>
      </c>
      <c r="P816">
        <v>28</v>
      </c>
      <c r="Q816" t="b">
        <v>1</v>
      </c>
      <c r="R816" t="s">
        <v>8276</v>
      </c>
      <c r="S816" s="11">
        <f>SUM(E816/D816)*100</f>
        <v>127.3</v>
      </c>
      <c r="T816" s="10">
        <f>SUM(E816/P816)</f>
        <v>45.464285714285715</v>
      </c>
      <c r="U816" t="s">
        <v>8323</v>
      </c>
      <c r="V816" t="s">
        <v>8324</v>
      </c>
    </row>
    <row r="817" spans="1:22" ht="29" x14ac:dyDescent="0.35">
      <c r="A817">
        <v>815</v>
      </c>
      <c r="B817" s="3" t="s">
        <v>816</v>
      </c>
      <c r="C817" s="3" t="s">
        <v>4925</v>
      </c>
      <c r="D817" s="18">
        <v>4000</v>
      </c>
      <c r="E817" s="18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7">
        <v>41914.70952546296</v>
      </c>
      <c r="L817" s="7">
        <v>41944.70952546296</v>
      </c>
      <c r="M817" s="5">
        <f>(J817/86400)+25569+(-5/24)</f>
        <v>41914.70952546296</v>
      </c>
      <c r="N817" s="5">
        <f t="shared" si="12"/>
        <v>41944.70952546296</v>
      </c>
      <c r="O817" t="b">
        <v>0</v>
      </c>
      <c r="P817">
        <v>43</v>
      </c>
      <c r="Q817" t="b">
        <v>1</v>
      </c>
      <c r="R817" t="s">
        <v>8276</v>
      </c>
      <c r="S817" s="11">
        <f>SUM(E817/D817)*100</f>
        <v>107</v>
      </c>
      <c r="T817" s="10">
        <f>SUM(E817/P817)</f>
        <v>99.534883720930239</v>
      </c>
      <c r="U817" t="s">
        <v>8323</v>
      </c>
      <c r="V817" t="s">
        <v>8324</v>
      </c>
    </row>
    <row r="818" spans="1:22" ht="29" x14ac:dyDescent="0.35">
      <c r="A818">
        <v>816</v>
      </c>
      <c r="B818" s="3" t="s">
        <v>817</v>
      </c>
      <c r="C818" s="3" t="s">
        <v>4926</v>
      </c>
      <c r="D818" s="18">
        <v>7000</v>
      </c>
      <c r="E818" s="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7">
        <v>41341.662534722222</v>
      </c>
      <c r="L818" s="7">
        <v>41373.0625</v>
      </c>
      <c r="M818" s="5">
        <f>(J818/86400)+25569+(-5/24)</f>
        <v>41341.662534722222</v>
      </c>
      <c r="N818" s="5">
        <f t="shared" si="12"/>
        <v>41373.0625</v>
      </c>
      <c r="O818" t="b">
        <v>0</v>
      </c>
      <c r="P818">
        <v>205</v>
      </c>
      <c r="Q818" t="b">
        <v>1</v>
      </c>
      <c r="R818" t="s">
        <v>8276</v>
      </c>
      <c r="S818" s="11">
        <f>SUM(E818/D818)*100</f>
        <v>115.12214285714286</v>
      </c>
      <c r="T818" s="10">
        <f>SUM(E818/P818)</f>
        <v>39.31</v>
      </c>
      <c r="U818" t="s">
        <v>8323</v>
      </c>
      <c r="V818" t="s">
        <v>8324</v>
      </c>
    </row>
    <row r="819" spans="1:22" ht="43.5" x14ac:dyDescent="0.35">
      <c r="A819">
        <v>817</v>
      </c>
      <c r="B819" s="3" t="s">
        <v>818</v>
      </c>
      <c r="C819" s="3" t="s">
        <v>4927</v>
      </c>
      <c r="D819" s="18">
        <v>1500</v>
      </c>
      <c r="E819" s="18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7">
        <v>40925.391331018516</v>
      </c>
      <c r="L819" s="7">
        <v>40978.999305555553</v>
      </c>
      <c r="M819" s="5">
        <f>(J819/86400)+25569+(-5/24)</f>
        <v>40925.391331018516</v>
      </c>
      <c r="N819" s="5">
        <f t="shared" si="12"/>
        <v>40978.999305555553</v>
      </c>
      <c r="O819" t="b">
        <v>0</v>
      </c>
      <c r="P819">
        <v>23</v>
      </c>
      <c r="Q819" t="b">
        <v>1</v>
      </c>
      <c r="R819" t="s">
        <v>8276</v>
      </c>
      <c r="S819" s="11">
        <f>SUM(E819/D819)*100</f>
        <v>137.11066666666665</v>
      </c>
      <c r="T819" s="10">
        <f>SUM(E819/P819)</f>
        <v>89.419999999999987</v>
      </c>
      <c r="U819" t="s">
        <v>8323</v>
      </c>
      <c r="V819" t="s">
        <v>8324</v>
      </c>
    </row>
    <row r="820" spans="1:22" ht="43.5" x14ac:dyDescent="0.35">
      <c r="A820">
        <v>818</v>
      </c>
      <c r="B820" s="3" t="s">
        <v>819</v>
      </c>
      <c r="C820" s="3" t="s">
        <v>4928</v>
      </c>
      <c r="D820" s="18">
        <v>350</v>
      </c>
      <c r="E820" s="18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7">
        <v>41120.67454861111</v>
      </c>
      <c r="L820" s="7">
        <v>41128.500694444439</v>
      </c>
      <c r="M820" s="5">
        <f>(J820/86400)+25569+(-5/24)</f>
        <v>41120.67454861111</v>
      </c>
      <c r="N820" s="5">
        <f t="shared" si="12"/>
        <v>41128.500694444439</v>
      </c>
      <c r="O820" t="b">
        <v>0</v>
      </c>
      <c r="P820">
        <v>19</v>
      </c>
      <c r="Q820" t="b">
        <v>1</v>
      </c>
      <c r="R820" t="s">
        <v>8276</v>
      </c>
      <c r="S820" s="11">
        <f>SUM(E820/D820)*100</f>
        <v>155.71428571428572</v>
      </c>
      <c r="T820" s="10">
        <f>SUM(E820/P820)</f>
        <v>28.684210526315791</v>
      </c>
      <c r="U820" t="s">
        <v>8323</v>
      </c>
      <c r="V820" t="s">
        <v>8324</v>
      </c>
    </row>
    <row r="821" spans="1:22" ht="29" x14ac:dyDescent="0.35">
      <c r="A821">
        <v>819</v>
      </c>
      <c r="B821" s="3" t="s">
        <v>820</v>
      </c>
      <c r="C821" s="3" t="s">
        <v>4929</v>
      </c>
      <c r="D821" s="18">
        <v>400</v>
      </c>
      <c r="E821" s="18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7">
        <v>41619.789976851847</v>
      </c>
      <c r="L821" s="7">
        <v>41628.988888888889</v>
      </c>
      <c r="M821" s="5">
        <f>(J821/86400)+25569+(-5/24)</f>
        <v>41619.789976851847</v>
      </c>
      <c r="N821" s="5">
        <f t="shared" si="12"/>
        <v>41628.988888888889</v>
      </c>
      <c r="O821" t="b">
        <v>0</v>
      </c>
      <c r="P821">
        <v>14</v>
      </c>
      <c r="Q821" t="b">
        <v>1</v>
      </c>
      <c r="R821" t="s">
        <v>8276</v>
      </c>
      <c r="S821" s="11">
        <f>SUM(E821/D821)*100</f>
        <v>108.74999999999999</v>
      </c>
      <c r="T821" s="10">
        <f>SUM(E821/P821)</f>
        <v>31.071428571428573</v>
      </c>
      <c r="U821" t="s">
        <v>8323</v>
      </c>
      <c r="V821" t="s">
        <v>8324</v>
      </c>
    </row>
    <row r="822" spans="1:22" ht="43.5" x14ac:dyDescent="0.35">
      <c r="A822">
        <v>820</v>
      </c>
      <c r="B822" s="3" t="s">
        <v>821</v>
      </c>
      <c r="C822" s="3" t="s">
        <v>4930</v>
      </c>
      <c r="D822" s="18">
        <v>2000</v>
      </c>
      <c r="E822" s="18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7">
        <v>41768.633587962962</v>
      </c>
      <c r="L822" s="7">
        <v>41799</v>
      </c>
      <c r="M822" s="5">
        <f>(J822/86400)+25569+(-5/24)</f>
        <v>41768.633587962962</v>
      </c>
      <c r="N822" s="5">
        <f t="shared" si="12"/>
        <v>41799</v>
      </c>
      <c r="O822" t="b">
        <v>0</v>
      </c>
      <c r="P822">
        <v>38</v>
      </c>
      <c r="Q822" t="b">
        <v>1</v>
      </c>
      <c r="R822" t="s">
        <v>8276</v>
      </c>
      <c r="S822" s="11">
        <f>SUM(E822/D822)*100</f>
        <v>134.05000000000001</v>
      </c>
      <c r="T822" s="10">
        <f>SUM(E822/P822)</f>
        <v>70.55263157894737</v>
      </c>
      <c r="U822" t="s">
        <v>8323</v>
      </c>
      <c r="V822" t="s">
        <v>8324</v>
      </c>
    </row>
    <row r="823" spans="1:22" ht="43.5" x14ac:dyDescent="0.35">
      <c r="A823">
        <v>821</v>
      </c>
      <c r="B823" s="3" t="s">
        <v>822</v>
      </c>
      <c r="C823" s="3" t="s">
        <v>4931</v>
      </c>
      <c r="D823" s="18">
        <v>17482</v>
      </c>
      <c r="E823" s="18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7">
        <v>42093.71371527778</v>
      </c>
      <c r="L823" s="7">
        <v>42127.959027777775</v>
      </c>
      <c r="M823" s="5">
        <f>(J823/86400)+25569+(-5/24)</f>
        <v>42093.71371527778</v>
      </c>
      <c r="N823" s="5">
        <f t="shared" si="12"/>
        <v>42127.959027777775</v>
      </c>
      <c r="O823" t="b">
        <v>0</v>
      </c>
      <c r="P823">
        <v>78</v>
      </c>
      <c r="Q823" t="b">
        <v>1</v>
      </c>
      <c r="R823" t="s">
        <v>8276</v>
      </c>
      <c r="S823" s="11">
        <f>SUM(E823/D823)*100</f>
        <v>100</v>
      </c>
      <c r="T823" s="10">
        <f>SUM(E823/P823)</f>
        <v>224.12820512820514</v>
      </c>
      <c r="U823" t="s">
        <v>8323</v>
      </c>
      <c r="V823" t="s">
        <v>8324</v>
      </c>
    </row>
    <row r="824" spans="1:22" ht="43.5" x14ac:dyDescent="0.35">
      <c r="A824">
        <v>822</v>
      </c>
      <c r="B824" s="3" t="s">
        <v>823</v>
      </c>
      <c r="C824" s="3" t="s">
        <v>4932</v>
      </c>
      <c r="D824" s="18">
        <v>3000</v>
      </c>
      <c r="E824" s="18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7">
        <v>41157.739004629628</v>
      </c>
      <c r="L824" s="7">
        <v>41187.739004629628</v>
      </c>
      <c r="M824" s="5">
        <f>(J824/86400)+25569+(-5/24)</f>
        <v>41157.739004629628</v>
      </c>
      <c r="N824" s="5">
        <f t="shared" si="12"/>
        <v>41187.739004629628</v>
      </c>
      <c r="O824" t="b">
        <v>0</v>
      </c>
      <c r="P824">
        <v>69</v>
      </c>
      <c r="Q824" t="b">
        <v>1</v>
      </c>
      <c r="R824" t="s">
        <v>8276</v>
      </c>
      <c r="S824" s="11">
        <f>SUM(E824/D824)*100</f>
        <v>119.16666666666667</v>
      </c>
      <c r="T824" s="10">
        <f>SUM(E824/P824)</f>
        <v>51.811594202898547</v>
      </c>
      <c r="U824" t="s">
        <v>8323</v>
      </c>
      <c r="V824" t="s">
        <v>8324</v>
      </c>
    </row>
    <row r="825" spans="1:22" ht="43.5" x14ac:dyDescent="0.35">
      <c r="A825">
        <v>823</v>
      </c>
      <c r="B825" s="3" t="s">
        <v>824</v>
      </c>
      <c r="C825" s="3" t="s">
        <v>4933</v>
      </c>
      <c r="D825" s="18">
        <v>800</v>
      </c>
      <c r="E825" s="18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7">
        <v>42055.764490740738</v>
      </c>
      <c r="L825" s="7">
        <v>42085.722824074073</v>
      </c>
      <c r="M825" s="5">
        <f>(J825/86400)+25569+(-5/24)</f>
        <v>42055.764490740738</v>
      </c>
      <c r="N825" s="5">
        <f t="shared" si="12"/>
        <v>42085.722824074073</v>
      </c>
      <c r="O825" t="b">
        <v>0</v>
      </c>
      <c r="P825">
        <v>33</v>
      </c>
      <c r="Q825" t="b">
        <v>1</v>
      </c>
      <c r="R825" t="s">
        <v>8276</v>
      </c>
      <c r="S825" s="11">
        <f>SUM(E825/D825)*100</f>
        <v>179.5</v>
      </c>
      <c r="T825" s="10">
        <f>SUM(E825/P825)</f>
        <v>43.515151515151516</v>
      </c>
      <c r="U825" t="s">
        <v>8323</v>
      </c>
      <c r="V825" t="s">
        <v>8324</v>
      </c>
    </row>
    <row r="826" spans="1:22" ht="58" x14ac:dyDescent="0.35">
      <c r="A826">
        <v>824</v>
      </c>
      <c r="B826" s="3" t="s">
        <v>825</v>
      </c>
      <c r="C826" s="3" t="s">
        <v>4934</v>
      </c>
      <c r="D826" s="18">
        <v>1600</v>
      </c>
      <c r="E826" s="18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7">
        <v>40250.033773148149</v>
      </c>
      <c r="L826" s="7">
        <v>40286.082638888889</v>
      </c>
      <c r="M826" s="5">
        <f>(J826/86400)+25569+(-5/24)</f>
        <v>40250.033773148149</v>
      </c>
      <c r="N826" s="5">
        <f t="shared" si="12"/>
        <v>40286.082638888889</v>
      </c>
      <c r="O826" t="b">
        <v>0</v>
      </c>
      <c r="P826">
        <v>54</v>
      </c>
      <c r="Q826" t="b">
        <v>1</v>
      </c>
      <c r="R826" t="s">
        <v>8276</v>
      </c>
      <c r="S826" s="11">
        <f>SUM(E826/D826)*100</f>
        <v>134.38124999999999</v>
      </c>
      <c r="T826" s="10">
        <f>SUM(E826/P826)</f>
        <v>39.816666666666663</v>
      </c>
      <c r="U826" t="s">
        <v>8323</v>
      </c>
      <c r="V826" t="s">
        <v>8324</v>
      </c>
    </row>
    <row r="827" spans="1:22" ht="29" x14ac:dyDescent="0.35">
      <c r="A827">
        <v>825</v>
      </c>
      <c r="B827" s="3" t="s">
        <v>826</v>
      </c>
      <c r="C827" s="3" t="s">
        <v>4935</v>
      </c>
      <c r="D827" s="18">
        <v>12500</v>
      </c>
      <c r="E827" s="18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7">
        <v>41186.098194444443</v>
      </c>
      <c r="L827" s="7">
        <v>41211.098194444443</v>
      </c>
      <c r="M827" s="5">
        <f>(J827/86400)+25569+(-5/24)</f>
        <v>41186.098194444443</v>
      </c>
      <c r="N827" s="5">
        <f t="shared" si="12"/>
        <v>41211.098194444443</v>
      </c>
      <c r="O827" t="b">
        <v>0</v>
      </c>
      <c r="P827">
        <v>99</v>
      </c>
      <c r="Q827" t="b">
        <v>1</v>
      </c>
      <c r="R827" t="s">
        <v>8276</v>
      </c>
      <c r="S827" s="11">
        <f>SUM(E827/D827)*100</f>
        <v>100.43200000000002</v>
      </c>
      <c r="T827" s="10">
        <f>SUM(E827/P827)</f>
        <v>126.8080808080808</v>
      </c>
      <c r="U827" t="s">
        <v>8323</v>
      </c>
      <c r="V827" t="s">
        <v>8324</v>
      </c>
    </row>
    <row r="828" spans="1:22" ht="43.5" x14ac:dyDescent="0.35">
      <c r="A828">
        <v>826</v>
      </c>
      <c r="B828" s="3" t="s">
        <v>827</v>
      </c>
      <c r="C828" s="3" t="s">
        <v>4936</v>
      </c>
      <c r="D828" s="18">
        <v>5500</v>
      </c>
      <c r="E828" s="1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7">
        <v>40972.830208333333</v>
      </c>
      <c r="L828" s="7">
        <v>40993.788541666661</v>
      </c>
      <c r="M828" s="5">
        <f>(J828/86400)+25569+(-5/24)</f>
        <v>40972.830208333333</v>
      </c>
      <c r="N828" s="5">
        <f t="shared" si="12"/>
        <v>40993.788541666661</v>
      </c>
      <c r="O828" t="b">
        <v>0</v>
      </c>
      <c r="P828">
        <v>49</v>
      </c>
      <c r="Q828" t="b">
        <v>1</v>
      </c>
      <c r="R828" t="s">
        <v>8276</v>
      </c>
      <c r="S828" s="11">
        <f>SUM(E828/D828)*100</f>
        <v>101.45454545454547</v>
      </c>
      <c r="T828" s="10">
        <f>SUM(E828/P828)</f>
        <v>113.87755102040816</v>
      </c>
      <c r="U828" t="s">
        <v>8323</v>
      </c>
      <c r="V828" t="s">
        <v>8324</v>
      </c>
    </row>
    <row r="829" spans="1:22" ht="58" x14ac:dyDescent="0.35">
      <c r="A829">
        <v>827</v>
      </c>
      <c r="B829" s="3" t="s">
        <v>828</v>
      </c>
      <c r="C829" s="3" t="s">
        <v>4937</v>
      </c>
      <c r="D829" s="18">
        <v>300</v>
      </c>
      <c r="E829" s="18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7">
        <v>40927.265127314815</v>
      </c>
      <c r="L829" s="7">
        <v>40953.617361111108</v>
      </c>
      <c r="M829" s="5">
        <f>(J829/86400)+25569+(-5/24)</f>
        <v>40927.265127314815</v>
      </c>
      <c r="N829" s="5">
        <f t="shared" si="12"/>
        <v>40953.617361111108</v>
      </c>
      <c r="O829" t="b">
        <v>0</v>
      </c>
      <c r="P829">
        <v>11</v>
      </c>
      <c r="Q829" t="b">
        <v>1</v>
      </c>
      <c r="R829" t="s">
        <v>8276</v>
      </c>
      <c r="S829" s="11">
        <f>SUM(E829/D829)*100</f>
        <v>103.33333333333334</v>
      </c>
      <c r="T829" s="10">
        <f>SUM(E829/P829)</f>
        <v>28.181818181818183</v>
      </c>
      <c r="U829" t="s">
        <v>8323</v>
      </c>
      <c r="V829" t="s">
        <v>8324</v>
      </c>
    </row>
    <row r="830" spans="1:22" ht="58" x14ac:dyDescent="0.35">
      <c r="A830">
        <v>828</v>
      </c>
      <c r="B830" s="3" t="s">
        <v>829</v>
      </c>
      <c r="C830" s="3" t="s">
        <v>4938</v>
      </c>
      <c r="D830" s="18">
        <v>1300</v>
      </c>
      <c r="E830" s="18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7">
        <v>41072.842384259253</v>
      </c>
      <c r="L830" s="7">
        <v>41085.474999999999</v>
      </c>
      <c r="M830" s="5">
        <f>(J830/86400)+25569+(-5/24)</f>
        <v>41072.842384259253</v>
      </c>
      <c r="N830" s="5">
        <f t="shared" si="12"/>
        <v>41085.474999999999</v>
      </c>
      <c r="O830" t="b">
        <v>0</v>
      </c>
      <c r="P830">
        <v>38</v>
      </c>
      <c r="Q830" t="b">
        <v>1</v>
      </c>
      <c r="R830" t="s">
        <v>8276</v>
      </c>
      <c r="S830" s="11">
        <f>SUM(E830/D830)*100</f>
        <v>107</v>
      </c>
      <c r="T830" s="10">
        <f>SUM(E830/P830)</f>
        <v>36.60526315789474</v>
      </c>
      <c r="U830" t="s">
        <v>8323</v>
      </c>
      <c r="V830" t="s">
        <v>8324</v>
      </c>
    </row>
    <row r="831" spans="1:22" ht="58" x14ac:dyDescent="0.35">
      <c r="A831">
        <v>829</v>
      </c>
      <c r="B831" s="3" t="s">
        <v>830</v>
      </c>
      <c r="C831" s="3" t="s">
        <v>4939</v>
      </c>
      <c r="D831" s="18">
        <v>500</v>
      </c>
      <c r="E831" s="18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7">
        <v>42504.593055555553</v>
      </c>
      <c r="L831" s="7">
        <v>42564.593055555553</v>
      </c>
      <c r="M831" s="5">
        <f>(J831/86400)+25569+(-5/24)</f>
        <v>42504.593055555553</v>
      </c>
      <c r="N831" s="5">
        <f t="shared" si="12"/>
        <v>42564.593055555553</v>
      </c>
      <c r="O831" t="b">
        <v>0</v>
      </c>
      <c r="P831">
        <v>16</v>
      </c>
      <c r="Q831" t="b">
        <v>1</v>
      </c>
      <c r="R831" t="s">
        <v>8276</v>
      </c>
      <c r="S831" s="11">
        <f>SUM(E831/D831)*100</f>
        <v>104</v>
      </c>
      <c r="T831" s="10">
        <f>SUM(E831/P831)</f>
        <v>32.5</v>
      </c>
      <c r="U831" t="s">
        <v>8323</v>
      </c>
      <c r="V831" t="s">
        <v>8324</v>
      </c>
    </row>
    <row r="832" spans="1:22" ht="43.5" x14ac:dyDescent="0.35">
      <c r="A832">
        <v>830</v>
      </c>
      <c r="B832" s="3" t="s">
        <v>831</v>
      </c>
      <c r="C832" s="3" t="s">
        <v>4940</v>
      </c>
      <c r="D832" s="18">
        <v>1800</v>
      </c>
      <c r="E832" s="18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7">
        <v>41325.317418981482</v>
      </c>
      <c r="L832" s="7">
        <v>41355.27575231481</v>
      </c>
      <c r="M832" s="5">
        <f>(J832/86400)+25569+(-5/24)</f>
        <v>41325.317418981482</v>
      </c>
      <c r="N832" s="5">
        <f t="shared" si="12"/>
        <v>41355.27575231481</v>
      </c>
      <c r="O832" t="b">
        <v>0</v>
      </c>
      <c r="P832">
        <v>32</v>
      </c>
      <c r="Q832" t="b">
        <v>1</v>
      </c>
      <c r="R832" t="s">
        <v>8276</v>
      </c>
      <c r="S832" s="11">
        <f>SUM(E832/D832)*100</f>
        <v>107.83333333333334</v>
      </c>
      <c r="T832" s="10">
        <f>SUM(E832/P832)</f>
        <v>60.65625</v>
      </c>
      <c r="U832" t="s">
        <v>8323</v>
      </c>
      <c r="V832" t="s">
        <v>8324</v>
      </c>
    </row>
    <row r="833" spans="1:22" ht="43.5" x14ac:dyDescent="0.35">
      <c r="A833">
        <v>831</v>
      </c>
      <c r="B833" s="3" t="s">
        <v>832</v>
      </c>
      <c r="C833" s="3" t="s">
        <v>4941</v>
      </c>
      <c r="D833" s="18">
        <v>1500</v>
      </c>
      <c r="E833" s="18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7">
        <v>40996.438587962963</v>
      </c>
      <c r="L833" s="7">
        <v>41026.438587962963</v>
      </c>
      <c r="M833" s="5">
        <f>(J833/86400)+25569+(-5/24)</f>
        <v>40996.438587962963</v>
      </c>
      <c r="N833" s="5">
        <f t="shared" si="12"/>
        <v>41026.438587962963</v>
      </c>
      <c r="O833" t="b">
        <v>0</v>
      </c>
      <c r="P833">
        <v>20</v>
      </c>
      <c r="Q833" t="b">
        <v>1</v>
      </c>
      <c r="R833" t="s">
        <v>8276</v>
      </c>
      <c r="S833" s="11">
        <f>SUM(E833/D833)*100</f>
        <v>233.33333333333334</v>
      </c>
      <c r="T833" s="10">
        <f>SUM(E833/P833)</f>
        <v>175</v>
      </c>
      <c r="U833" t="s">
        <v>8323</v>
      </c>
      <c r="V833" t="s">
        <v>8324</v>
      </c>
    </row>
    <row r="834" spans="1:22" ht="43.5" x14ac:dyDescent="0.35">
      <c r="A834">
        <v>832</v>
      </c>
      <c r="B834" s="3" t="s">
        <v>833</v>
      </c>
      <c r="C834" s="3" t="s">
        <v>4942</v>
      </c>
      <c r="D834" s="18">
        <v>15000</v>
      </c>
      <c r="E834" s="18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7">
        <v>40869.466840277775</v>
      </c>
      <c r="L834" s="7">
        <v>40929.134027777771</v>
      </c>
      <c r="M834" s="5">
        <f>(J834/86400)+25569+(-5/24)</f>
        <v>40869.466840277775</v>
      </c>
      <c r="N834" s="5">
        <f t="shared" si="12"/>
        <v>40929.134027777771</v>
      </c>
      <c r="O834" t="b">
        <v>0</v>
      </c>
      <c r="P834">
        <v>154</v>
      </c>
      <c r="Q834" t="b">
        <v>1</v>
      </c>
      <c r="R834" t="s">
        <v>8276</v>
      </c>
      <c r="S834" s="11">
        <f>SUM(E834/D834)*100</f>
        <v>100.60706666666665</v>
      </c>
      <c r="T834" s="10">
        <f>SUM(E834/P834)</f>
        <v>97.993896103896105</v>
      </c>
      <c r="U834" t="s">
        <v>8323</v>
      </c>
      <c r="V834" t="s">
        <v>8324</v>
      </c>
    </row>
    <row r="835" spans="1:22" x14ac:dyDescent="0.35">
      <c r="A835">
        <v>833</v>
      </c>
      <c r="B835" s="3" t="s">
        <v>834</v>
      </c>
      <c r="C835" s="3" t="s">
        <v>4943</v>
      </c>
      <c r="D835" s="18">
        <v>6000</v>
      </c>
      <c r="E835" s="18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7">
        <v>41718.669849537036</v>
      </c>
      <c r="L835" s="7">
        <v>41748.669849537036</v>
      </c>
      <c r="M835" s="5">
        <f>(J835/86400)+25569+(-5/24)</f>
        <v>41718.669849537036</v>
      </c>
      <c r="N835" s="5">
        <f t="shared" ref="N835:N898" si="13">(I835/86400)+25569+(-5/24)</f>
        <v>41748.669849537036</v>
      </c>
      <c r="O835" t="b">
        <v>0</v>
      </c>
      <c r="P835">
        <v>41</v>
      </c>
      <c r="Q835" t="b">
        <v>1</v>
      </c>
      <c r="R835" t="s">
        <v>8276</v>
      </c>
      <c r="S835" s="11">
        <f>SUM(E835/D835)*100</f>
        <v>101.66666666666666</v>
      </c>
      <c r="T835" s="10">
        <f>SUM(E835/P835)</f>
        <v>148.78048780487805</v>
      </c>
      <c r="U835" t="s">
        <v>8323</v>
      </c>
      <c r="V835" t="s">
        <v>8324</v>
      </c>
    </row>
    <row r="836" spans="1:22" ht="58" x14ac:dyDescent="0.35">
      <c r="A836">
        <v>834</v>
      </c>
      <c r="B836" s="3" t="s">
        <v>835</v>
      </c>
      <c r="C836" s="3" t="s">
        <v>4944</v>
      </c>
      <c r="D836" s="18">
        <v>5500</v>
      </c>
      <c r="E836" s="18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7">
        <v>41422.614490740736</v>
      </c>
      <c r="L836" s="7">
        <v>41455.957638888889</v>
      </c>
      <c r="M836" s="5">
        <f>(J836/86400)+25569+(-5/24)</f>
        <v>41422.614490740736</v>
      </c>
      <c r="N836" s="5">
        <f t="shared" si="13"/>
        <v>41455.957638888889</v>
      </c>
      <c r="O836" t="b">
        <v>0</v>
      </c>
      <c r="P836">
        <v>75</v>
      </c>
      <c r="Q836" t="b">
        <v>1</v>
      </c>
      <c r="R836" t="s">
        <v>8276</v>
      </c>
      <c r="S836" s="11">
        <f>SUM(E836/D836)*100</f>
        <v>131.0181818181818</v>
      </c>
      <c r="T836" s="10">
        <f>SUM(E836/P836)</f>
        <v>96.08</v>
      </c>
      <c r="U836" t="s">
        <v>8323</v>
      </c>
      <c r="V836" t="s">
        <v>8324</v>
      </c>
    </row>
    <row r="837" spans="1:22" ht="43.5" x14ac:dyDescent="0.35">
      <c r="A837">
        <v>835</v>
      </c>
      <c r="B837" s="3" t="s">
        <v>836</v>
      </c>
      <c r="C837" s="3" t="s">
        <v>4945</v>
      </c>
      <c r="D837" s="18">
        <v>2000</v>
      </c>
      <c r="E837" s="18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7">
        <v>41005.249513888884</v>
      </c>
      <c r="L837" s="7">
        <v>41047.916666666664</v>
      </c>
      <c r="M837" s="5">
        <f>(J837/86400)+25569+(-5/24)</f>
        <v>41005.249513888884</v>
      </c>
      <c r="N837" s="5">
        <f t="shared" si="13"/>
        <v>41047.916666666664</v>
      </c>
      <c r="O837" t="b">
        <v>0</v>
      </c>
      <c r="P837">
        <v>40</v>
      </c>
      <c r="Q837" t="b">
        <v>1</v>
      </c>
      <c r="R837" t="s">
        <v>8276</v>
      </c>
      <c r="S837" s="11">
        <f>SUM(E837/D837)*100</f>
        <v>117.25000000000001</v>
      </c>
      <c r="T837" s="10">
        <f>SUM(E837/P837)</f>
        <v>58.625</v>
      </c>
      <c r="U837" t="s">
        <v>8323</v>
      </c>
      <c r="V837" t="s">
        <v>8324</v>
      </c>
    </row>
    <row r="838" spans="1:22" x14ac:dyDescent="0.35">
      <c r="A838">
        <v>836</v>
      </c>
      <c r="B838" s="3" t="s">
        <v>837</v>
      </c>
      <c r="C838" s="3" t="s">
        <v>4946</v>
      </c>
      <c r="D838" s="18">
        <v>5000</v>
      </c>
      <c r="E838" s="1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7">
        <v>41523.848587962959</v>
      </c>
      <c r="L838" s="7">
        <v>41553.848587962959</v>
      </c>
      <c r="M838" s="5">
        <f>(J838/86400)+25569+(-5/24)</f>
        <v>41523.848587962959</v>
      </c>
      <c r="N838" s="5">
        <f t="shared" si="13"/>
        <v>41553.848587962959</v>
      </c>
      <c r="O838" t="b">
        <v>0</v>
      </c>
      <c r="P838">
        <v>46</v>
      </c>
      <c r="Q838" t="b">
        <v>1</v>
      </c>
      <c r="R838" t="s">
        <v>8276</v>
      </c>
      <c r="S838" s="11">
        <f>SUM(E838/D838)*100</f>
        <v>100.93039999999999</v>
      </c>
      <c r="T838" s="10">
        <f>SUM(E838/P838)</f>
        <v>109.70695652173914</v>
      </c>
      <c r="U838" t="s">
        <v>8323</v>
      </c>
      <c r="V838" t="s">
        <v>8324</v>
      </c>
    </row>
    <row r="839" spans="1:22" ht="43.5" x14ac:dyDescent="0.35">
      <c r="A839">
        <v>837</v>
      </c>
      <c r="B839" s="3" t="s">
        <v>838</v>
      </c>
      <c r="C839" s="3" t="s">
        <v>4947</v>
      </c>
      <c r="D839" s="18">
        <v>2500</v>
      </c>
      <c r="E839" s="18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7">
        <v>41730.79006944444</v>
      </c>
      <c r="L839" s="7">
        <v>41760.79006944444</v>
      </c>
      <c r="M839" s="5">
        <f>(J839/86400)+25569+(-5/24)</f>
        <v>41730.79006944444</v>
      </c>
      <c r="N839" s="5">
        <f t="shared" si="13"/>
        <v>41760.79006944444</v>
      </c>
      <c r="O839" t="b">
        <v>0</v>
      </c>
      <c r="P839">
        <v>62</v>
      </c>
      <c r="Q839" t="b">
        <v>1</v>
      </c>
      <c r="R839" t="s">
        <v>8276</v>
      </c>
      <c r="S839" s="11">
        <f>SUM(E839/D839)*100</f>
        <v>121.8</v>
      </c>
      <c r="T839" s="10">
        <f>SUM(E839/P839)</f>
        <v>49.112903225806448</v>
      </c>
      <c r="U839" t="s">
        <v>8323</v>
      </c>
      <c r="V839" t="s">
        <v>8324</v>
      </c>
    </row>
    <row r="840" spans="1:22" ht="43.5" x14ac:dyDescent="0.35">
      <c r="A840">
        <v>838</v>
      </c>
      <c r="B840" s="3" t="s">
        <v>839</v>
      </c>
      <c r="C840" s="3" t="s">
        <v>4948</v>
      </c>
      <c r="D840" s="18">
        <v>2000</v>
      </c>
      <c r="E840" s="18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7">
        <v>40895.689641203702</v>
      </c>
      <c r="L840" s="7">
        <v>40925.689641203702</v>
      </c>
      <c r="M840" s="5">
        <f>(J840/86400)+25569+(-5/24)</f>
        <v>40895.689641203702</v>
      </c>
      <c r="N840" s="5">
        <f t="shared" si="13"/>
        <v>40925.689641203702</v>
      </c>
      <c r="O840" t="b">
        <v>0</v>
      </c>
      <c r="P840">
        <v>61</v>
      </c>
      <c r="Q840" t="b">
        <v>1</v>
      </c>
      <c r="R840" t="s">
        <v>8276</v>
      </c>
      <c r="S840" s="11">
        <f>SUM(E840/D840)*100</f>
        <v>145.4</v>
      </c>
      <c r="T840" s="10">
        <f>SUM(E840/P840)</f>
        <v>47.672131147540981</v>
      </c>
      <c r="U840" t="s">
        <v>8323</v>
      </c>
      <c r="V840" t="s">
        <v>8324</v>
      </c>
    </row>
    <row r="841" spans="1:22" ht="43.5" x14ac:dyDescent="0.35">
      <c r="A841">
        <v>839</v>
      </c>
      <c r="B841" s="3" t="s">
        <v>840</v>
      </c>
      <c r="C841" s="3" t="s">
        <v>4949</v>
      </c>
      <c r="D841" s="18">
        <v>5000</v>
      </c>
      <c r="E841" s="18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7">
        <v>41144.555046296293</v>
      </c>
      <c r="L841" s="7">
        <v>41174.555046296293</v>
      </c>
      <c r="M841" s="5">
        <f>(J841/86400)+25569+(-5/24)</f>
        <v>41144.555046296293</v>
      </c>
      <c r="N841" s="5">
        <f t="shared" si="13"/>
        <v>41174.555046296293</v>
      </c>
      <c r="O841" t="b">
        <v>0</v>
      </c>
      <c r="P841">
        <v>96</v>
      </c>
      <c r="Q841" t="b">
        <v>1</v>
      </c>
      <c r="R841" t="s">
        <v>8276</v>
      </c>
      <c r="S841" s="11">
        <f>SUM(E841/D841)*100</f>
        <v>116.61660000000001</v>
      </c>
      <c r="T841" s="10">
        <f>SUM(E841/P841)</f>
        <v>60.737812499999997</v>
      </c>
      <c r="U841" t="s">
        <v>8323</v>
      </c>
      <c r="V841" t="s">
        <v>8324</v>
      </c>
    </row>
    <row r="842" spans="1:22" ht="43.5" x14ac:dyDescent="0.35">
      <c r="A842">
        <v>840</v>
      </c>
      <c r="B842" s="3" t="s">
        <v>841</v>
      </c>
      <c r="C842" s="3" t="s">
        <v>4950</v>
      </c>
      <c r="D842" s="18">
        <v>10000</v>
      </c>
      <c r="E842" s="18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7">
        <v>42607.018368055556</v>
      </c>
      <c r="L842" s="7">
        <v>42637.018368055556</v>
      </c>
      <c r="M842" s="5">
        <f>(J842/86400)+25569+(-5/24)</f>
        <v>42607.018368055556</v>
      </c>
      <c r="N842" s="5">
        <f t="shared" si="13"/>
        <v>42637.018368055556</v>
      </c>
      <c r="O842" t="b">
        <v>0</v>
      </c>
      <c r="P842">
        <v>190</v>
      </c>
      <c r="Q842" t="b">
        <v>1</v>
      </c>
      <c r="R842" t="s">
        <v>8277</v>
      </c>
      <c r="S842" s="11">
        <f>SUM(E842/D842)*100</f>
        <v>120.4166</v>
      </c>
      <c r="T842" s="10">
        <f>SUM(E842/P842)</f>
        <v>63.37715789473684</v>
      </c>
      <c r="U842" t="s">
        <v>8323</v>
      </c>
      <c r="V842" t="s">
        <v>8325</v>
      </c>
    </row>
    <row r="843" spans="1:22" ht="58" x14ac:dyDescent="0.35">
      <c r="A843">
        <v>841</v>
      </c>
      <c r="B843" s="3" t="s">
        <v>842</v>
      </c>
      <c r="C843" s="3" t="s">
        <v>4951</v>
      </c>
      <c r="D843" s="18">
        <v>5000</v>
      </c>
      <c r="E843" s="18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7">
        <v>41923.630358796298</v>
      </c>
      <c r="L843" s="7">
        <v>41953.672025462962</v>
      </c>
      <c r="M843" s="5">
        <f>(J843/86400)+25569+(-5/24)</f>
        <v>41923.630358796298</v>
      </c>
      <c r="N843" s="5">
        <f t="shared" si="13"/>
        <v>41953.672025462962</v>
      </c>
      <c r="O843" t="b">
        <v>1</v>
      </c>
      <c r="P843">
        <v>94</v>
      </c>
      <c r="Q843" t="b">
        <v>1</v>
      </c>
      <c r="R843" t="s">
        <v>8277</v>
      </c>
      <c r="S843" s="11">
        <f>SUM(E843/D843)*100</f>
        <v>101.32000000000001</v>
      </c>
      <c r="T843" s="10">
        <f>SUM(E843/P843)</f>
        <v>53.893617021276597</v>
      </c>
      <c r="U843" t="s">
        <v>8323</v>
      </c>
      <c r="V843" t="s">
        <v>8325</v>
      </c>
    </row>
    <row r="844" spans="1:22" ht="43.5" x14ac:dyDescent="0.35">
      <c r="A844">
        <v>842</v>
      </c>
      <c r="B844" s="3" t="s">
        <v>843</v>
      </c>
      <c r="C844" s="3" t="s">
        <v>4952</v>
      </c>
      <c r="D844" s="18">
        <v>2500</v>
      </c>
      <c r="E844" s="18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7">
        <v>41526.384062499994</v>
      </c>
      <c r="L844" s="7">
        <v>41560.957638888889</v>
      </c>
      <c r="M844" s="5">
        <f>(J844/86400)+25569+(-5/24)</f>
        <v>41526.384062499994</v>
      </c>
      <c r="N844" s="5">
        <f t="shared" si="13"/>
        <v>41560.957638888889</v>
      </c>
      <c r="O844" t="b">
        <v>1</v>
      </c>
      <c r="P844">
        <v>39</v>
      </c>
      <c r="Q844" t="b">
        <v>1</v>
      </c>
      <c r="R844" t="s">
        <v>8277</v>
      </c>
      <c r="S844" s="11">
        <f>SUM(E844/D844)*100</f>
        <v>104.32</v>
      </c>
      <c r="T844" s="10">
        <f>SUM(E844/P844)</f>
        <v>66.871794871794876</v>
      </c>
      <c r="U844" t="s">
        <v>8323</v>
      </c>
      <c r="V844" t="s">
        <v>8325</v>
      </c>
    </row>
    <row r="845" spans="1:22" ht="43.5" x14ac:dyDescent="0.35">
      <c r="A845">
        <v>843</v>
      </c>
      <c r="B845" s="3" t="s">
        <v>844</v>
      </c>
      <c r="C845" s="3" t="s">
        <v>4953</v>
      </c>
      <c r="D845" s="18">
        <v>3000</v>
      </c>
      <c r="E845" s="18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7">
        <v>42695.049537037034</v>
      </c>
      <c r="L845" s="7">
        <v>42712.124999999993</v>
      </c>
      <c r="M845" s="5">
        <f>(J845/86400)+25569+(-5/24)</f>
        <v>42695.049537037034</v>
      </c>
      <c r="N845" s="5">
        <f t="shared" si="13"/>
        <v>42712.124999999993</v>
      </c>
      <c r="O845" t="b">
        <v>0</v>
      </c>
      <c r="P845">
        <v>127</v>
      </c>
      <c r="Q845" t="b">
        <v>1</v>
      </c>
      <c r="R845" t="s">
        <v>8277</v>
      </c>
      <c r="S845" s="11">
        <f>SUM(E845/D845)*100</f>
        <v>267.13333333333333</v>
      </c>
      <c r="T845" s="10">
        <f>SUM(E845/P845)</f>
        <v>63.102362204724407</v>
      </c>
      <c r="U845" t="s">
        <v>8323</v>
      </c>
      <c r="V845" t="s">
        <v>8325</v>
      </c>
    </row>
    <row r="846" spans="1:22" ht="58" x14ac:dyDescent="0.35">
      <c r="A846">
        <v>844</v>
      </c>
      <c r="B846" s="3" t="s">
        <v>845</v>
      </c>
      <c r="C846" s="3" t="s">
        <v>4954</v>
      </c>
      <c r="D846" s="18">
        <v>3000</v>
      </c>
      <c r="E846" s="18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7">
        <v>41905.476296296292</v>
      </c>
      <c r="L846" s="7">
        <v>41943.999305555553</v>
      </c>
      <c r="M846" s="5">
        <f>(J846/86400)+25569+(-5/24)</f>
        <v>41905.476296296292</v>
      </c>
      <c r="N846" s="5">
        <f t="shared" si="13"/>
        <v>41943.999305555553</v>
      </c>
      <c r="O846" t="b">
        <v>1</v>
      </c>
      <c r="P846">
        <v>159</v>
      </c>
      <c r="Q846" t="b">
        <v>1</v>
      </c>
      <c r="R846" t="s">
        <v>8277</v>
      </c>
      <c r="S846" s="11">
        <f>SUM(E846/D846)*100</f>
        <v>194.13333333333333</v>
      </c>
      <c r="T846" s="10">
        <f>SUM(E846/P846)</f>
        <v>36.628930817610062</v>
      </c>
      <c r="U846" t="s">
        <v>8323</v>
      </c>
      <c r="V846" t="s">
        <v>8325</v>
      </c>
    </row>
    <row r="847" spans="1:22" ht="43.5" x14ac:dyDescent="0.35">
      <c r="A847">
        <v>845</v>
      </c>
      <c r="B847" s="3" t="s">
        <v>846</v>
      </c>
      <c r="C847" s="3" t="s">
        <v>4955</v>
      </c>
      <c r="D847" s="18">
        <v>5000</v>
      </c>
      <c r="E847" s="18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7">
        <v>42577.997638888883</v>
      </c>
      <c r="L847" s="7">
        <v>42617.957638888889</v>
      </c>
      <c r="M847" s="5">
        <f>(J847/86400)+25569+(-5/24)</f>
        <v>42577.997638888883</v>
      </c>
      <c r="N847" s="5">
        <f t="shared" si="13"/>
        <v>42617.957638888889</v>
      </c>
      <c r="O847" t="b">
        <v>0</v>
      </c>
      <c r="P847">
        <v>177</v>
      </c>
      <c r="Q847" t="b">
        <v>1</v>
      </c>
      <c r="R847" t="s">
        <v>8277</v>
      </c>
      <c r="S847" s="11">
        <f>SUM(E847/D847)*100</f>
        <v>120.3802</v>
      </c>
      <c r="T847" s="10">
        <f>SUM(E847/P847)</f>
        <v>34.005706214689269</v>
      </c>
      <c r="U847" t="s">
        <v>8323</v>
      </c>
      <c r="V847" t="s">
        <v>8325</v>
      </c>
    </row>
    <row r="848" spans="1:22" ht="43.5" x14ac:dyDescent="0.35">
      <c r="A848">
        <v>846</v>
      </c>
      <c r="B848" s="3" t="s">
        <v>847</v>
      </c>
      <c r="C848" s="3" t="s">
        <v>4956</v>
      </c>
      <c r="D848" s="18">
        <v>1100</v>
      </c>
      <c r="E848" s="1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7">
        <v>41694.183506944442</v>
      </c>
      <c r="L848" s="7">
        <v>41708.375</v>
      </c>
      <c r="M848" s="5">
        <f>(J848/86400)+25569+(-5/24)</f>
        <v>41694.183506944442</v>
      </c>
      <c r="N848" s="5">
        <f t="shared" si="13"/>
        <v>41708.375</v>
      </c>
      <c r="O848" t="b">
        <v>0</v>
      </c>
      <c r="P848">
        <v>47</v>
      </c>
      <c r="Q848" t="b">
        <v>1</v>
      </c>
      <c r="R848" t="s">
        <v>8277</v>
      </c>
      <c r="S848" s="11">
        <f>SUM(E848/D848)*100</f>
        <v>122.00090909090908</v>
      </c>
      <c r="T848" s="10">
        <f>SUM(E848/P848)</f>
        <v>28.553404255319148</v>
      </c>
      <c r="U848" t="s">
        <v>8323</v>
      </c>
      <c r="V848" t="s">
        <v>8325</v>
      </c>
    </row>
    <row r="849" spans="1:22" ht="29" x14ac:dyDescent="0.35">
      <c r="A849">
        <v>847</v>
      </c>
      <c r="B849" s="3" t="s">
        <v>848</v>
      </c>
      <c r="C849" s="3" t="s">
        <v>4957</v>
      </c>
      <c r="D849" s="18">
        <v>10</v>
      </c>
      <c r="E849" s="18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7">
        <v>42165.59</v>
      </c>
      <c r="L849" s="7">
        <v>42195.59</v>
      </c>
      <c r="M849" s="5">
        <f>(J849/86400)+25569+(-5/24)</f>
        <v>42165.59</v>
      </c>
      <c r="N849" s="5">
        <f t="shared" si="13"/>
        <v>42195.59</v>
      </c>
      <c r="O849" t="b">
        <v>0</v>
      </c>
      <c r="P849">
        <v>1</v>
      </c>
      <c r="Q849" t="b">
        <v>1</v>
      </c>
      <c r="R849" t="s">
        <v>8277</v>
      </c>
      <c r="S849" s="11">
        <f>SUM(E849/D849)*100</f>
        <v>100</v>
      </c>
      <c r="T849" s="10">
        <f>SUM(E849/P849)</f>
        <v>10</v>
      </c>
      <c r="U849" t="s">
        <v>8323</v>
      </c>
      <c r="V849" t="s">
        <v>8325</v>
      </c>
    </row>
    <row r="850" spans="1:22" ht="43.5" x14ac:dyDescent="0.35">
      <c r="A850">
        <v>848</v>
      </c>
      <c r="B850" s="3" t="s">
        <v>849</v>
      </c>
      <c r="C850" s="3" t="s">
        <v>4958</v>
      </c>
      <c r="D850" s="18">
        <v>300</v>
      </c>
      <c r="E850" s="18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7">
        <v>42078.583715277775</v>
      </c>
      <c r="L850" s="7">
        <v>42108.583715277775</v>
      </c>
      <c r="M850" s="5">
        <f>(J850/86400)+25569+(-5/24)</f>
        <v>42078.583715277775</v>
      </c>
      <c r="N850" s="5">
        <f t="shared" si="13"/>
        <v>42108.583715277775</v>
      </c>
      <c r="O850" t="b">
        <v>0</v>
      </c>
      <c r="P850">
        <v>16</v>
      </c>
      <c r="Q850" t="b">
        <v>1</v>
      </c>
      <c r="R850" t="s">
        <v>8277</v>
      </c>
      <c r="S850" s="11">
        <f>SUM(E850/D850)*100</f>
        <v>100</v>
      </c>
      <c r="T850" s="10">
        <f>SUM(E850/P850)</f>
        <v>18.75</v>
      </c>
      <c r="U850" t="s">
        <v>8323</v>
      </c>
      <c r="V850" t="s">
        <v>8325</v>
      </c>
    </row>
    <row r="851" spans="1:22" ht="58" x14ac:dyDescent="0.35">
      <c r="A851">
        <v>849</v>
      </c>
      <c r="B851" s="3" t="s">
        <v>850</v>
      </c>
      <c r="C851" s="3" t="s">
        <v>4959</v>
      </c>
      <c r="D851" s="18">
        <v>4000</v>
      </c>
      <c r="E851" s="18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7">
        <v>42050.94055555555</v>
      </c>
      <c r="L851" s="7">
        <v>42078.898888888885</v>
      </c>
      <c r="M851" s="5">
        <f>(J851/86400)+25569+(-5/24)</f>
        <v>42050.94055555555</v>
      </c>
      <c r="N851" s="5">
        <f t="shared" si="13"/>
        <v>42078.898888888885</v>
      </c>
      <c r="O851" t="b">
        <v>0</v>
      </c>
      <c r="P851">
        <v>115</v>
      </c>
      <c r="Q851" t="b">
        <v>1</v>
      </c>
      <c r="R851" t="s">
        <v>8277</v>
      </c>
      <c r="S851" s="11">
        <f>SUM(E851/D851)*100</f>
        <v>119.9</v>
      </c>
      <c r="T851" s="10">
        <f>SUM(E851/P851)</f>
        <v>41.704347826086959</v>
      </c>
      <c r="U851" t="s">
        <v>8323</v>
      </c>
      <c r="V851" t="s">
        <v>8325</v>
      </c>
    </row>
    <row r="852" spans="1:22" ht="43.5" x14ac:dyDescent="0.35">
      <c r="A852">
        <v>850</v>
      </c>
      <c r="B852" s="3" t="s">
        <v>851</v>
      </c>
      <c r="C852" s="3" t="s">
        <v>4960</v>
      </c>
      <c r="D852" s="18">
        <v>4000</v>
      </c>
      <c r="E852" s="18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7">
        <v>42452.619409722225</v>
      </c>
      <c r="L852" s="7">
        <v>42484.999305555553</v>
      </c>
      <c r="M852" s="5">
        <f>(J852/86400)+25569+(-5/24)</f>
        <v>42452.619409722225</v>
      </c>
      <c r="N852" s="5">
        <f t="shared" si="13"/>
        <v>42484.999305555553</v>
      </c>
      <c r="O852" t="b">
        <v>0</v>
      </c>
      <c r="P852">
        <v>133</v>
      </c>
      <c r="Q852" t="b">
        <v>1</v>
      </c>
      <c r="R852" t="s">
        <v>8277</v>
      </c>
      <c r="S852" s="11">
        <f>SUM(E852/D852)*100</f>
        <v>155.17499999999998</v>
      </c>
      <c r="T852" s="10">
        <f>SUM(E852/P852)</f>
        <v>46.669172932330824</v>
      </c>
      <c r="U852" t="s">
        <v>8323</v>
      </c>
      <c r="V852" t="s">
        <v>8325</v>
      </c>
    </row>
    <row r="853" spans="1:22" ht="43.5" x14ac:dyDescent="0.35">
      <c r="A853">
        <v>851</v>
      </c>
      <c r="B853" s="3" t="s">
        <v>852</v>
      </c>
      <c r="C853" s="3" t="s">
        <v>4961</v>
      </c>
      <c r="D853" s="18">
        <v>2000</v>
      </c>
      <c r="E853" s="18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7">
        <v>42522.671909722216</v>
      </c>
      <c r="L853" s="7">
        <v>42582.614583333336</v>
      </c>
      <c r="M853" s="5">
        <f>(J853/86400)+25569+(-5/24)</f>
        <v>42522.671909722216</v>
      </c>
      <c r="N853" s="5">
        <f t="shared" si="13"/>
        <v>42582.614583333336</v>
      </c>
      <c r="O853" t="b">
        <v>0</v>
      </c>
      <c r="P853">
        <v>70</v>
      </c>
      <c r="Q853" t="b">
        <v>1</v>
      </c>
      <c r="R853" t="s">
        <v>8277</v>
      </c>
      <c r="S853" s="11">
        <f>SUM(E853/D853)*100</f>
        <v>130.44999999999999</v>
      </c>
      <c r="T853" s="10">
        <f>SUM(E853/P853)</f>
        <v>37.271428571428572</v>
      </c>
      <c r="U853" t="s">
        <v>8323</v>
      </c>
      <c r="V853" t="s">
        <v>8325</v>
      </c>
    </row>
    <row r="854" spans="1:22" ht="29" x14ac:dyDescent="0.35">
      <c r="A854">
        <v>852</v>
      </c>
      <c r="B854" s="3" t="s">
        <v>853</v>
      </c>
      <c r="C854" s="3" t="s">
        <v>4962</v>
      </c>
      <c r="D854" s="18">
        <v>3500</v>
      </c>
      <c r="E854" s="18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7">
        <v>42656.59716435185</v>
      </c>
      <c r="L854" s="7">
        <v>42667.666666666664</v>
      </c>
      <c r="M854" s="5">
        <f>(J854/86400)+25569+(-5/24)</f>
        <v>42656.59716435185</v>
      </c>
      <c r="N854" s="5">
        <f t="shared" si="13"/>
        <v>42667.666666666664</v>
      </c>
      <c r="O854" t="b">
        <v>0</v>
      </c>
      <c r="P854">
        <v>62</v>
      </c>
      <c r="Q854" t="b">
        <v>1</v>
      </c>
      <c r="R854" t="s">
        <v>8277</v>
      </c>
      <c r="S854" s="11">
        <f>SUM(E854/D854)*100</f>
        <v>104.97142857142859</v>
      </c>
      <c r="T854" s="10">
        <f>SUM(E854/P854)</f>
        <v>59.258064516129032</v>
      </c>
      <c r="U854" t="s">
        <v>8323</v>
      </c>
      <c r="V854" t="s">
        <v>8325</v>
      </c>
    </row>
    <row r="855" spans="1:22" ht="43.5" x14ac:dyDescent="0.35">
      <c r="A855">
        <v>853</v>
      </c>
      <c r="B855" s="3" t="s">
        <v>854</v>
      </c>
      <c r="C855" s="3" t="s">
        <v>4963</v>
      </c>
      <c r="D855" s="18">
        <v>300</v>
      </c>
      <c r="E855" s="18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7">
        <v>42021.62394675926</v>
      </c>
      <c r="L855" s="7">
        <v>42051.62394675926</v>
      </c>
      <c r="M855" s="5">
        <f>(J855/86400)+25569+(-5/24)</f>
        <v>42021.62394675926</v>
      </c>
      <c r="N855" s="5">
        <f t="shared" si="13"/>
        <v>42051.62394675926</v>
      </c>
      <c r="O855" t="b">
        <v>0</v>
      </c>
      <c r="P855">
        <v>10</v>
      </c>
      <c r="Q855" t="b">
        <v>1</v>
      </c>
      <c r="R855" t="s">
        <v>8277</v>
      </c>
      <c r="S855" s="11">
        <f>SUM(E855/D855)*100</f>
        <v>100</v>
      </c>
      <c r="T855" s="10">
        <f>SUM(E855/P855)</f>
        <v>30</v>
      </c>
      <c r="U855" t="s">
        <v>8323</v>
      </c>
      <c r="V855" t="s">
        <v>8325</v>
      </c>
    </row>
    <row r="856" spans="1:22" ht="43.5" x14ac:dyDescent="0.35">
      <c r="A856">
        <v>854</v>
      </c>
      <c r="B856" s="3" t="s">
        <v>855</v>
      </c>
      <c r="C856" s="3" t="s">
        <v>4964</v>
      </c>
      <c r="D856" s="18">
        <v>27800</v>
      </c>
      <c r="E856" s="18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7">
        <v>42702.004004629627</v>
      </c>
      <c r="L856" s="7">
        <v>42732.004004629627</v>
      </c>
      <c r="M856" s="5">
        <f>(J856/86400)+25569+(-5/24)</f>
        <v>42702.004004629627</v>
      </c>
      <c r="N856" s="5">
        <f t="shared" si="13"/>
        <v>42732.004004629627</v>
      </c>
      <c r="O856" t="b">
        <v>0</v>
      </c>
      <c r="P856">
        <v>499</v>
      </c>
      <c r="Q856" t="b">
        <v>1</v>
      </c>
      <c r="R856" t="s">
        <v>8277</v>
      </c>
      <c r="S856" s="11">
        <f>SUM(E856/D856)*100</f>
        <v>118.2205035971223</v>
      </c>
      <c r="T856" s="10">
        <f>SUM(E856/P856)</f>
        <v>65.8623246492986</v>
      </c>
      <c r="U856" t="s">
        <v>8323</v>
      </c>
      <c r="V856" t="s">
        <v>8325</v>
      </c>
    </row>
    <row r="857" spans="1:22" ht="29" x14ac:dyDescent="0.35">
      <c r="A857">
        <v>855</v>
      </c>
      <c r="B857" s="3" t="s">
        <v>856</v>
      </c>
      <c r="C857" s="3" t="s">
        <v>4965</v>
      </c>
      <c r="D857" s="18">
        <v>1450</v>
      </c>
      <c r="E857" s="18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7">
        <v>42544.916863425919</v>
      </c>
      <c r="L857" s="7">
        <v>42574.916863425919</v>
      </c>
      <c r="M857" s="5">
        <f>(J857/86400)+25569+(-5/24)</f>
        <v>42544.916863425919</v>
      </c>
      <c r="N857" s="5">
        <f t="shared" si="13"/>
        <v>42574.916863425919</v>
      </c>
      <c r="O857" t="b">
        <v>0</v>
      </c>
      <c r="P857">
        <v>47</v>
      </c>
      <c r="Q857" t="b">
        <v>1</v>
      </c>
      <c r="R857" t="s">
        <v>8277</v>
      </c>
      <c r="S857" s="11">
        <f>SUM(E857/D857)*100</f>
        <v>103.44827586206897</v>
      </c>
      <c r="T857" s="10">
        <f>SUM(E857/P857)</f>
        <v>31.914893617021278</v>
      </c>
      <c r="U857" t="s">
        <v>8323</v>
      </c>
      <c r="V857" t="s">
        <v>8325</v>
      </c>
    </row>
    <row r="858" spans="1:22" ht="58" x14ac:dyDescent="0.35">
      <c r="A858">
        <v>856</v>
      </c>
      <c r="B858" s="3" t="s">
        <v>857</v>
      </c>
      <c r="C858" s="3" t="s">
        <v>4966</v>
      </c>
      <c r="D858" s="18">
        <v>250</v>
      </c>
      <c r="E858" s="1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7">
        <v>42609.103657407402</v>
      </c>
      <c r="L858" s="7">
        <v>42668.583333333336</v>
      </c>
      <c r="M858" s="5">
        <f>(J858/86400)+25569+(-5/24)</f>
        <v>42609.103657407402</v>
      </c>
      <c r="N858" s="5">
        <f t="shared" si="13"/>
        <v>42668.583333333336</v>
      </c>
      <c r="O858" t="b">
        <v>0</v>
      </c>
      <c r="P858">
        <v>28</v>
      </c>
      <c r="Q858" t="b">
        <v>1</v>
      </c>
      <c r="R858" t="s">
        <v>8277</v>
      </c>
      <c r="S858" s="11">
        <f>SUM(E858/D858)*100</f>
        <v>218.00000000000003</v>
      </c>
      <c r="T858" s="10">
        <f>SUM(E858/P858)</f>
        <v>19.464285714285715</v>
      </c>
      <c r="U858" t="s">
        <v>8323</v>
      </c>
      <c r="V858" t="s">
        <v>8325</v>
      </c>
    </row>
    <row r="859" spans="1:22" ht="43.5" x14ac:dyDescent="0.35">
      <c r="A859">
        <v>857</v>
      </c>
      <c r="B859" s="3" t="s">
        <v>858</v>
      </c>
      <c r="C859" s="3" t="s">
        <v>4967</v>
      </c>
      <c r="D859" s="18">
        <v>1200</v>
      </c>
      <c r="E859" s="18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7">
        <v>42291.373043981475</v>
      </c>
      <c r="L859" s="7">
        <v>42333.414710648147</v>
      </c>
      <c r="M859" s="5">
        <f>(J859/86400)+25569+(-5/24)</f>
        <v>42291.373043981475</v>
      </c>
      <c r="N859" s="5">
        <f t="shared" si="13"/>
        <v>42333.414710648147</v>
      </c>
      <c r="O859" t="b">
        <v>0</v>
      </c>
      <c r="P859">
        <v>24</v>
      </c>
      <c r="Q859" t="b">
        <v>1</v>
      </c>
      <c r="R859" t="s">
        <v>8277</v>
      </c>
      <c r="S859" s="11">
        <f>SUM(E859/D859)*100</f>
        <v>100</v>
      </c>
      <c r="T859" s="10">
        <f>SUM(E859/P859)</f>
        <v>50</v>
      </c>
      <c r="U859" t="s">
        <v>8323</v>
      </c>
      <c r="V859" t="s">
        <v>8325</v>
      </c>
    </row>
    <row r="860" spans="1:22" ht="43.5" x14ac:dyDescent="0.35">
      <c r="A860">
        <v>858</v>
      </c>
      <c r="B860" s="3" t="s">
        <v>859</v>
      </c>
      <c r="C860" s="3" t="s">
        <v>4968</v>
      </c>
      <c r="D860" s="18">
        <v>1200</v>
      </c>
      <c r="E860" s="18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7">
        <v>42079.537245370368</v>
      </c>
      <c r="L860" s="7">
        <v>42109.749305555553</v>
      </c>
      <c r="M860" s="5">
        <f>(J860/86400)+25569+(-5/24)</f>
        <v>42079.537245370368</v>
      </c>
      <c r="N860" s="5">
        <f t="shared" si="13"/>
        <v>42109.749305555553</v>
      </c>
      <c r="O860" t="b">
        <v>0</v>
      </c>
      <c r="P860">
        <v>76</v>
      </c>
      <c r="Q860" t="b">
        <v>1</v>
      </c>
      <c r="R860" t="s">
        <v>8277</v>
      </c>
      <c r="S860" s="11">
        <f>SUM(E860/D860)*100</f>
        <v>144.00583333333333</v>
      </c>
      <c r="T860" s="10">
        <f>SUM(E860/P860)</f>
        <v>22.737763157894737</v>
      </c>
      <c r="U860" t="s">
        <v>8323</v>
      </c>
      <c r="V860" t="s">
        <v>8325</v>
      </c>
    </row>
    <row r="861" spans="1:22" ht="43.5" x14ac:dyDescent="0.35">
      <c r="A861">
        <v>859</v>
      </c>
      <c r="B861" s="3" t="s">
        <v>860</v>
      </c>
      <c r="C861" s="3" t="s">
        <v>4969</v>
      </c>
      <c r="D861" s="18">
        <v>4000</v>
      </c>
      <c r="E861" s="18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7">
        <v>42128.611898148149</v>
      </c>
      <c r="L861" s="7">
        <v>42158.791666666664</v>
      </c>
      <c r="M861" s="5">
        <f>(J861/86400)+25569+(-5/24)</f>
        <v>42128.611898148149</v>
      </c>
      <c r="N861" s="5">
        <f t="shared" si="13"/>
        <v>42158.791666666664</v>
      </c>
      <c r="O861" t="b">
        <v>0</v>
      </c>
      <c r="P861">
        <v>98</v>
      </c>
      <c r="Q861" t="b">
        <v>1</v>
      </c>
      <c r="R861" t="s">
        <v>8277</v>
      </c>
      <c r="S861" s="11">
        <f>SUM(E861/D861)*100</f>
        <v>104.67500000000001</v>
      </c>
      <c r="T861" s="10">
        <f>SUM(E861/P861)</f>
        <v>42.724489795918366</v>
      </c>
      <c r="U861" t="s">
        <v>8323</v>
      </c>
      <c r="V861" t="s">
        <v>8325</v>
      </c>
    </row>
    <row r="862" spans="1:22" ht="43.5" x14ac:dyDescent="0.35">
      <c r="A862">
        <v>860</v>
      </c>
      <c r="B862" s="3" t="s">
        <v>861</v>
      </c>
      <c r="C862" s="3" t="s">
        <v>4970</v>
      </c>
      <c r="D862" s="18">
        <v>14000</v>
      </c>
      <c r="E862" s="18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7">
        <v>41570.274456018517</v>
      </c>
      <c r="L862" s="7">
        <v>41600.316122685181</v>
      </c>
      <c r="M862" s="5">
        <f>(J862/86400)+25569+(-5/24)</f>
        <v>41570.274456018517</v>
      </c>
      <c r="N862" s="5">
        <f t="shared" si="13"/>
        <v>41600.316122685181</v>
      </c>
      <c r="O862" t="b">
        <v>0</v>
      </c>
      <c r="P862">
        <v>48</v>
      </c>
      <c r="Q862" t="b">
        <v>0</v>
      </c>
      <c r="R862" t="s">
        <v>8278</v>
      </c>
      <c r="S862" s="11">
        <f>SUM(E862/D862)*100</f>
        <v>18.142857142857142</v>
      </c>
      <c r="T862" s="10">
        <f>SUM(E862/P862)</f>
        <v>52.916666666666664</v>
      </c>
      <c r="U862" t="s">
        <v>8323</v>
      </c>
      <c r="V862" t="s">
        <v>8326</v>
      </c>
    </row>
    <row r="863" spans="1:22" ht="43.5" x14ac:dyDescent="0.35">
      <c r="A863">
        <v>861</v>
      </c>
      <c r="B863" s="3" t="s">
        <v>862</v>
      </c>
      <c r="C863" s="3" t="s">
        <v>4971</v>
      </c>
      <c r="D863" s="18">
        <v>4500</v>
      </c>
      <c r="E863" s="18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7">
        <v>42599.756990740738</v>
      </c>
      <c r="L863" s="7">
        <v>42629.756990740738</v>
      </c>
      <c r="M863" s="5">
        <f>(J863/86400)+25569+(-5/24)</f>
        <v>42599.756990740738</v>
      </c>
      <c r="N863" s="5">
        <f t="shared" si="13"/>
        <v>42629.756990740738</v>
      </c>
      <c r="O863" t="b">
        <v>0</v>
      </c>
      <c r="P863">
        <v>2</v>
      </c>
      <c r="Q863" t="b">
        <v>0</v>
      </c>
      <c r="R863" t="s">
        <v>8278</v>
      </c>
      <c r="S863" s="11">
        <f>SUM(E863/D863)*100</f>
        <v>2.2444444444444445</v>
      </c>
      <c r="T863" s="10">
        <f>SUM(E863/P863)</f>
        <v>50.5</v>
      </c>
      <c r="U863" t="s">
        <v>8323</v>
      </c>
      <c r="V863" t="s">
        <v>8326</v>
      </c>
    </row>
    <row r="864" spans="1:22" ht="43.5" x14ac:dyDescent="0.35">
      <c r="A864">
        <v>862</v>
      </c>
      <c r="B864" s="3" t="s">
        <v>863</v>
      </c>
      <c r="C864" s="3" t="s">
        <v>4972</v>
      </c>
      <c r="D864" s="18">
        <v>50000</v>
      </c>
      <c r="E864" s="18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7">
        <v>41559.346620370365</v>
      </c>
      <c r="L864" s="7">
        <v>41589.388287037036</v>
      </c>
      <c r="M864" s="5">
        <f>(J864/86400)+25569+(-5/24)</f>
        <v>41559.346620370365</v>
      </c>
      <c r="N864" s="5">
        <f t="shared" si="13"/>
        <v>41589.388287037036</v>
      </c>
      <c r="O864" t="b">
        <v>0</v>
      </c>
      <c r="P864">
        <v>4</v>
      </c>
      <c r="Q864" t="b">
        <v>0</v>
      </c>
      <c r="R864" t="s">
        <v>8278</v>
      </c>
      <c r="S864" s="11">
        <f>SUM(E864/D864)*100</f>
        <v>0.33999999999999997</v>
      </c>
      <c r="T864" s="10">
        <f>SUM(E864/P864)</f>
        <v>42.5</v>
      </c>
      <c r="U864" t="s">
        <v>8323</v>
      </c>
      <c r="V864" t="s">
        <v>8326</v>
      </c>
    </row>
    <row r="865" spans="1:22" ht="43.5" x14ac:dyDescent="0.35">
      <c r="A865">
        <v>863</v>
      </c>
      <c r="B865" s="3" t="s">
        <v>864</v>
      </c>
      <c r="C865" s="3" t="s">
        <v>4973</v>
      </c>
      <c r="D865" s="18">
        <v>2000</v>
      </c>
      <c r="E865" s="18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7">
        <v>40920.909328703703</v>
      </c>
      <c r="L865" s="7">
        <v>40950.909328703703</v>
      </c>
      <c r="M865" s="5">
        <f>(J865/86400)+25569+(-5/24)</f>
        <v>40920.909328703703</v>
      </c>
      <c r="N865" s="5">
        <f t="shared" si="13"/>
        <v>40950.909328703703</v>
      </c>
      <c r="O865" t="b">
        <v>0</v>
      </c>
      <c r="P865">
        <v>5</v>
      </c>
      <c r="Q865" t="b">
        <v>0</v>
      </c>
      <c r="R865" t="s">
        <v>8278</v>
      </c>
      <c r="S865" s="11">
        <f>SUM(E865/D865)*100</f>
        <v>4.5</v>
      </c>
      <c r="T865" s="10">
        <f>SUM(E865/P865)</f>
        <v>18</v>
      </c>
      <c r="U865" t="s">
        <v>8323</v>
      </c>
      <c r="V865" t="s">
        <v>8326</v>
      </c>
    </row>
    <row r="866" spans="1:22" ht="43.5" x14ac:dyDescent="0.35">
      <c r="A866">
        <v>864</v>
      </c>
      <c r="B866" s="3" t="s">
        <v>865</v>
      </c>
      <c r="C866" s="3" t="s">
        <v>4974</v>
      </c>
      <c r="D866" s="18">
        <v>6500</v>
      </c>
      <c r="E866" s="18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7">
        <v>41540.898587962962</v>
      </c>
      <c r="L866" s="7">
        <v>41563.207638888889</v>
      </c>
      <c r="M866" s="5">
        <f>(J866/86400)+25569+(-5/24)</f>
        <v>41540.898587962962</v>
      </c>
      <c r="N866" s="5">
        <f t="shared" si="13"/>
        <v>41563.207638888889</v>
      </c>
      <c r="O866" t="b">
        <v>0</v>
      </c>
      <c r="P866">
        <v>79</v>
      </c>
      <c r="Q866" t="b">
        <v>0</v>
      </c>
      <c r="R866" t="s">
        <v>8278</v>
      </c>
      <c r="S866" s="11">
        <f>SUM(E866/D866)*100</f>
        <v>41.53846153846154</v>
      </c>
      <c r="T866" s="10">
        <f>SUM(E866/P866)</f>
        <v>34.177215189873415</v>
      </c>
      <c r="U866" t="s">
        <v>8323</v>
      </c>
      <c r="V866" t="s">
        <v>8326</v>
      </c>
    </row>
    <row r="867" spans="1:22" ht="43.5" x14ac:dyDescent="0.35">
      <c r="A867">
        <v>865</v>
      </c>
      <c r="B867" s="3" t="s">
        <v>866</v>
      </c>
      <c r="C867" s="3" t="s">
        <v>4975</v>
      </c>
      <c r="D867" s="18">
        <v>2200</v>
      </c>
      <c r="E867" s="18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7">
        <v>41230.564780092587</v>
      </c>
      <c r="L867" s="7">
        <v>41290.564780092587</v>
      </c>
      <c r="M867" s="5">
        <f>(J867/86400)+25569+(-5/24)</f>
        <v>41230.564780092587</v>
      </c>
      <c r="N867" s="5">
        <f t="shared" si="13"/>
        <v>41290.564780092587</v>
      </c>
      <c r="O867" t="b">
        <v>0</v>
      </c>
      <c r="P867">
        <v>2</v>
      </c>
      <c r="Q867" t="b">
        <v>0</v>
      </c>
      <c r="R867" t="s">
        <v>8278</v>
      </c>
      <c r="S867" s="11">
        <f>SUM(E867/D867)*100</f>
        <v>2.0454545454545454</v>
      </c>
      <c r="T867" s="10">
        <f>SUM(E867/P867)</f>
        <v>22.5</v>
      </c>
      <c r="U867" t="s">
        <v>8323</v>
      </c>
      <c r="V867" t="s">
        <v>8326</v>
      </c>
    </row>
    <row r="868" spans="1:22" ht="43.5" x14ac:dyDescent="0.35">
      <c r="A868">
        <v>866</v>
      </c>
      <c r="B868" s="3" t="s">
        <v>867</v>
      </c>
      <c r="C868" s="3" t="s">
        <v>4976</v>
      </c>
      <c r="D868" s="18">
        <v>3500</v>
      </c>
      <c r="E868" s="1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7">
        <v>42025.429606481477</v>
      </c>
      <c r="L868" s="7">
        <v>42063.423611111109</v>
      </c>
      <c r="M868" s="5">
        <f>(J868/86400)+25569+(-5/24)</f>
        <v>42025.429606481477</v>
      </c>
      <c r="N868" s="5">
        <f t="shared" si="13"/>
        <v>42063.423611111109</v>
      </c>
      <c r="O868" t="b">
        <v>0</v>
      </c>
      <c r="P868">
        <v>11</v>
      </c>
      <c r="Q868" t="b">
        <v>0</v>
      </c>
      <c r="R868" t="s">
        <v>8278</v>
      </c>
      <c r="S868" s="11">
        <f>SUM(E868/D868)*100</f>
        <v>18.285714285714285</v>
      </c>
      <c r="T868" s="10">
        <f>SUM(E868/P868)</f>
        <v>58.18181818181818</v>
      </c>
      <c r="U868" t="s">
        <v>8323</v>
      </c>
      <c r="V868" t="s">
        <v>8326</v>
      </c>
    </row>
    <row r="869" spans="1:22" ht="58" x14ac:dyDescent="0.35">
      <c r="A869">
        <v>867</v>
      </c>
      <c r="B869" s="3" t="s">
        <v>868</v>
      </c>
      <c r="C869" s="3" t="s">
        <v>4977</v>
      </c>
      <c r="D869" s="18">
        <v>5000</v>
      </c>
      <c r="E869" s="18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7">
        <v>40087.897060185183</v>
      </c>
      <c r="L869" s="7">
        <v>40147.999305555553</v>
      </c>
      <c r="M869" s="5">
        <f>(J869/86400)+25569+(-5/24)</f>
        <v>40087.897060185183</v>
      </c>
      <c r="N869" s="5">
        <f t="shared" si="13"/>
        <v>40147.999305555553</v>
      </c>
      <c r="O869" t="b">
        <v>0</v>
      </c>
      <c r="P869">
        <v>11</v>
      </c>
      <c r="Q869" t="b">
        <v>0</v>
      </c>
      <c r="R869" t="s">
        <v>8278</v>
      </c>
      <c r="S869" s="11">
        <f>SUM(E869/D869)*100</f>
        <v>24.02</v>
      </c>
      <c r="T869" s="10">
        <f>SUM(E869/P869)</f>
        <v>109.18181818181819</v>
      </c>
      <c r="U869" t="s">
        <v>8323</v>
      </c>
      <c r="V869" t="s">
        <v>8326</v>
      </c>
    </row>
    <row r="870" spans="1:22" ht="58" x14ac:dyDescent="0.35">
      <c r="A870">
        <v>868</v>
      </c>
      <c r="B870" s="3" t="s">
        <v>869</v>
      </c>
      <c r="C870" s="3" t="s">
        <v>4978</v>
      </c>
      <c r="D870" s="18">
        <v>45000</v>
      </c>
      <c r="E870" s="18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7">
        <v>41615.819421296292</v>
      </c>
      <c r="L870" s="7">
        <v>41645.819421296292</v>
      </c>
      <c r="M870" s="5">
        <f>(J870/86400)+25569+(-5/24)</f>
        <v>41615.819421296292</v>
      </c>
      <c r="N870" s="5">
        <f t="shared" si="13"/>
        <v>41645.819421296292</v>
      </c>
      <c r="O870" t="b">
        <v>0</v>
      </c>
      <c r="P870">
        <v>1</v>
      </c>
      <c r="Q870" t="b">
        <v>0</v>
      </c>
      <c r="R870" t="s">
        <v>8278</v>
      </c>
      <c r="S870" s="11">
        <f>SUM(E870/D870)*100</f>
        <v>0.1111111111111111</v>
      </c>
      <c r="T870" s="10">
        <f>SUM(E870/P870)</f>
        <v>50</v>
      </c>
      <c r="U870" t="s">
        <v>8323</v>
      </c>
      <c r="V870" t="s">
        <v>8326</v>
      </c>
    </row>
    <row r="871" spans="1:22" ht="58" x14ac:dyDescent="0.35">
      <c r="A871">
        <v>869</v>
      </c>
      <c r="B871" s="3" t="s">
        <v>870</v>
      </c>
      <c r="C871" s="3" t="s">
        <v>4979</v>
      </c>
      <c r="D871" s="18">
        <v>8800</v>
      </c>
      <c r="E871" s="18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7">
        <v>41342.637233796289</v>
      </c>
      <c r="L871" s="7">
        <v>41372.595567129625</v>
      </c>
      <c r="M871" s="5">
        <f>(J871/86400)+25569+(-5/24)</f>
        <v>41342.637233796289</v>
      </c>
      <c r="N871" s="5">
        <f t="shared" si="13"/>
        <v>41372.595567129625</v>
      </c>
      <c r="O871" t="b">
        <v>0</v>
      </c>
      <c r="P871">
        <v>3</v>
      </c>
      <c r="Q871" t="b">
        <v>0</v>
      </c>
      <c r="R871" t="s">
        <v>8278</v>
      </c>
      <c r="S871" s="11">
        <f>SUM(E871/D871)*100</f>
        <v>11.818181818181818</v>
      </c>
      <c r="T871" s="10">
        <f>SUM(E871/P871)</f>
        <v>346.66666666666669</v>
      </c>
      <c r="U871" t="s">
        <v>8323</v>
      </c>
      <c r="V871" t="s">
        <v>8326</v>
      </c>
    </row>
    <row r="872" spans="1:22" ht="43.5" x14ac:dyDescent="0.35">
      <c r="A872">
        <v>870</v>
      </c>
      <c r="B872" s="3" t="s">
        <v>871</v>
      </c>
      <c r="C872" s="3" t="s">
        <v>4980</v>
      </c>
      <c r="D872" s="18">
        <v>20000</v>
      </c>
      <c r="E872" s="18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7">
        <v>41487.813923611109</v>
      </c>
      <c r="L872" s="7">
        <v>41517.813923611109</v>
      </c>
      <c r="M872" s="5">
        <f>(J872/86400)+25569+(-5/24)</f>
        <v>41487.813923611109</v>
      </c>
      <c r="N872" s="5">
        <f t="shared" si="13"/>
        <v>41517.813923611109</v>
      </c>
      <c r="O872" t="b">
        <v>0</v>
      </c>
      <c r="P872">
        <v>5</v>
      </c>
      <c r="Q872" t="b">
        <v>0</v>
      </c>
      <c r="R872" t="s">
        <v>8278</v>
      </c>
      <c r="S872" s="11">
        <f>SUM(E872/D872)*100</f>
        <v>0.31</v>
      </c>
      <c r="T872" s="10">
        <f>SUM(E872/P872)</f>
        <v>12.4</v>
      </c>
      <c r="U872" t="s">
        <v>8323</v>
      </c>
      <c r="V872" t="s">
        <v>8326</v>
      </c>
    </row>
    <row r="873" spans="1:22" ht="58" x14ac:dyDescent="0.35">
      <c r="A873">
        <v>871</v>
      </c>
      <c r="B873" s="3" t="s">
        <v>872</v>
      </c>
      <c r="C873" s="3" t="s">
        <v>4981</v>
      </c>
      <c r="D873" s="18">
        <v>6000</v>
      </c>
      <c r="E873" s="18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7">
        <v>41577.352951388886</v>
      </c>
      <c r="L873" s="7">
        <v>41607.394618055558</v>
      </c>
      <c r="M873" s="5">
        <f>(J873/86400)+25569+(-5/24)</f>
        <v>41577.352951388886</v>
      </c>
      <c r="N873" s="5">
        <f t="shared" si="13"/>
        <v>41607.394618055558</v>
      </c>
      <c r="O873" t="b">
        <v>0</v>
      </c>
      <c r="P873">
        <v>12</v>
      </c>
      <c r="Q873" t="b">
        <v>0</v>
      </c>
      <c r="R873" t="s">
        <v>8278</v>
      </c>
      <c r="S873" s="11">
        <f>SUM(E873/D873)*100</f>
        <v>5.416666666666667</v>
      </c>
      <c r="T873" s="10">
        <f>SUM(E873/P873)</f>
        <v>27.083333333333332</v>
      </c>
      <c r="U873" t="s">
        <v>8323</v>
      </c>
      <c r="V873" t="s">
        <v>8326</v>
      </c>
    </row>
    <row r="874" spans="1:22" ht="43.5" x14ac:dyDescent="0.35">
      <c r="A874">
        <v>872</v>
      </c>
      <c r="B874" s="3" t="s">
        <v>873</v>
      </c>
      <c r="C874" s="3" t="s">
        <v>4982</v>
      </c>
      <c r="D874" s="18">
        <v>8000</v>
      </c>
      <c r="E874" s="18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7">
        <v>40567.617210648146</v>
      </c>
      <c r="L874" s="7">
        <v>40612.617210648146</v>
      </c>
      <c r="M874" s="5">
        <f>(J874/86400)+25569+(-5/24)</f>
        <v>40567.617210648146</v>
      </c>
      <c r="N874" s="5">
        <f t="shared" si="13"/>
        <v>40612.617210648146</v>
      </c>
      <c r="O874" t="b">
        <v>0</v>
      </c>
      <c r="P874">
        <v>2</v>
      </c>
      <c r="Q874" t="b">
        <v>0</v>
      </c>
      <c r="R874" t="s">
        <v>8278</v>
      </c>
      <c r="S874" s="11">
        <f>SUM(E874/D874)*100</f>
        <v>0.8125</v>
      </c>
      <c r="T874" s="10">
        <f>SUM(E874/P874)</f>
        <v>32.5</v>
      </c>
      <c r="U874" t="s">
        <v>8323</v>
      </c>
      <c r="V874" t="s">
        <v>8326</v>
      </c>
    </row>
    <row r="875" spans="1:22" ht="29" x14ac:dyDescent="0.35">
      <c r="A875">
        <v>873</v>
      </c>
      <c r="B875" s="3" t="s">
        <v>874</v>
      </c>
      <c r="C875" s="3" t="s">
        <v>4983</v>
      </c>
      <c r="D875" s="18">
        <v>3500</v>
      </c>
      <c r="E875" s="18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7">
        <v>41183.958796296291</v>
      </c>
      <c r="L875" s="7">
        <v>41224.000462962962</v>
      </c>
      <c r="M875" s="5">
        <f>(J875/86400)+25569+(-5/24)</f>
        <v>41183.958796296291</v>
      </c>
      <c r="N875" s="5">
        <f t="shared" si="13"/>
        <v>41224.000462962962</v>
      </c>
      <c r="O875" t="b">
        <v>0</v>
      </c>
      <c r="P875">
        <v>5</v>
      </c>
      <c r="Q875" t="b">
        <v>0</v>
      </c>
      <c r="R875" t="s">
        <v>8278</v>
      </c>
      <c r="S875" s="11">
        <f>SUM(E875/D875)*100</f>
        <v>1.2857142857142856</v>
      </c>
      <c r="T875" s="10">
        <f>SUM(E875/P875)</f>
        <v>9</v>
      </c>
      <c r="U875" t="s">
        <v>8323</v>
      </c>
      <c r="V875" t="s">
        <v>8326</v>
      </c>
    </row>
    <row r="876" spans="1:22" ht="58" x14ac:dyDescent="0.35">
      <c r="A876">
        <v>874</v>
      </c>
      <c r="B876" s="3" t="s">
        <v>875</v>
      </c>
      <c r="C876" s="3" t="s">
        <v>4984</v>
      </c>
      <c r="D876" s="18">
        <v>3000</v>
      </c>
      <c r="E876" s="18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7">
        <v>41368.375393518516</v>
      </c>
      <c r="L876" s="7">
        <v>41398.375393518516</v>
      </c>
      <c r="M876" s="5">
        <f>(J876/86400)+25569+(-5/24)</f>
        <v>41368.375393518516</v>
      </c>
      <c r="N876" s="5">
        <f t="shared" si="13"/>
        <v>41398.375393518516</v>
      </c>
      <c r="O876" t="b">
        <v>0</v>
      </c>
      <c r="P876">
        <v>21</v>
      </c>
      <c r="Q876" t="b">
        <v>0</v>
      </c>
      <c r="R876" t="s">
        <v>8278</v>
      </c>
      <c r="S876" s="11">
        <f>SUM(E876/D876)*100</f>
        <v>24.333333333333336</v>
      </c>
      <c r="T876" s="10">
        <f>SUM(E876/P876)</f>
        <v>34.761904761904759</v>
      </c>
      <c r="U876" t="s">
        <v>8323</v>
      </c>
      <c r="V876" t="s">
        <v>8326</v>
      </c>
    </row>
    <row r="877" spans="1:22" ht="58" x14ac:dyDescent="0.35">
      <c r="A877">
        <v>875</v>
      </c>
      <c r="B877" s="3" t="s">
        <v>876</v>
      </c>
      <c r="C877" s="3" t="s">
        <v>4985</v>
      </c>
      <c r="D877" s="18">
        <v>5000</v>
      </c>
      <c r="E877" s="18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7">
        <v>42248.515405092585</v>
      </c>
      <c r="L877" s="7">
        <v>42268.515405092585</v>
      </c>
      <c r="M877" s="5">
        <f>(J877/86400)+25569+(-5/24)</f>
        <v>42248.515405092585</v>
      </c>
      <c r="N877" s="5">
        <f t="shared" si="13"/>
        <v>42268.515405092585</v>
      </c>
      <c r="O877" t="b">
        <v>0</v>
      </c>
      <c r="P877">
        <v>0</v>
      </c>
      <c r="Q877" t="b">
        <v>0</v>
      </c>
      <c r="R877" t="s">
        <v>8278</v>
      </c>
      <c r="S877" s="11">
        <f>SUM(E877/D877)*100</f>
        <v>0</v>
      </c>
      <c r="T877" s="10" t="e">
        <f>SUM(E877/P877)</f>
        <v>#DIV/0!</v>
      </c>
      <c r="U877" t="s">
        <v>8323</v>
      </c>
      <c r="V877" t="s">
        <v>8326</v>
      </c>
    </row>
    <row r="878" spans="1:22" ht="29" x14ac:dyDescent="0.35">
      <c r="A878">
        <v>876</v>
      </c>
      <c r="B878" s="3" t="s">
        <v>877</v>
      </c>
      <c r="C878" s="3" t="s">
        <v>4986</v>
      </c>
      <c r="D878" s="18">
        <v>3152</v>
      </c>
      <c r="E878" s="1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7">
        <v>41276.288506944438</v>
      </c>
      <c r="L878" s="7">
        <v>41309.288506944438</v>
      </c>
      <c r="M878" s="5">
        <f>(J878/86400)+25569+(-5/24)</f>
        <v>41276.288506944438</v>
      </c>
      <c r="N878" s="5">
        <f t="shared" si="13"/>
        <v>41309.288506944438</v>
      </c>
      <c r="O878" t="b">
        <v>0</v>
      </c>
      <c r="P878">
        <v>45</v>
      </c>
      <c r="Q878" t="b">
        <v>0</v>
      </c>
      <c r="R878" t="s">
        <v>8278</v>
      </c>
      <c r="S878" s="11">
        <f>SUM(E878/D878)*100</f>
        <v>40.799492385786799</v>
      </c>
      <c r="T878" s="10">
        <f>SUM(E878/P878)</f>
        <v>28.577777777777779</v>
      </c>
      <c r="U878" t="s">
        <v>8323</v>
      </c>
      <c r="V878" t="s">
        <v>8326</v>
      </c>
    </row>
    <row r="879" spans="1:22" ht="58" x14ac:dyDescent="0.35">
      <c r="A879">
        <v>877</v>
      </c>
      <c r="B879" s="3" t="s">
        <v>878</v>
      </c>
      <c r="C879" s="3" t="s">
        <v>4987</v>
      </c>
      <c r="D879" s="18">
        <v>2000</v>
      </c>
      <c r="E879" s="18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7">
        <v>41597.580555555549</v>
      </c>
      <c r="L879" s="7">
        <v>41627.580555555549</v>
      </c>
      <c r="M879" s="5">
        <f>(J879/86400)+25569+(-5/24)</f>
        <v>41597.580555555549</v>
      </c>
      <c r="N879" s="5">
        <f t="shared" si="13"/>
        <v>41627.580555555549</v>
      </c>
      <c r="O879" t="b">
        <v>0</v>
      </c>
      <c r="P879">
        <v>29</v>
      </c>
      <c r="Q879" t="b">
        <v>0</v>
      </c>
      <c r="R879" t="s">
        <v>8278</v>
      </c>
      <c r="S879" s="11">
        <f>SUM(E879/D879)*100</f>
        <v>67.55</v>
      </c>
      <c r="T879" s="10">
        <f>SUM(E879/P879)</f>
        <v>46.586206896551722</v>
      </c>
      <c r="U879" t="s">
        <v>8323</v>
      </c>
      <c r="V879" t="s">
        <v>8326</v>
      </c>
    </row>
    <row r="880" spans="1:22" ht="43.5" x14ac:dyDescent="0.35">
      <c r="A880">
        <v>878</v>
      </c>
      <c r="B880" s="3" t="s">
        <v>879</v>
      </c>
      <c r="C880" s="3" t="s">
        <v>4988</v>
      </c>
      <c r="D880" s="18">
        <v>5000</v>
      </c>
      <c r="E880" s="18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7">
        <v>40505.024583333332</v>
      </c>
      <c r="L880" s="7">
        <v>40535.024583333332</v>
      </c>
      <c r="M880" s="5">
        <f>(J880/86400)+25569+(-5/24)</f>
        <v>40505.024583333332</v>
      </c>
      <c r="N880" s="5">
        <f t="shared" si="13"/>
        <v>40535.024583333332</v>
      </c>
      <c r="O880" t="b">
        <v>0</v>
      </c>
      <c r="P880">
        <v>2</v>
      </c>
      <c r="Q880" t="b">
        <v>0</v>
      </c>
      <c r="R880" t="s">
        <v>8278</v>
      </c>
      <c r="S880" s="11">
        <f>SUM(E880/D880)*100</f>
        <v>1.3</v>
      </c>
      <c r="T880" s="10">
        <f>SUM(E880/P880)</f>
        <v>32.5</v>
      </c>
      <c r="U880" t="s">
        <v>8323</v>
      </c>
      <c r="V880" t="s">
        <v>8326</v>
      </c>
    </row>
    <row r="881" spans="1:22" ht="43.5" x14ac:dyDescent="0.35">
      <c r="A881">
        <v>879</v>
      </c>
      <c r="B881" s="3" t="s">
        <v>880</v>
      </c>
      <c r="C881" s="3" t="s">
        <v>4989</v>
      </c>
      <c r="D881" s="18">
        <v>2100</v>
      </c>
      <c r="E881" s="18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7">
        <v>41037.621585648143</v>
      </c>
      <c r="L881" s="7">
        <v>41058.621585648143</v>
      </c>
      <c r="M881" s="5">
        <f>(J881/86400)+25569+(-5/24)</f>
        <v>41037.621585648143</v>
      </c>
      <c r="N881" s="5">
        <f t="shared" si="13"/>
        <v>41058.621585648143</v>
      </c>
      <c r="O881" t="b">
        <v>0</v>
      </c>
      <c r="P881">
        <v>30</v>
      </c>
      <c r="Q881" t="b">
        <v>0</v>
      </c>
      <c r="R881" t="s">
        <v>8278</v>
      </c>
      <c r="S881" s="11">
        <f>SUM(E881/D881)*100</f>
        <v>30.666666666666664</v>
      </c>
      <c r="T881" s="10">
        <f>SUM(E881/P881)</f>
        <v>21.466666666666665</v>
      </c>
      <c r="U881" t="s">
        <v>8323</v>
      </c>
      <c r="V881" t="s">
        <v>8326</v>
      </c>
    </row>
    <row r="882" spans="1:22" ht="43.5" x14ac:dyDescent="0.35">
      <c r="A882">
        <v>880</v>
      </c>
      <c r="B882" s="3" t="s">
        <v>881</v>
      </c>
      <c r="C882" s="3" t="s">
        <v>4990</v>
      </c>
      <c r="D882" s="18">
        <v>3780</v>
      </c>
      <c r="E882" s="18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7">
        <v>41179.112708333334</v>
      </c>
      <c r="L882" s="7">
        <v>41212.112708333334</v>
      </c>
      <c r="M882" s="5">
        <f>(J882/86400)+25569+(-5/24)</f>
        <v>41179.112708333334</v>
      </c>
      <c r="N882" s="5">
        <f t="shared" si="13"/>
        <v>41212.112708333334</v>
      </c>
      <c r="O882" t="b">
        <v>0</v>
      </c>
      <c r="P882">
        <v>8</v>
      </c>
      <c r="Q882" t="b">
        <v>0</v>
      </c>
      <c r="R882" t="s">
        <v>8279</v>
      </c>
      <c r="S882" s="11">
        <f>SUM(E882/D882)*100</f>
        <v>2.9894179894179893</v>
      </c>
      <c r="T882" s="10">
        <f>SUM(E882/P882)</f>
        <v>14.125</v>
      </c>
      <c r="U882" t="s">
        <v>8323</v>
      </c>
      <c r="V882" t="s">
        <v>8327</v>
      </c>
    </row>
    <row r="883" spans="1:22" ht="43.5" x14ac:dyDescent="0.35">
      <c r="A883">
        <v>881</v>
      </c>
      <c r="B883" s="3" t="s">
        <v>882</v>
      </c>
      <c r="C883" s="3" t="s">
        <v>4991</v>
      </c>
      <c r="D883" s="18">
        <v>3750</v>
      </c>
      <c r="E883" s="18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7">
        <v>40877.042662037034</v>
      </c>
      <c r="L883" s="7">
        <v>40922.042662037034</v>
      </c>
      <c r="M883" s="5">
        <f>(J883/86400)+25569+(-5/24)</f>
        <v>40877.042662037034</v>
      </c>
      <c r="N883" s="5">
        <f t="shared" si="13"/>
        <v>40922.042662037034</v>
      </c>
      <c r="O883" t="b">
        <v>0</v>
      </c>
      <c r="P883">
        <v>1</v>
      </c>
      <c r="Q883" t="b">
        <v>0</v>
      </c>
      <c r="R883" t="s">
        <v>8279</v>
      </c>
      <c r="S883" s="11">
        <f>SUM(E883/D883)*100</f>
        <v>0.8</v>
      </c>
      <c r="T883" s="10">
        <f>SUM(E883/P883)</f>
        <v>30</v>
      </c>
      <c r="U883" t="s">
        <v>8323</v>
      </c>
      <c r="V883" t="s">
        <v>8327</v>
      </c>
    </row>
    <row r="884" spans="1:22" ht="43.5" x14ac:dyDescent="0.35">
      <c r="A884">
        <v>882</v>
      </c>
      <c r="B884" s="3" t="s">
        <v>883</v>
      </c>
      <c r="C884" s="3" t="s">
        <v>4992</v>
      </c>
      <c r="D884" s="18">
        <v>1500</v>
      </c>
      <c r="E884" s="18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7">
        <v>40759.652199074073</v>
      </c>
      <c r="L884" s="7">
        <v>40792.652199074073</v>
      </c>
      <c r="M884" s="5">
        <f>(J884/86400)+25569+(-5/24)</f>
        <v>40759.652199074073</v>
      </c>
      <c r="N884" s="5">
        <f t="shared" si="13"/>
        <v>40792.652199074073</v>
      </c>
      <c r="O884" t="b">
        <v>0</v>
      </c>
      <c r="P884">
        <v>14</v>
      </c>
      <c r="Q884" t="b">
        <v>0</v>
      </c>
      <c r="R884" t="s">
        <v>8279</v>
      </c>
      <c r="S884" s="11">
        <f>SUM(E884/D884)*100</f>
        <v>20.133333333333333</v>
      </c>
      <c r="T884" s="10">
        <f>SUM(E884/P884)</f>
        <v>21.571428571428573</v>
      </c>
      <c r="U884" t="s">
        <v>8323</v>
      </c>
      <c r="V884" t="s">
        <v>8327</v>
      </c>
    </row>
    <row r="885" spans="1:22" ht="58" x14ac:dyDescent="0.35">
      <c r="A885">
        <v>883</v>
      </c>
      <c r="B885" s="3" t="s">
        <v>884</v>
      </c>
      <c r="C885" s="3" t="s">
        <v>4993</v>
      </c>
      <c r="D885" s="18">
        <v>5000</v>
      </c>
      <c r="E885" s="18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7">
        <v>42371.727256944439</v>
      </c>
      <c r="L885" s="7">
        <v>42431.727256944439</v>
      </c>
      <c r="M885" s="5">
        <f>(J885/86400)+25569+(-5/24)</f>
        <v>42371.727256944439</v>
      </c>
      <c r="N885" s="5">
        <f t="shared" si="13"/>
        <v>42431.727256944439</v>
      </c>
      <c r="O885" t="b">
        <v>0</v>
      </c>
      <c r="P885">
        <v>24</v>
      </c>
      <c r="Q885" t="b">
        <v>0</v>
      </c>
      <c r="R885" t="s">
        <v>8279</v>
      </c>
      <c r="S885" s="11">
        <f>SUM(E885/D885)*100</f>
        <v>40.020000000000003</v>
      </c>
      <c r="T885" s="10">
        <f>SUM(E885/P885)</f>
        <v>83.375</v>
      </c>
      <c r="U885" t="s">
        <v>8323</v>
      </c>
      <c r="V885" t="s">
        <v>8327</v>
      </c>
    </row>
    <row r="886" spans="1:22" ht="43.5" x14ac:dyDescent="0.35">
      <c r="A886">
        <v>884</v>
      </c>
      <c r="B886" s="3" t="s">
        <v>885</v>
      </c>
      <c r="C886" s="3" t="s">
        <v>4994</v>
      </c>
      <c r="D886" s="18">
        <v>2000</v>
      </c>
      <c r="E886" s="18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7">
        <v>40981.594282407408</v>
      </c>
      <c r="L886" s="7">
        <v>41040.896527777775</v>
      </c>
      <c r="M886" s="5">
        <f>(J886/86400)+25569+(-5/24)</f>
        <v>40981.594282407408</v>
      </c>
      <c r="N886" s="5">
        <f t="shared" si="13"/>
        <v>41040.896527777775</v>
      </c>
      <c r="O886" t="b">
        <v>0</v>
      </c>
      <c r="P886">
        <v>2</v>
      </c>
      <c r="Q886" t="b">
        <v>0</v>
      </c>
      <c r="R886" t="s">
        <v>8279</v>
      </c>
      <c r="S886" s="11">
        <f>SUM(E886/D886)*100</f>
        <v>1</v>
      </c>
      <c r="T886" s="10">
        <f>SUM(E886/P886)</f>
        <v>10</v>
      </c>
      <c r="U886" t="s">
        <v>8323</v>
      </c>
      <c r="V886" t="s">
        <v>8327</v>
      </c>
    </row>
    <row r="887" spans="1:22" ht="43.5" x14ac:dyDescent="0.35">
      <c r="A887">
        <v>885</v>
      </c>
      <c r="B887" s="3" t="s">
        <v>886</v>
      </c>
      <c r="C887" s="3" t="s">
        <v>4995</v>
      </c>
      <c r="D887" s="18">
        <v>1000</v>
      </c>
      <c r="E887" s="18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7">
        <v>42713.732766203706</v>
      </c>
      <c r="L887" s="7">
        <v>42734.732766203706</v>
      </c>
      <c r="M887" s="5">
        <f>(J887/86400)+25569+(-5/24)</f>
        <v>42713.732766203706</v>
      </c>
      <c r="N887" s="5">
        <f t="shared" si="13"/>
        <v>42734.732766203706</v>
      </c>
      <c r="O887" t="b">
        <v>0</v>
      </c>
      <c r="P887">
        <v>21</v>
      </c>
      <c r="Q887" t="b">
        <v>0</v>
      </c>
      <c r="R887" t="s">
        <v>8279</v>
      </c>
      <c r="S887" s="11">
        <f>SUM(E887/D887)*100</f>
        <v>75</v>
      </c>
      <c r="T887" s="10">
        <f>SUM(E887/P887)</f>
        <v>35.714285714285715</v>
      </c>
      <c r="U887" t="s">
        <v>8323</v>
      </c>
      <c r="V887" t="s">
        <v>8327</v>
      </c>
    </row>
    <row r="888" spans="1:22" ht="58" x14ac:dyDescent="0.35">
      <c r="A888">
        <v>886</v>
      </c>
      <c r="B888" s="3" t="s">
        <v>887</v>
      </c>
      <c r="C888" s="3" t="s">
        <v>4996</v>
      </c>
      <c r="D888" s="18">
        <v>500</v>
      </c>
      <c r="E888" s="1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7">
        <v>42603.662187499998</v>
      </c>
      <c r="L888" s="7">
        <v>42628.662187499998</v>
      </c>
      <c r="M888" s="5">
        <f>(J888/86400)+25569+(-5/24)</f>
        <v>42603.662187499998</v>
      </c>
      <c r="N888" s="5">
        <f t="shared" si="13"/>
        <v>42628.662187499998</v>
      </c>
      <c r="O888" t="b">
        <v>0</v>
      </c>
      <c r="P888">
        <v>7</v>
      </c>
      <c r="Q888" t="b">
        <v>0</v>
      </c>
      <c r="R888" t="s">
        <v>8279</v>
      </c>
      <c r="S888" s="11">
        <f>SUM(E888/D888)*100</f>
        <v>41</v>
      </c>
      <c r="T888" s="10">
        <f>SUM(E888/P888)</f>
        <v>29.285714285714285</v>
      </c>
      <c r="U888" t="s">
        <v>8323</v>
      </c>
      <c r="V888" t="s">
        <v>8327</v>
      </c>
    </row>
    <row r="889" spans="1:22" ht="43.5" x14ac:dyDescent="0.35">
      <c r="A889">
        <v>887</v>
      </c>
      <c r="B889" s="3" t="s">
        <v>888</v>
      </c>
      <c r="C889" s="3" t="s">
        <v>4997</v>
      </c>
      <c r="D889" s="18">
        <v>1000</v>
      </c>
      <c r="E889" s="18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7">
        <v>41026.75063657407</v>
      </c>
      <c r="L889" s="7">
        <v>41056.75063657407</v>
      </c>
      <c r="M889" s="5">
        <f>(J889/86400)+25569+(-5/24)</f>
        <v>41026.75063657407</v>
      </c>
      <c r="N889" s="5">
        <f t="shared" si="13"/>
        <v>41056.75063657407</v>
      </c>
      <c r="O889" t="b">
        <v>0</v>
      </c>
      <c r="P889">
        <v>0</v>
      </c>
      <c r="Q889" t="b">
        <v>0</v>
      </c>
      <c r="R889" t="s">
        <v>8279</v>
      </c>
      <c r="S889" s="11">
        <f>SUM(E889/D889)*100</f>
        <v>0</v>
      </c>
      <c r="T889" s="10" t="e">
        <f>SUM(E889/P889)</f>
        <v>#DIV/0!</v>
      </c>
      <c r="U889" t="s">
        <v>8323</v>
      </c>
      <c r="V889" t="s">
        <v>8327</v>
      </c>
    </row>
    <row r="890" spans="1:22" ht="58" x14ac:dyDescent="0.35">
      <c r="A890">
        <v>888</v>
      </c>
      <c r="B890" s="3" t="s">
        <v>889</v>
      </c>
      <c r="C890" s="3" t="s">
        <v>4998</v>
      </c>
      <c r="D890" s="18">
        <v>1000</v>
      </c>
      <c r="E890" s="18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7">
        <v>40751.544965277775</v>
      </c>
      <c r="L890" s="7">
        <v>40787.041666666664</v>
      </c>
      <c r="M890" s="5">
        <f>(J890/86400)+25569+(-5/24)</f>
        <v>40751.544965277775</v>
      </c>
      <c r="N890" s="5">
        <f t="shared" si="13"/>
        <v>40787.041666666664</v>
      </c>
      <c r="O890" t="b">
        <v>0</v>
      </c>
      <c r="P890">
        <v>4</v>
      </c>
      <c r="Q890" t="b">
        <v>0</v>
      </c>
      <c r="R890" t="s">
        <v>8279</v>
      </c>
      <c r="S890" s="11">
        <f>SUM(E890/D890)*100</f>
        <v>7.1999999999999993</v>
      </c>
      <c r="T890" s="10">
        <f>SUM(E890/P890)</f>
        <v>18</v>
      </c>
      <c r="U890" t="s">
        <v>8323</v>
      </c>
      <c r="V890" t="s">
        <v>8327</v>
      </c>
    </row>
    <row r="891" spans="1:22" ht="43.5" x14ac:dyDescent="0.35">
      <c r="A891">
        <v>889</v>
      </c>
      <c r="B891" s="3" t="s">
        <v>890</v>
      </c>
      <c r="C891" s="3" t="s">
        <v>4999</v>
      </c>
      <c r="D891" s="18">
        <v>25000</v>
      </c>
      <c r="E891" s="18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7">
        <v>41887.575729166667</v>
      </c>
      <c r="L891" s="7">
        <v>41917.575729166667</v>
      </c>
      <c r="M891" s="5">
        <f>(J891/86400)+25569+(-5/24)</f>
        <v>41887.575729166667</v>
      </c>
      <c r="N891" s="5">
        <f t="shared" si="13"/>
        <v>41917.575729166667</v>
      </c>
      <c r="O891" t="b">
        <v>0</v>
      </c>
      <c r="P891">
        <v>32</v>
      </c>
      <c r="Q891" t="b">
        <v>0</v>
      </c>
      <c r="R891" t="s">
        <v>8279</v>
      </c>
      <c r="S891" s="11">
        <f>SUM(E891/D891)*100</f>
        <v>9.4412800000000008</v>
      </c>
      <c r="T891" s="10">
        <f>SUM(E891/P891)</f>
        <v>73.760000000000005</v>
      </c>
      <c r="U891" t="s">
        <v>8323</v>
      </c>
      <c r="V891" t="s">
        <v>8327</v>
      </c>
    </row>
    <row r="892" spans="1:22" ht="58" x14ac:dyDescent="0.35">
      <c r="A892">
        <v>890</v>
      </c>
      <c r="B892" s="3" t="s">
        <v>891</v>
      </c>
      <c r="C892" s="3" t="s">
        <v>5000</v>
      </c>
      <c r="D892" s="18">
        <v>3000</v>
      </c>
      <c r="E892" s="18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7">
        <v>41569.490497685183</v>
      </c>
      <c r="L892" s="7">
        <v>41599.532164351847</v>
      </c>
      <c r="M892" s="5">
        <f>(J892/86400)+25569+(-5/24)</f>
        <v>41569.490497685183</v>
      </c>
      <c r="N892" s="5">
        <f t="shared" si="13"/>
        <v>41599.532164351847</v>
      </c>
      <c r="O892" t="b">
        <v>0</v>
      </c>
      <c r="P892">
        <v>4</v>
      </c>
      <c r="Q892" t="b">
        <v>0</v>
      </c>
      <c r="R892" t="s">
        <v>8279</v>
      </c>
      <c r="S892" s="11">
        <f>SUM(E892/D892)*100</f>
        <v>4.1666666666666661</v>
      </c>
      <c r="T892" s="10">
        <f>SUM(E892/P892)</f>
        <v>31.25</v>
      </c>
      <c r="U892" t="s">
        <v>8323</v>
      </c>
      <c r="V892" t="s">
        <v>8327</v>
      </c>
    </row>
    <row r="893" spans="1:22" ht="43.5" x14ac:dyDescent="0.35">
      <c r="A893">
        <v>891</v>
      </c>
      <c r="B893" s="3" t="s">
        <v>892</v>
      </c>
      <c r="C893" s="3" t="s">
        <v>5001</v>
      </c>
      <c r="D893" s="18">
        <v>8000</v>
      </c>
      <c r="E893" s="18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7">
        <v>41841.823263888888</v>
      </c>
      <c r="L893" s="7">
        <v>41871.823263888888</v>
      </c>
      <c r="M893" s="5">
        <f>(J893/86400)+25569+(-5/24)</f>
        <v>41841.823263888888</v>
      </c>
      <c r="N893" s="5">
        <f t="shared" si="13"/>
        <v>41871.823263888888</v>
      </c>
      <c r="O893" t="b">
        <v>0</v>
      </c>
      <c r="P893">
        <v>9</v>
      </c>
      <c r="Q893" t="b">
        <v>0</v>
      </c>
      <c r="R893" t="s">
        <v>8279</v>
      </c>
      <c r="S893" s="11">
        <f>SUM(E893/D893)*100</f>
        <v>3.25</v>
      </c>
      <c r="T893" s="10">
        <f>SUM(E893/P893)</f>
        <v>28.888888888888889</v>
      </c>
      <c r="U893" t="s">
        <v>8323</v>
      </c>
      <c r="V893" t="s">
        <v>8327</v>
      </c>
    </row>
    <row r="894" spans="1:22" ht="43.5" x14ac:dyDescent="0.35">
      <c r="A894">
        <v>892</v>
      </c>
      <c r="B894" s="3" t="s">
        <v>893</v>
      </c>
      <c r="C894" s="3" t="s">
        <v>5002</v>
      </c>
      <c r="D894" s="18">
        <v>6000</v>
      </c>
      <c r="E894" s="18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7">
        <v>40303.991701388884</v>
      </c>
      <c r="L894" s="7">
        <v>40390.958333333328</v>
      </c>
      <c r="M894" s="5">
        <f>(J894/86400)+25569+(-5/24)</f>
        <v>40303.991701388884</v>
      </c>
      <c r="N894" s="5">
        <f t="shared" si="13"/>
        <v>40390.958333333328</v>
      </c>
      <c r="O894" t="b">
        <v>0</v>
      </c>
      <c r="P894">
        <v>17</v>
      </c>
      <c r="Q894" t="b">
        <v>0</v>
      </c>
      <c r="R894" t="s">
        <v>8279</v>
      </c>
      <c r="S894" s="11">
        <f>SUM(E894/D894)*100</f>
        <v>40.75</v>
      </c>
      <c r="T894" s="10">
        <f>SUM(E894/P894)</f>
        <v>143.8235294117647</v>
      </c>
      <c r="U894" t="s">
        <v>8323</v>
      </c>
      <c r="V894" t="s">
        <v>8327</v>
      </c>
    </row>
    <row r="895" spans="1:22" ht="43.5" x14ac:dyDescent="0.35">
      <c r="A895">
        <v>893</v>
      </c>
      <c r="B895" s="3" t="s">
        <v>894</v>
      </c>
      <c r="C895" s="3" t="s">
        <v>5003</v>
      </c>
      <c r="D895" s="18">
        <v>2000</v>
      </c>
      <c r="E895" s="18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7">
        <v>42065.689386574071</v>
      </c>
      <c r="L895" s="7">
        <v>42095.647719907407</v>
      </c>
      <c r="M895" s="5">
        <f>(J895/86400)+25569+(-5/24)</f>
        <v>42065.689386574071</v>
      </c>
      <c r="N895" s="5">
        <f t="shared" si="13"/>
        <v>42095.647719907407</v>
      </c>
      <c r="O895" t="b">
        <v>0</v>
      </c>
      <c r="P895">
        <v>5</v>
      </c>
      <c r="Q895" t="b">
        <v>0</v>
      </c>
      <c r="R895" t="s">
        <v>8279</v>
      </c>
      <c r="S895" s="11">
        <f>SUM(E895/D895)*100</f>
        <v>10</v>
      </c>
      <c r="T895" s="10">
        <f>SUM(E895/P895)</f>
        <v>40</v>
      </c>
      <c r="U895" t="s">
        <v>8323</v>
      </c>
      <c r="V895" t="s">
        <v>8327</v>
      </c>
    </row>
    <row r="896" spans="1:22" ht="43.5" x14ac:dyDescent="0.35">
      <c r="A896">
        <v>894</v>
      </c>
      <c r="B896" s="3" t="s">
        <v>895</v>
      </c>
      <c r="C896" s="3" t="s">
        <v>5004</v>
      </c>
      <c r="D896" s="18">
        <v>20000</v>
      </c>
      <c r="E896" s="18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7">
        <v>42496.773263888885</v>
      </c>
      <c r="L896" s="7">
        <v>42526.773263888885</v>
      </c>
      <c r="M896" s="5">
        <f>(J896/86400)+25569+(-5/24)</f>
        <v>42496.773263888885</v>
      </c>
      <c r="N896" s="5">
        <f t="shared" si="13"/>
        <v>42526.773263888885</v>
      </c>
      <c r="O896" t="b">
        <v>0</v>
      </c>
      <c r="P896">
        <v>53</v>
      </c>
      <c r="Q896" t="b">
        <v>0</v>
      </c>
      <c r="R896" t="s">
        <v>8279</v>
      </c>
      <c r="S896" s="11">
        <f>SUM(E896/D896)*100</f>
        <v>39.17</v>
      </c>
      <c r="T896" s="10">
        <f>SUM(E896/P896)</f>
        <v>147.81132075471697</v>
      </c>
      <c r="U896" t="s">
        <v>8323</v>
      </c>
      <c r="V896" t="s">
        <v>8327</v>
      </c>
    </row>
    <row r="897" spans="1:22" ht="58" x14ac:dyDescent="0.35">
      <c r="A897">
        <v>895</v>
      </c>
      <c r="B897" s="3" t="s">
        <v>896</v>
      </c>
      <c r="C897" s="3" t="s">
        <v>5005</v>
      </c>
      <c r="D897" s="18">
        <v>8000</v>
      </c>
      <c r="E897" s="18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7">
        <v>40430.919317129628</v>
      </c>
      <c r="L897" s="7">
        <v>40475.919317129628</v>
      </c>
      <c r="M897" s="5">
        <f>(J897/86400)+25569+(-5/24)</f>
        <v>40430.919317129628</v>
      </c>
      <c r="N897" s="5">
        <f t="shared" si="13"/>
        <v>40475.919317129628</v>
      </c>
      <c r="O897" t="b">
        <v>0</v>
      </c>
      <c r="P897">
        <v>7</v>
      </c>
      <c r="Q897" t="b">
        <v>0</v>
      </c>
      <c r="R897" t="s">
        <v>8279</v>
      </c>
      <c r="S897" s="11">
        <f>SUM(E897/D897)*100</f>
        <v>2.4375</v>
      </c>
      <c r="T897" s="10">
        <f>SUM(E897/P897)</f>
        <v>27.857142857142858</v>
      </c>
      <c r="U897" t="s">
        <v>8323</v>
      </c>
      <c r="V897" t="s">
        <v>8327</v>
      </c>
    </row>
    <row r="898" spans="1:22" ht="58" x14ac:dyDescent="0.35">
      <c r="A898">
        <v>896</v>
      </c>
      <c r="B898" s="3" t="s">
        <v>897</v>
      </c>
      <c r="C898" s="3" t="s">
        <v>5006</v>
      </c>
      <c r="D898" s="18">
        <v>8000</v>
      </c>
      <c r="E898" s="1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7">
        <v>42218.66465277777</v>
      </c>
      <c r="L898" s="7">
        <v>42243.958333333336</v>
      </c>
      <c r="M898" s="5">
        <f>(J898/86400)+25569+(-5/24)</f>
        <v>42218.66465277777</v>
      </c>
      <c r="N898" s="5">
        <f t="shared" si="13"/>
        <v>42243.958333333336</v>
      </c>
      <c r="O898" t="b">
        <v>0</v>
      </c>
      <c r="P898">
        <v>72</v>
      </c>
      <c r="Q898" t="b">
        <v>0</v>
      </c>
      <c r="R898" t="s">
        <v>8279</v>
      </c>
      <c r="S898" s="11">
        <f>SUM(E898/D898)*100</f>
        <v>40</v>
      </c>
      <c r="T898" s="10">
        <f>SUM(E898/P898)</f>
        <v>44.444444444444443</v>
      </c>
      <c r="U898" t="s">
        <v>8323</v>
      </c>
      <c r="V898" t="s">
        <v>8327</v>
      </c>
    </row>
    <row r="899" spans="1:22" ht="58" x14ac:dyDescent="0.35">
      <c r="A899">
        <v>897</v>
      </c>
      <c r="B899" s="3" t="s">
        <v>898</v>
      </c>
      <c r="C899" s="3" t="s">
        <v>5007</v>
      </c>
      <c r="D899" s="18">
        <v>3000</v>
      </c>
      <c r="E899" s="18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7">
        <v>41211.480416666665</v>
      </c>
      <c r="L899" s="7">
        <v>41241.52208333333</v>
      </c>
      <c r="M899" s="5">
        <f>(J899/86400)+25569+(-5/24)</f>
        <v>41211.480416666665</v>
      </c>
      <c r="N899" s="5">
        <f t="shared" ref="N899:N962" si="14">(I899/86400)+25569+(-5/24)</f>
        <v>41241.52208333333</v>
      </c>
      <c r="O899" t="b">
        <v>0</v>
      </c>
      <c r="P899">
        <v>0</v>
      </c>
      <c r="Q899" t="b">
        <v>0</v>
      </c>
      <c r="R899" t="s">
        <v>8279</v>
      </c>
      <c r="S899" s="11">
        <f>SUM(E899/D899)*100</f>
        <v>0</v>
      </c>
      <c r="T899" s="10" t="e">
        <f>SUM(E899/P899)</f>
        <v>#DIV/0!</v>
      </c>
      <c r="U899" t="s">
        <v>8323</v>
      </c>
      <c r="V899" t="s">
        <v>8327</v>
      </c>
    </row>
    <row r="900" spans="1:22" ht="43.5" x14ac:dyDescent="0.35">
      <c r="A900">
        <v>898</v>
      </c>
      <c r="B900" s="3" t="s">
        <v>899</v>
      </c>
      <c r="C900" s="3" t="s">
        <v>5008</v>
      </c>
      <c r="D900" s="18">
        <v>2500</v>
      </c>
      <c r="E900" s="18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7">
        <v>40878.549884259257</v>
      </c>
      <c r="L900" s="7">
        <v>40923.549884259257</v>
      </c>
      <c r="M900" s="5">
        <f>(J900/86400)+25569+(-5/24)</f>
        <v>40878.549884259257</v>
      </c>
      <c r="N900" s="5">
        <f t="shared" si="14"/>
        <v>40923.549884259257</v>
      </c>
      <c r="O900" t="b">
        <v>0</v>
      </c>
      <c r="P900">
        <v>2</v>
      </c>
      <c r="Q900" t="b">
        <v>0</v>
      </c>
      <c r="R900" t="s">
        <v>8279</v>
      </c>
      <c r="S900" s="11">
        <f>SUM(E900/D900)*100</f>
        <v>2.8000000000000003</v>
      </c>
      <c r="T900" s="10">
        <f>SUM(E900/P900)</f>
        <v>35</v>
      </c>
      <c r="U900" t="s">
        <v>8323</v>
      </c>
      <c r="V900" t="s">
        <v>8327</v>
      </c>
    </row>
    <row r="901" spans="1:22" ht="43.5" x14ac:dyDescent="0.35">
      <c r="A901">
        <v>899</v>
      </c>
      <c r="B901" s="3" t="s">
        <v>900</v>
      </c>
      <c r="C901" s="3" t="s">
        <v>5009</v>
      </c>
      <c r="D901" s="18">
        <v>750</v>
      </c>
      <c r="E901" s="18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7">
        <v>40645.890763888885</v>
      </c>
      <c r="L901" s="7">
        <v>40690.890763888885</v>
      </c>
      <c r="M901" s="5">
        <f>(J901/86400)+25569+(-5/24)</f>
        <v>40645.890763888885</v>
      </c>
      <c r="N901" s="5">
        <f t="shared" si="14"/>
        <v>40690.890763888885</v>
      </c>
      <c r="O901" t="b">
        <v>0</v>
      </c>
      <c r="P901">
        <v>8</v>
      </c>
      <c r="Q901" t="b">
        <v>0</v>
      </c>
      <c r="R901" t="s">
        <v>8279</v>
      </c>
      <c r="S901" s="11">
        <f>SUM(E901/D901)*100</f>
        <v>37.333333333333336</v>
      </c>
      <c r="T901" s="10">
        <f>SUM(E901/P901)</f>
        <v>35</v>
      </c>
      <c r="U901" t="s">
        <v>8323</v>
      </c>
      <c r="V901" t="s">
        <v>8327</v>
      </c>
    </row>
    <row r="902" spans="1:22" ht="29" x14ac:dyDescent="0.35">
      <c r="A902">
        <v>900</v>
      </c>
      <c r="B902" s="3" t="s">
        <v>901</v>
      </c>
      <c r="C902" s="3" t="s">
        <v>5010</v>
      </c>
      <c r="D902" s="18">
        <v>5000</v>
      </c>
      <c r="E902" s="18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7">
        <v>42429.641226851854</v>
      </c>
      <c r="L902" s="7">
        <v>42459.599560185183</v>
      </c>
      <c r="M902" s="5">
        <f>(J902/86400)+25569+(-5/24)</f>
        <v>42429.641226851854</v>
      </c>
      <c r="N902" s="5">
        <f t="shared" si="14"/>
        <v>42459.599560185183</v>
      </c>
      <c r="O902" t="b">
        <v>0</v>
      </c>
      <c r="P902">
        <v>2</v>
      </c>
      <c r="Q902" t="b">
        <v>0</v>
      </c>
      <c r="R902" t="s">
        <v>8278</v>
      </c>
      <c r="S902" s="11">
        <f>SUM(E902/D902)*100</f>
        <v>0.42</v>
      </c>
      <c r="T902" s="10">
        <f>SUM(E902/P902)</f>
        <v>10.5</v>
      </c>
      <c r="U902" t="s">
        <v>8323</v>
      </c>
      <c r="V902" t="s">
        <v>8326</v>
      </c>
    </row>
    <row r="903" spans="1:22" ht="58" x14ac:dyDescent="0.35">
      <c r="A903">
        <v>901</v>
      </c>
      <c r="B903" s="3" t="s">
        <v>902</v>
      </c>
      <c r="C903" s="3" t="s">
        <v>5011</v>
      </c>
      <c r="D903" s="18">
        <v>6500</v>
      </c>
      <c r="E903" s="18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7">
        <v>40291.603171296294</v>
      </c>
      <c r="L903" s="7">
        <v>40337.59097222222</v>
      </c>
      <c r="M903" s="5">
        <f>(J903/86400)+25569+(-5/24)</f>
        <v>40291.603171296294</v>
      </c>
      <c r="N903" s="5">
        <f t="shared" si="14"/>
        <v>40337.59097222222</v>
      </c>
      <c r="O903" t="b">
        <v>0</v>
      </c>
      <c r="P903">
        <v>0</v>
      </c>
      <c r="Q903" t="b">
        <v>0</v>
      </c>
      <c r="R903" t="s">
        <v>8278</v>
      </c>
      <c r="S903" s="11">
        <f>SUM(E903/D903)*100</f>
        <v>0</v>
      </c>
      <c r="T903" s="10" t="e">
        <f>SUM(E903/P903)</f>
        <v>#DIV/0!</v>
      </c>
      <c r="U903" t="s">
        <v>8323</v>
      </c>
      <c r="V903" t="s">
        <v>8326</v>
      </c>
    </row>
    <row r="904" spans="1:22" ht="58" x14ac:dyDescent="0.35">
      <c r="A904">
        <v>902</v>
      </c>
      <c r="B904" s="3" t="s">
        <v>903</v>
      </c>
      <c r="C904" s="3" t="s">
        <v>5012</v>
      </c>
      <c r="D904" s="18">
        <v>30000</v>
      </c>
      <c r="E904" s="18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7">
        <v>41829.757199074069</v>
      </c>
      <c r="L904" s="7">
        <v>41881.4375</v>
      </c>
      <c r="M904" s="5">
        <f>(J904/86400)+25569+(-5/24)</f>
        <v>41829.757199074069</v>
      </c>
      <c r="N904" s="5">
        <f t="shared" si="14"/>
        <v>41881.4375</v>
      </c>
      <c r="O904" t="b">
        <v>0</v>
      </c>
      <c r="P904">
        <v>3</v>
      </c>
      <c r="Q904" t="b">
        <v>0</v>
      </c>
      <c r="R904" t="s">
        <v>8278</v>
      </c>
      <c r="S904" s="11">
        <f>SUM(E904/D904)*100</f>
        <v>0.3</v>
      </c>
      <c r="T904" s="10">
        <f>SUM(E904/P904)</f>
        <v>30</v>
      </c>
      <c r="U904" t="s">
        <v>8323</v>
      </c>
      <c r="V904" t="s">
        <v>8326</v>
      </c>
    </row>
    <row r="905" spans="1:22" ht="43.5" x14ac:dyDescent="0.35">
      <c r="A905">
        <v>903</v>
      </c>
      <c r="B905" s="3" t="s">
        <v>904</v>
      </c>
      <c r="C905" s="3" t="s">
        <v>5013</v>
      </c>
      <c r="D905" s="18">
        <v>5000</v>
      </c>
      <c r="E905" s="18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7">
        <v>41149.587731481479</v>
      </c>
      <c r="L905" s="7">
        <v>41174.892361111109</v>
      </c>
      <c r="M905" s="5">
        <f>(J905/86400)+25569+(-5/24)</f>
        <v>41149.587731481479</v>
      </c>
      <c r="N905" s="5">
        <f t="shared" si="14"/>
        <v>41174.892361111109</v>
      </c>
      <c r="O905" t="b">
        <v>0</v>
      </c>
      <c r="P905">
        <v>4</v>
      </c>
      <c r="Q905" t="b">
        <v>0</v>
      </c>
      <c r="R905" t="s">
        <v>8278</v>
      </c>
      <c r="S905" s="11">
        <f>SUM(E905/D905)*100</f>
        <v>3.2</v>
      </c>
      <c r="T905" s="10">
        <f>SUM(E905/P905)</f>
        <v>40</v>
      </c>
      <c r="U905" t="s">
        <v>8323</v>
      </c>
      <c r="V905" t="s">
        <v>8326</v>
      </c>
    </row>
    <row r="906" spans="1:22" ht="43.5" x14ac:dyDescent="0.35">
      <c r="A906">
        <v>904</v>
      </c>
      <c r="B906" s="3" t="s">
        <v>905</v>
      </c>
      <c r="C906" s="3" t="s">
        <v>5014</v>
      </c>
      <c r="D906" s="18">
        <v>50000</v>
      </c>
      <c r="E906" s="18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7">
        <v>42341.87195601852</v>
      </c>
      <c r="L906" s="7">
        <v>42371.87195601852</v>
      </c>
      <c r="M906" s="5">
        <f>(J906/86400)+25569+(-5/24)</f>
        <v>42341.87195601852</v>
      </c>
      <c r="N906" s="5">
        <f t="shared" si="14"/>
        <v>42371.87195601852</v>
      </c>
      <c r="O906" t="b">
        <v>0</v>
      </c>
      <c r="P906">
        <v>3</v>
      </c>
      <c r="Q906" t="b">
        <v>0</v>
      </c>
      <c r="R906" t="s">
        <v>8278</v>
      </c>
      <c r="S906" s="11">
        <f>SUM(E906/D906)*100</f>
        <v>0.30199999999999999</v>
      </c>
      <c r="T906" s="10">
        <f>SUM(E906/P906)</f>
        <v>50.333333333333336</v>
      </c>
      <c r="U906" t="s">
        <v>8323</v>
      </c>
      <c r="V906" t="s">
        <v>8326</v>
      </c>
    </row>
    <row r="907" spans="1:22" ht="43.5" x14ac:dyDescent="0.35">
      <c r="A907">
        <v>905</v>
      </c>
      <c r="B907" s="3" t="s">
        <v>906</v>
      </c>
      <c r="C907" s="3" t="s">
        <v>5015</v>
      </c>
      <c r="D907" s="18">
        <v>6500</v>
      </c>
      <c r="E907" s="18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7">
        <v>40507.031550925924</v>
      </c>
      <c r="L907" s="7">
        <v>40567.031550925924</v>
      </c>
      <c r="M907" s="5">
        <f>(J907/86400)+25569+(-5/24)</f>
        <v>40507.031550925924</v>
      </c>
      <c r="N907" s="5">
        <f t="shared" si="14"/>
        <v>40567.031550925924</v>
      </c>
      <c r="O907" t="b">
        <v>0</v>
      </c>
      <c r="P907">
        <v>6</v>
      </c>
      <c r="Q907" t="b">
        <v>0</v>
      </c>
      <c r="R907" t="s">
        <v>8278</v>
      </c>
      <c r="S907" s="11">
        <f>SUM(E907/D907)*100</f>
        <v>3.0153846153846153</v>
      </c>
      <c r="T907" s="10">
        <f>SUM(E907/P907)</f>
        <v>32.666666666666664</v>
      </c>
      <c r="U907" t="s">
        <v>8323</v>
      </c>
      <c r="V907" t="s">
        <v>8326</v>
      </c>
    </row>
    <row r="908" spans="1:22" ht="29" x14ac:dyDescent="0.35">
      <c r="A908">
        <v>906</v>
      </c>
      <c r="B908" s="3" t="s">
        <v>907</v>
      </c>
      <c r="C908" s="3" t="s">
        <v>5016</v>
      </c>
      <c r="D908" s="18">
        <v>15000</v>
      </c>
      <c r="E908" s="1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7">
        <v>41680.981365740736</v>
      </c>
      <c r="L908" s="7">
        <v>41710.939699074072</v>
      </c>
      <c r="M908" s="5">
        <f>(J908/86400)+25569+(-5/24)</f>
        <v>41680.981365740736</v>
      </c>
      <c r="N908" s="5">
        <f t="shared" si="14"/>
        <v>41710.939699074072</v>
      </c>
      <c r="O908" t="b">
        <v>0</v>
      </c>
      <c r="P908">
        <v>0</v>
      </c>
      <c r="Q908" t="b">
        <v>0</v>
      </c>
      <c r="R908" t="s">
        <v>8278</v>
      </c>
      <c r="S908" s="11">
        <f>SUM(E908/D908)*100</f>
        <v>0</v>
      </c>
      <c r="T908" s="10" t="e">
        <f>SUM(E908/P908)</f>
        <v>#DIV/0!</v>
      </c>
      <c r="U908" t="s">
        <v>8323</v>
      </c>
      <c r="V908" t="s">
        <v>8326</v>
      </c>
    </row>
    <row r="909" spans="1:22" ht="43.5" x14ac:dyDescent="0.35">
      <c r="A909">
        <v>907</v>
      </c>
      <c r="B909" s="3" t="s">
        <v>908</v>
      </c>
      <c r="C909" s="3" t="s">
        <v>5017</v>
      </c>
      <c r="D909" s="18">
        <v>2900</v>
      </c>
      <c r="E909" s="18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7">
        <v>40766.9840625</v>
      </c>
      <c r="L909" s="7">
        <v>40796.9840625</v>
      </c>
      <c r="M909" s="5">
        <f>(J909/86400)+25569+(-5/24)</f>
        <v>40766.9840625</v>
      </c>
      <c r="N909" s="5">
        <f t="shared" si="14"/>
        <v>40796.9840625</v>
      </c>
      <c r="O909" t="b">
        <v>0</v>
      </c>
      <c r="P909">
        <v>0</v>
      </c>
      <c r="Q909" t="b">
        <v>0</v>
      </c>
      <c r="R909" t="s">
        <v>8278</v>
      </c>
      <c r="S909" s="11">
        <f>SUM(E909/D909)*100</f>
        <v>0</v>
      </c>
      <c r="T909" s="10" t="e">
        <f>SUM(E909/P909)</f>
        <v>#DIV/0!</v>
      </c>
      <c r="U909" t="s">
        <v>8323</v>
      </c>
      <c r="V909" t="s">
        <v>8326</v>
      </c>
    </row>
    <row r="910" spans="1:22" ht="43.5" x14ac:dyDescent="0.35">
      <c r="A910">
        <v>908</v>
      </c>
      <c r="B910" s="3" t="s">
        <v>909</v>
      </c>
      <c r="C910" s="3" t="s">
        <v>5018</v>
      </c>
      <c r="D910" s="18">
        <v>2500</v>
      </c>
      <c r="E910" s="18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7">
        <v>40340.593229166661</v>
      </c>
      <c r="L910" s="7">
        <v>40385.999305555553</v>
      </c>
      <c r="M910" s="5">
        <f>(J910/86400)+25569+(-5/24)</f>
        <v>40340.593229166661</v>
      </c>
      <c r="N910" s="5">
        <f t="shared" si="14"/>
        <v>40385.999305555553</v>
      </c>
      <c r="O910" t="b">
        <v>0</v>
      </c>
      <c r="P910">
        <v>0</v>
      </c>
      <c r="Q910" t="b">
        <v>0</v>
      </c>
      <c r="R910" t="s">
        <v>8278</v>
      </c>
      <c r="S910" s="11">
        <f>SUM(E910/D910)*100</f>
        <v>0</v>
      </c>
      <c r="T910" s="10" t="e">
        <f>SUM(E910/P910)</f>
        <v>#DIV/0!</v>
      </c>
      <c r="U910" t="s">
        <v>8323</v>
      </c>
      <c r="V910" t="s">
        <v>8326</v>
      </c>
    </row>
    <row r="911" spans="1:22" ht="58" x14ac:dyDescent="0.35">
      <c r="A911">
        <v>909</v>
      </c>
      <c r="B911" s="3" t="s">
        <v>910</v>
      </c>
      <c r="C911" s="3" t="s">
        <v>5019</v>
      </c>
      <c r="D911" s="18">
        <v>16000</v>
      </c>
      <c r="E911" s="18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7">
        <v>41081.481944444444</v>
      </c>
      <c r="L911" s="7">
        <v>41112.958333333328</v>
      </c>
      <c r="M911" s="5">
        <f>(J911/86400)+25569+(-5/24)</f>
        <v>41081.481944444444</v>
      </c>
      <c r="N911" s="5">
        <f t="shared" si="14"/>
        <v>41112.958333333328</v>
      </c>
      <c r="O911" t="b">
        <v>0</v>
      </c>
      <c r="P911">
        <v>8</v>
      </c>
      <c r="Q911" t="b">
        <v>0</v>
      </c>
      <c r="R911" t="s">
        <v>8278</v>
      </c>
      <c r="S911" s="11">
        <f>SUM(E911/D911)*100</f>
        <v>3.25</v>
      </c>
      <c r="T911" s="10">
        <f>SUM(E911/P911)</f>
        <v>65</v>
      </c>
      <c r="U911" t="s">
        <v>8323</v>
      </c>
      <c r="V911" t="s">
        <v>8326</v>
      </c>
    </row>
    <row r="912" spans="1:22" ht="43.5" x14ac:dyDescent="0.35">
      <c r="A912">
        <v>910</v>
      </c>
      <c r="B912" s="3" t="s">
        <v>911</v>
      </c>
      <c r="C912" s="3" t="s">
        <v>5020</v>
      </c>
      <c r="D912" s="18">
        <v>550</v>
      </c>
      <c r="E912" s="18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7">
        <v>42737.337025462963</v>
      </c>
      <c r="L912" s="7">
        <v>42797.337025462963</v>
      </c>
      <c r="M912" s="5">
        <f>(J912/86400)+25569+(-5/24)</f>
        <v>42737.337025462963</v>
      </c>
      <c r="N912" s="5">
        <f t="shared" si="14"/>
        <v>42797.337025462963</v>
      </c>
      <c r="O912" t="b">
        <v>0</v>
      </c>
      <c r="P912">
        <v>5</v>
      </c>
      <c r="Q912" t="b">
        <v>0</v>
      </c>
      <c r="R912" t="s">
        <v>8278</v>
      </c>
      <c r="S912" s="11">
        <f>SUM(E912/D912)*100</f>
        <v>22.363636363636363</v>
      </c>
      <c r="T912" s="10">
        <f>SUM(E912/P912)</f>
        <v>24.6</v>
      </c>
      <c r="U912" t="s">
        <v>8323</v>
      </c>
      <c r="V912" t="s">
        <v>8326</v>
      </c>
    </row>
    <row r="913" spans="1:22" ht="43.5" x14ac:dyDescent="0.35">
      <c r="A913">
        <v>911</v>
      </c>
      <c r="B913" s="3" t="s">
        <v>912</v>
      </c>
      <c r="C913" s="3" t="s">
        <v>5021</v>
      </c>
      <c r="D913" s="18">
        <v>100000</v>
      </c>
      <c r="E913" s="18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7">
        <v>41641.796817129631</v>
      </c>
      <c r="L913" s="7">
        <v>41662.796817129631</v>
      </c>
      <c r="M913" s="5">
        <f>(J913/86400)+25569+(-5/24)</f>
        <v>41641.796817129631</v>
      </c>
      <c r="N913" s="5">
        <f t="shared" si="14"/>
        <v>41662.796817129631</v>
      </c>
      <c r="O913" t="b">
        <v>0</v>
      </c>
      <c r="P913">
        <v>0</v>
      </c>
      <c r="Q913" t="b">
        <v>0</v>
      </c>
      <c r="R913" t="s">
        <v>8278</v>
      </c>
      <c r="S913" s="11">
        <f>SUM(E913/D913)*100</f>
        <v>0</v>
      </c>
      <c r="T913" s="10" t="e">
        <f>SUM(E913/P913)</f>
        <v>#DIV/0!</v>
      </c>
      <c r="U913" t="s">
        <v>8323</v>
      </c>
      <c r="V913" t="s">
        <v>8326</v>
      </c>
    </row>
    <row r="914" spans="1:22" ht="43.5" x14ac:dyDescent="0.35">
      <c r="A914">
        <v>912</v>
      </c>
      <c r="B914" s="3" t="s">
        <v>913</v>
      </c>
      <c r="C914" s="3" t="s">
        <v>5022</v>
      </c>
      <c r="D914" s="18">
        <v>3500</v>
      </c>
      <c r="E914" s="18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7">
        <v>41193.901006944441</v>
      </c>
      <c r="L914" s="7">
        <v>41253.942673611113</v>
      </c>
      <c r="M914" s="5">
        <f>(J914/86400)+25569+(-5/24)</f>
        <v>41193.901006944441</v>
      </c>
      <c r="N914" s="5">
        <f t="shared" si="14"/>
        <v>41253.942673611113</v>
      </c>
      <c r="O914" t="b">
        <v>0</v>
      </c>
      <c r="P914">
        <v>2</v>
      </c>
      <c r="Q914" t="b">
        <v>0</v>
      </c>
      <c r="R914" t="s">
        <v>8278</v>
      </c>
      <c r="S914" s="11">
        <f>SUM(E914/D914)*100</f>
        <v>0.85714285714285721</v>
      </c>
      <c r="T914" s="10">
        <f>SUM(E914/P914)</f>
        <v>15</v>
      </c>
      <c r="U914" t="s">
        <v>8323</v>
      </c>
      <c r="V914" t="s">
        <v>8326</v>
      </c>
    </row>
    <row r="915" spans="1:22" ht="43.5" x14ac:dyDescent="0.35">
      <c r="A915">
        <v>913</v>
      </c>
      <c r="B915" s="3" t="s">
        <v>914</v>
      </c>
      <c r="C915" s="3" t="s">
        <v>5023</v>
      </c>
      <c r="D915" s="18">
        <v>30000</v>
      </c>
      <c r="E915" s="18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7">
        <v>41003.930775462963</v>
      </c>
      <c r="L915" s="7">
        <v>41033.930775462963</v>
      </c>
      <c r="M915" s="5">
        <f>(J915/86400)+25569+(-5/24)</f>
        <v>41003.930775462963</v>
      </c>
      <c r="N915" s="5">
        <f t="shared" si="14"/>
        <v>41033.930775462963</v>
      </c>
      <c r="O915" t="b">
        <v>0</v>
      </c>
      <c r="P915">
        <v>24</v>
      </c>
      <c r="Q915" t="b">
        <v>0</v>
      </c>
      <c r="R915" t="s">
        <v>8278</v>
      </c>
      <c r="S915" s="11">
        <f>SUM(E915/D915)*100</f>
        <v>6.6066666666666665</v>
      </c>
      <c r="T915" s="10">
        <f>SUM(E915/P915)</f>
        <v>82.583333333333329</v>
      </c>
      <c r="U915" t="s">
        <v>8323</v>
      </c>
      <c r="V915" t="s">
        <v>8326</v>
      </c>
    </row>
    <row r="916" spans="1:22" ht="43.5" x14ac:dyDescent="0.35">
      <c r="A916">
        <v>914</v>
      </c>
      <c r="B916" s="3" t="s">
        <v>915</v>
      </c>
      <c r="C916" s="3" t="s">
        <v>5024</v>
      </c>
      <c r="D916" s="18">
        <v>1500</v>
      </c>
      <c r="E916" s="18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7">
        <v>41116.554942129624</v>
      </c>
      <c r="L916" s="7">
        <v>41146.554942129624</v>
      </c>
      <c r="M916" s="5">
        <f>(J916/86400)+25569+(-5/24)</f>
        <v>41116.554942129624</v>
      </c>
      <c r="N916" s="5">
        <f t="shared" si="14"/>
        <v>41146.554942129624</v>
      </c>
      <c r="O916" t="b">
        <v>0</v>
      </c>
      <c r="P916">
        <v>0</v>
      </c>
      <c r="Q916" t="b">
        <v>0</v>
      </c>
      <c r="R916" t="s">
        <v>8278</v>
      </c>
      <c r="S916" s="11">
        <f>SUM(E916/D916)*100</f>
        <v>0</v>
      </c>
      <c r="T916" s="10" t="e">
        <f>SUM(E916/P916)</f>
        <v>#DIV/0!</v>
      </c>
      <c r="U916" t="s">
        <v>8323</v>
      </c>
      <c r="V916" t="s">
        <v>8326</v>
      </c>
    </row>
    <row r="917" spans="1:22" ht="43.5" x14ac:dyDescent="0.35">
      <c r="A917">
        <v>915</v>
      </c>
      <c r="B917" s="3" t="s">
        <v>916</v>
      </c>
      <c r="C917" s="3" t="s">
        <v>5025</v>
      </c>
      <c r="D917" s="18">
        <v>6500</v>
      </c>
      <c r="E917" s="18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7">
        <v>40937.471226851849</v>
      </c>
      <c r="L917" s="7">
        <v>40968.999305555553</v>
      </c>
      <c r="M917" s="5">
        <f>(J917/86400)+25569+(-5/24)</f>
        <v>40937.471226851849</v>
      </c>
      <c r="N917" s="5">
        <f t="shared" si="14"/>
        <v>40968.999305555553</v>
      </c>
      <c r="O917" t="b">
        <v>0</v>
      </c>
      <c r="P917">
        <v>9</v>
      </c>
      <c r="Q917" t="b">
        <v>0</v>
      </c>
      <c r="R917" t="s">
        <v>8278</v>
      </c>
      <c r="S917" s="11">
        <f>SUM(E917/D917)*100</f>
        <v>5.7692307692307692</v>
      </c>
      <c r="T917" s="10">
        <f>SUM(E917/P917)</f>
        <v>41.666666666666664</v>
      </c>
      <c r="U917" t="s">
        <v>8323</v>
      </c>
      <c r="V917" t="s">
        <v>8326</v>
      </c>
    </row>
    <row r="918" spans="1:22" ht="43.5" x14ac:dyDescent="0.35">
      <c r="A918">
        <v>916</v>
      </c>
      <c r="B918" s="3" t="s">
        <v>917</v>
      </c>
      <c r="C918" s="3" t="s">
        <v>5026</v>
      </c>
      <c r="D918" s="18">
        <v>3300</v>
      </c>
      <c r="E918" s="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7">
        <v>40434.645069444443</v>
      </c>
      <c r="L918" s="7">
        <v>40473</v>
      </c>
      <c r="M918" s="5">
        <f>(J918/86400)+25569+(-5/24)</f>
        <v>40434.645069444443</v>
      </c>
      <c r="N918" s="5">
        <f t="shared" si="14"/>
        <v>40473</v>
      </c>
      <c r="O918" t="b">
        <v>0</v>
      </c>
      <c r="P918">
        <v>0</v>
      </c>
      <c r="Q918" t="b">
        <v>0</v>
      </c>
      <c r="R918" t="s">
        <v>8278</v>
      </c>
      <c r="S918" s="11">
        <f>SUM(E918/D918)*100</f>
        <v>0</v>
      </c>
      <c r="T918" s="10" t="e">
        <f>SUM(E918/P918)</f>
        <v>#DIV/0!</v>
      </c>
      <c r="U918" t="s">
        <v>8323</v>
      </c>
      <c r="V918" t="s">
        <v>8326</v>
      </c>
    </row>
    <row r="919" spans="1:22" ht="58" x14ac:dyDescent="0.35">
      <c r="A919">
        <v>917</v>
      </c>
      <c r="B919" s="3" t="s">
        <v>918</v>
      </c>
      <c r="C919" s="3" t="s">
        <v>5027</v>
      </c>
      <c r="D919" s="18">
        <v>5000</v>
      </c>
      <c r="E919" s="18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7">
        <v>41802.735300925924</v>
      </c>
      <c r="L919" s="7">
        <v>41833.895833333328</v>
      </c>
      <c r="M919" s="5">
        <f>(J919/86400)+25569+(-5/24)</f>
        <v>41802.735300925924</v>
      </c>
      <c r="N919" s="5">
        <f t="shared" si="14"/>
        <v>41833.895833333328</v>
      </c>
      <c r="O919" t="b">
        <v>0</v>
      </c>
      <c r="P919">
        <v>1</v>
      </c>
      <c r="Q919" t="b">
        <v>0</v>
      </c>
      <c r="R919" t="s">
        <v>8278</v>
      </c>
      <c r="S919" s="11">
        <f>SUM(E919/D919)*100</f>
        <v>0.6</v>
      </c>
      <c r="T919" s="10">
        <f>SUM(E919/P919)</f>
        <v>30</v>
      </c>
      <c r="U919" t="s">
        <v>8323</v>
      </c>
      <c r="V919" t="s">
        <v>8326</v>
      </c>
    </row>
    <row r="920" spans="1:22" ht="58" x14ac:dyDescent="0.35">
      <c r="A920">
        <v>918</v>
      </c>
      <c r="B920" s="3" t="s">
        <v>919</v>
      </c>
      <c r="C920" s="3" t="s">
        <v>5028</v>
      </c>
      <c r="D920" s="18">
        <v>3900</v>
      </c>
      <c r="E920" s="18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7">
        <v>41944.707881944443</v>
      </c>
      <c r="L920" s="7">
        <v>41974.749548611107</v>
      </c>
      <c r="M920" s="5">
        <f>(J920/86400)+25569+(-5/24)</f>
        <v>41944.707881944443</v>
      </c>
      <c r="N920" s="5">
        <f t="shared" si="14"/>
        <v>41974.749548611107</v>
      </c>
      <c r="O920" t="b">
        <v>0</v>
      </c>
      <c r="P920">
        <v>10</v>
      </c>
      <c r="Q920" t="b">
        <v>0</v>
      </c>
      <c r="R920" t="s">
        <v>8278</v>
      </c>
      <c r="S920" s="11">
        <f>SUM(E920/D920)*100</f>
        <v>5.0256410256410255</v>
      </c>
      <c r="T920" s="10">
        <f>SUM(E920/P920)</f>
        <v>19.600000000000001</v>
      </c>
      <c r="U920" t="s">
        <v>8323</v>
      </c>
      <c r="V920" t="s">
        <v>8326</v>
      </c>
    </row>
    <row r="921" spans="1:22" x14ac:dyDescent="0.35">
      <c r="A921">
        <v>919</v>
      </c>
      <c r="B921" s="3" t="s">
        <v>920</v>
      </c>
      <c r="C921" s="3" t="s">
        <v>5029</v>
      </c>
      <c r="D921" s="18">
        <v>20000</v>
      </c>
      <c r="E921" s="18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7">
        <v>41227.433391203704</v>
      </c>
      <c r="L921" s="7">
        <v>41262.433391203704</v>
      </c>
      <c r="M921" s="5">
        <f>(J921/86400)+25569+(-5/24)</f>
        <v>41227.433391203704</v>
      </c>
      <c r="N921" s="5">
        <f t="shared" si="14"/>
        <v>41262.433391203704</v>
      </c>
      <c r="O921" t="b">
        <v>0</v>
      </c>
      <c r="P921">
        <v>1</v>
      </c>
      <c r="Q921" t="b">
        <v>0</v>
      </c>
      <c r="R921" t="s">
        <v>8278</v>
      </c>
      <c r="S921" s="11">
        <f>SUM(E921/D921)*100</f>
        <v>0.5</v>
      </c>
      <c r="T921" s="10">
        <f>SUM(E921/P921)</f>
        <v>100</v>
      </c>
      <c r="U921" t="s">
        <v>8323</v>
      </c>
      <c r="V921" t="s">
        <v>8326</v>
      </c>
    </row>
    <row r="922" spans="1:22" ht="43.5" x14ac:dyDescent="0.35">
      <c r="A922">
        <v>920</v>
      </c>
      <c r="B922" s="3" t="s">
        <v>921</v>
      </c>
      <c r="C922" s="3" t="s">
        <v>5030</v>
      </c>
      <c r="D922" s="18">
        <v>5500</v>
      </c>
      <c r="E922" s="18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7">
        <v>41562.463217592587</v>
      </c>
      <c r="L922" s="7">
        <v>41592.504884259259</v>
      </c>
      <c r="M922" s="5">
        <f>(J922/86400)+25569+(-5/24)</f>
        <v>41562.463217592587</v>
      </c>
      <c r="N922" s="5">
        <f t="shared" si="14"/>
        <v>41592.504884259259</v>
      </c>
      <c r="O922" t="b">
        <v>0</v>
      </c>
      <c r="P922">
        <v>0</v>
      </c>
      <c r="Q922" t="b">
        <v>0</v>
      </c>
      <c r="R922" t="s">
        <v>8278</v>
      </c>
      <c r="S922" s="11">
        <f>SUM(E922/D922)*100</f>
        <v>0</v>
      </c>
      <c r="T922" s="10" t="e">
        <f>SUM(E922/P922)</f>
        <v>#DIV/0!</v>
      </c>
      <c r="U922" t="s">
        <v>8323</v>
      </c>
      <c r="V922" t="s">
        <v>8326</v>
      </c>
    </row>
    <row r="923" spans="1:22" ht="58" x14ac:dyDescent="0.35">
      <c r="A923">
        <v>921</v>
      </c>
      <c r="B923" s="3" t="s">
        <v>922</v>
      </c>
      <c r="C923" s="3" t="s">
        <v>5031</v>
      </c>
      <c r="D923" s="18">
        <v>15000</v>
      </c>
      <c r="E923" s="18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7">
        <v>40846.962685185186</v>
      </c>
      <c r="L923" s="7">
        <v>40889.004351851851</v>
      </c>
      <c r="M923" s="5">
        <f>(J923/86400)+25569+(-5/24)</f>
        <v>40846.962685185186</v>
      </c>
      <c r="N923" s="5">
        <f t="shared" si="14"/>
        <v>40889.004351851851</v>
      </c>
      <c r="O923" t="b">
        <v>0</v>
      </c>
      <c r="P923">
        <v>20</v>
      </c>
      <c r="Q923" t="b">
        <v>0</v>
      </c>
      <c r="R923" t="s">
        <v>8278</v>
      </c>
      <c r="S923" s="11">
        <f>SUM(E923/D923)*100</f>
        <v>30.9</v>
      </c>
      <c r="T923" s="10">
        <f>SUM(E923/P923)</f>
        <v>231.75</v>
      </c>
      <c r="U923" t="s">
        <v>8323</v>
      </c>
      <c r="V923" t="s">
        <v>8326</v>
      </c>
    </row>
    <row r="924" spans="1:22" ht="43.5" x14ac:dyDescent="0.35">
      <c r="A924">
        <v>922</v>
      </c>
      <c r="B924" s="3" t="s">
        <v>923</v>
      </c>
      <c r="C924" s="3" t="s">
        <v>5032</v>
      </c>
      <c r="D924" s="18">
        <v>27000</v>
      </c>
      <c r="E924" s="18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7">
        <v>41878.32167824074</v>
      </c>
      <c r="L924" s="7">
        <v>41913.32167824074</v>
      </c>
      <c r="M924" s="5">
        <f>(J924/86400)+25569+(-5/24)</f>
        <v>41878.32167824074</v>
      </c>
      <c r="N924" s="5">
        <f t="shared" si="14"/>
        <v>41913.32167824074</v>
      </c>
      <c r="O924" t="b">
        <v>0</v>
      </c>
      <c r="P924">
        <v>30</v>
      </c>
      <c r="Q924" t="b">
        <v>0</v>
      </c>
      <c r="R924" t="s">
        <v>8278</v>
      </c>
      <c r="S924" s="11">
        <f>SUM(E924/D924)*100</f>
        <v>21.037037037037038</v>
      </c>
      <c r="T924" s="10">
        <f>SUM(E924/P924)</f>
        <v>189.33333333333334</v>
      </c>
      <c r="U924" t="s">
        <v>8323</v>
      </c>
      <c r="V924" t="s">
        <v>8326</v>
      </c>
    </row>
    <row r="925" spans="1:22" ht="43.5" x14ac:dyDescent="0.35">
      <c r="A925">
        <v>923</v>
      </c>
      <c r="B925" s="3" t="s">
        <v>924</v>
      </c>
      <c r="C925" s="3" t="s">
        <v>5033</v>
      </c>
      <c r="D925" s="18">
        <v>15000</v>
      </c>
      <c r="E925" s="18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7">
        <v>41934.751423611109</v>
      </c>
      <c r="L925" s="7">
        <v>41964.793090277781</v>
      </c>
      <c r="M925" s="5">
        <f>(J925/86400)+25569+(-5/24)</f>
        <v>41934.751423611109</v>
      </c>
      <c r="N925" s="5">
        <f t="shared" si="14"/>
        <v>41964.793090277781</v>
      </c>
      <c r="O925" t="b">
        <v>0</v>
      </c>
      <c r="P925">
        <v>6</v>
      </c>
      <c r="Q925" t="b">
        <v>0</v>
      </c>
      <c r="R925" t="s">
        <v>8278</v>
      </c>
      <c r="S925" s="11">
        <f>SUM(E925/D925)*100</f>
        <v>2.1999999999999997</v>
      </c>
      <c r="T925" s="10">
        <f>SUM(E925/P925)</f>
        <v>55</v>
      </c>
      <c r="U925" t="s">
        <v>8323</v>
      </c>
      <c r="V925" t="s">
        <v>8326</v>
      </c>
    </row>
    <row r="926" spans="1:22" ht="58" x14ac:dyDescent="0.35">
      <c r="A926">
        <v>924</v>
      </c>
      <c r="B926" s="3" t="s">
        <v>925</v>
      </c>
      <c r="C926" s="3" t="s">
        <v>5034</v>
      </c>
      <c r="D926" s="18">
        <v>3000</v>
      </c>
      <c r="E926" s="18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7">
        <v>41288.734594907401</v>
      </c>
      <c r="L926" s="7">
        <v>41318.734594907401</v>
      </c>
      <c r="M926" s="5">
        <f>(J926/86400)+25569+(-5/24)</f>
        <v>41288.734594907401</v>
      </c>
      <c r="N926" s="5">
        <f t="shared" si="14"/>
        <v>41318.734594907401</v>
      </c>
      <c r="O926" t="b">
        <v>0</v>
      </c>
      <c r="P926">
        <v>15</v>
      </c>
      <c r="Q926" t="b">
        <v>0</v>
      </c>
      <c r="R926" t="s">
        <v>8278</v>
      </c>
      <c r="S926" s="11">
        <f>SUM(E926/D926)*100</f>
        <v>10.9</v>
      </c>
      <c r="T926" s="10">
        <f>SUM(E926/P926)</f>
        <v>21.8</v>
      </c>
      <c r="U926" t="s">
        <v>8323</v>
      </c>
      <c r="V926" t="s">
        <v>8326</v>
      </c>
    </row>
    <row r="927" spans="1:22" ht="43.5" x14ac:dyDescent="0.35">
      <c r="A927">
        <v>925</v>
      </c>
      <c r="B927" s="3" t="s">
        <v>926</v>
      </c>
      <c r="C927" s="3" t="s">
        <v>5035</v>
      </c>
      <c r="D927" s="18">
        <v>6000</v>
      </c>
      <c r="E927" s="18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7">
        <v>41575.672581018516</v>
      </c>
      <c r="L927" s="7">
        <v>41605.71424768518</v>
      </c>
      <c r="M927" s="5">
        <f>(J927/86400)+25569+(-5/24)</f>
        <v>41575.672581018516</v>
      </c>
      <c r="N927" s="5">
        <f t="shared" si="14"/>
        <v>41605.71424768518</v>
      </c>
      <c r="O927" t="b">
        <v>0</v>
      </c>
      <c r="P927">
        <v>5</v>
      </c>
      <c r="Q927" t="b">
        <v>0</v>
      </c>
      <c r="R927" t="s">
        <v>8278</v>
      </c>
      <c r="S927" s="11">
        <f>SUM(E927/D927)*100</f>
        <v>2.666666666666667</v>
      </c>
      <c r="T927" s="10">
        <f>SUM(E927/P927)</f>
        <v>32</v>
      </c>
      <c r="U927" t="s">
        <v>8323</v>
      </c>
      <c r="V927" t="s">
        <v>8326</v>
      </c>
    </row>
    <row r="928" spans="1:22" ht="58" x14ac:dyDescent="0.35">
      <c r="A928">
        <v>926</v>
      </c>
      <c r="B928" s="3" t="s">
        <v>927</v>
      </c>
      <c r="C928" s="3" t="s">
        <v>5036</v>
      </c>
      <c r="D928" s="18">
        <v>7000</v>
      </c>
      <c r="E928" s="1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7">
        <v>40337.811689814815</v>
      </c>
      <c r="L928" s="7">
        <v>40367.736111111109</v>
      </c>
      <c r="M928" s="5">
        <f>(J928/86400)+25569+(-5/24)</f>
        <v>40337.811689814815</v>
      </c>
      <c r="N928" s="5">
        <f t="shared" si="14"/>
        <v>40367.736111111109</v>
      </c>
      <c r="O928" t="b">
        <v>0</v>
      </c>
      <c r="P928">
        <v>0</v>
      </c>
      <c r="Q928" t="b">
        <v>0</v>
      </c>
      <c r="R928" t="s">
        <v>8278</v>
      </c>
      <c r="S928" s="11">
        <f>SUM(E928/D928)*100</f>
        <v>0</v>
      </c>
      <c r="T928" s="10" t="e">
        <f>SUM(E928/P928)</f>
        <v>#DIV/0!</v>
      </c>
      <c r="U928" t="s">
        <v>8323</v>
      </c>
      <c r="V928" t="s">
        <v>8326</v>
      </c>
    </row>
    <row r="929" spans="1:22" ht="29" x14ac:dyDescent="0.35">
      <c r="A929">
        <v>927</v>
      </c>
      <c r="B929" s="3" t="s">
        <v>928</v>
      </c>
      <c r="C929" s="3" t="s">
        <v>5037</v>
      </c>
      <c r="D929" s="18">
        <v>20000</v>
      </c>
      <c r="E929" s="18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7">
        <v>41013.614525462959</v>
      </c>
      <c r="L929" s="7">
        <v>41043.614525462959</v>
      </c>
      <c r="M929" s="5">
        <f>(J929/86400)+25569+(-5/24)</f>
        <v>41013.614525462959</v>
      </c>
      <c r="N929" s="5">
        <f t="shared" si="14"/>
        <v>41043.614525462959</v>
      </c>
      <c r="O929" t="b">
        <v>0</v>
      </c>
      <c r="P929">
        <v>0</v>
      </c>
      <c r="Q929" t="b">
        <v>0</v>
      </c>
      <c r="R929" t="s">
        <v>8278</v>
      </c>
      <c r="S929" s="11">
        <f>SUM(E929/D929)*100</f>
        <v>0</v>
      </c>
      <c r="T929" s="10" t="e">
        <f>SUM(E929/P929)</f>
        <v>#DIV/0!</v>
      </c>
      <c r="U929" t="s">
        <v>8323</v>
      </c>
      <c r="V929" t="s">
        <v>8326</v>
      </c>
    </row>
    <row r="930" spans="1:22" ht="43.5" x14ac:dyDescent="0.35">
      <c r="A930">
        <v>928</v>
      </c>
      <c r="B930" s="3" t="s">
        <v>929</v>
      </c>
      <c r="C930" s="3" t="s">
        <v>5038</v>
      </c>
      <c r="D930" s="18">
        <v>14500</v>
      </c>
      <c r="E930" s="18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7">
        <v>41180.654085648144</v>
      </c>
      <c r="L930" s="7">
        <v>41230.791666666664</v>
      </c>
      <c r="M930" s="5">
        <f>(J930/86400)+25569+(-5/24)</f>
        <v>41180.654085648144</v>
      </c>
      <c r="N930" s="5">
        <f t="shared" si="14"/>
        <v>41230.791666666664</v>
      </c>
      <c r="O930" t="b">
        <v>0</v>
      </c>
      <c r="P930">
        <v>28</v>
      </c>
      <c r="Q930" t="b">
        <v>0</v>
      </c>
      <c r="R930" t="s">
        <v>8278</v>
      </c>
      <c r="S930" s="11">
        <f>SUM(E930/D930)*100</f>
        <v>10.86206896551724</v>
      </c>
      <c r="T930" s="10">
        <f>SUM(E930/P930)</f>
        <v>56.25</v>
      </c>
      <c r="U930" t="s">
        <v>8323</v>
      </c>
      <c r="V930" t="s">
        <v>8326</v>
      </c>
    </row>
    <row r="931" spans="1:22" ht="43.5" x14ac:dyDescent="0.35">
      <c r="A931">
        <v>929</v>
      </c>
      <c r="B931" s="3" t="s">
        <v>930</v>
      </c>
      <c r="C931" s="3" t="s">
        <v>5039</v>
      </c>
      <c r="D931" s="18">
        <v>500</v>
      </c>
      <c r="E931" s="18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7">
        <v>40978.029733796291</v>
      </c>
      <c r="L931" s="7">
        <v>41007.988067129627</v>
      </c>
      <c r="M931" s="5">
        <f>(J931/86400)+25569+(-5/24)</f>
        <v>40978.029733796291</v>
      </c>
      <c r="N931" s="5">
        <f t="shared" si="14"/>
        <v>41007.988067129627</v>
      </c>
      <c r="O931" t="b">
        <v>0</v>
      </c>
      <c r="P931">
        <v>0</v>
      </c>
      <c r="Q931" t="b">
        <v>0</v>
      </c>
      <c r="R931" t="s">
        <v>8278</v>
      </c>
      <c r="S931" s="11">
        <f>SUM(E931/D931)*100</f>
        <v>0</v>
      </c>
      <c r="T931" s="10" t="e">
        <f>SUM(E931/P931)</f>
        <v>#DIV/0!</v>
      </c>
      <c r="U931" t="s">
        <v>8323</v>
      </c>
      <c r="V931" t="s">
        <v>8326</v>
      </c>
    </row>
    <row r="932" spans="1:22" ht="58" x14ac:dyDescent="0.35">
      <c r="A932">
        <v>930</v>
      </c>
      <c r="B932" s="3" t="s">
        <v>931</v>
      </c>
      <c r="C932" s="3" t="s">
        <v>5040</v>
      </c>
      <c r="D932" s="18">
        <v>900</v>
      </c>
      <c r="E932" s="18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7">
        <v>40312.707245370366</v>
      </c>
      <c r="L932" s="7">
        <v>40354.688888888886</v>
      </c>
      <c r="M932" s="5">
        <f>(J932/86400)+25569+(-5/24)</f>
        <v>40312.707245370366</v>
      </c>
      <c r="N932" s="5">
        <f t="shared" si="14"/>
        <v>40354.688888888886</v>
      </c>
      <c r="O932" t="b">
        <v>0</v>
      </c>
      <c r="P932">
        <v>5</v>
      </c>
      <c r="Q932" t="b">
        <v>0</v>
      </c>
      <c r="R932" t="s">
        <v>8278</v>
      </c>
      <c r="S932" s="11">
        <f>SUM(E932/D932)*100</f>
        <v>38.333333333333336</v>
      </c>
      <c r="T932" s="10">
        <f>SUM(E932/P932)</f>
        <v>69</v>
      </c>
      <c r="U932" t="s">
        <v>8323</v>
      </c>
      <c r="V932" t="s">
        <v>8326</v>
      </c>
    </row>
    <row r="933" spans="1:22" ht="43.5" x14ac:dyDescent="0.35">
      <c r="A933">
        <v>931</v>
      </c>
      <c r="B933" s="3" t="s">
        <v>932</v>
      </c>
      <c r="C933" s="3" t="s">
        <v>5041</v>
      </c>
      <c r="D933" s="18">
        <v>2000</v>
      </c>
      <c r="E933" s="18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7">
        <v>41680.151643518519</v>
      </c>
      <c r="L933" s="7">
        <v>41714.708333333328</v>
      </c>
      <c r="M933" s="5">
        <f>(J933/86400)+25569+(-5/24)</f>
        <v>41680.151643518519</v>
      </c>
      <c r="N933" s="5">
        <f t="shared" si="14"/>
        <v>41714.708333333328</v>
      </c>
      <c r="O933" t="b">
        <v>0</v>
      </c>
      <c r="P933">
        <v>7</v>
      </c>
      <c r="Q933" t="b">
        <v>0</v>
      </c>
      <c r="R933" t="s">
        <v>8278</v>
      </c>
      <c r="S933" s="11">
        <f>SUM(E933/D933)*100</f>
        <v>6.5500000000000007</v>
      </c>
      <c r="T933" s="10">
        <f>SUM(E933/P933)</f>
        <v>18.714285714285715</v>
      </c>
      <c r="U933" t="s">
        <v>8323</v>
      </c>
      <c r="V933" t="s">
        <v>8326</v>
      </c>
    </row>
    <row r="934" spans="1:22" ht="29" x14ac:dyDescent="0.35">
      <c r="A934">
        <v>932</v>
      </c>
      <c r="B934" s="3" t="s">
        <v>933</v>
      </c>
      <c r="C934" s="3" t="s">
        <v>5042</v>
      </c>
      <c r="D934" s="18">
        <v>9500</v>
      </c>
      <c r="E934" s="18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7">
        <v>41310.760937499996</v>
      </c>
      <c r="L934" s="7">
        <v>41355.719270833331</v>
      </c>
      <c r="M934" s="5">
        <f>(J934/86400)+25569+(-5/24)</f>
        <v>41310.760937499996</v>
      </c>
      <c r="N934" s="5">
        <f t="shared" si="14"/>
        <v>41355.719270833331</v>
      </c>
      <c r="O934" t="b">
        <v>0</v>
      </c>
      <c r="P934">
        <v>30</v>
      </c>
      <c r="Q934" t="b">
        <v>0</v>
      </c>
      <c r="R934" t="s">
        <v>8278</v>
      </c>
      <c r="S934" s="11">
        <f>SUM(E934/D934)*100</f>
        <v>14.536842105263158</v>
      </c>
      <c r="T934" s="10">
        <f>SUM(E934/P934)</f>
        <v>46.033333333333331</v>
      </c>
      <c r="U934" t="s">
        <v>8323</v>
      </c>
      <c r="V934" t="s">
        <v>8326</v>
      </c>
    </row>
    <row r="935" spans="1:22" ht="43.5" x14ac:dyDescent="0.35">
      <c r="A935">
        <v>933</v>
      </c>
      <c r="B935" s="3" t="s">
        <v>934</v>
      </c>
      <c r="C935" s="3" t="s">
        <v>5043</v>
      </c>
      <c r="D935" s="18">
        <v>2000</v>
      </c>
      <c r="E935" s="18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7">
        <v>41710.960752314808</v>
      </c>
      <c r="L935" s="7">
        <v>41770.960752314808</v>
      </c>
      <c r="M935" s="5">
        <f>(J935/86400)+25569+(-5/24)</f>
        <v>41710.960752314808</v>
      </c>
      <c r="N935" s="5">
        <f t="shared" si="14"/>
        <v>41770.960752314808</v>
      </c>
      <c r="O935" t="b">
        <v>0</v>
      </c>
      <c r="P935">
        <v>2</v>
      </c>
      <c r="Q935" t="b">
        <v>0</v>
      </c>
      <c r="R935" t="s">
        <v>8278</v>
      </c>
      <c r="S935" s="11">
        <f>SUM(E935/D935)*100</f>
        <v>6</v>
      </c>
      <c r="T935" s="10">
        <f>SUM(E935/P935)</f>
        <v>60</v>
      </c>
      <c r="U935" t="s">
        <v>8323</v>
      </c>
      <c r="V935" t="s">
        <v>8326</v>
      </c>
    </row>
    <row r="936" spans="1:22" ht="43.5" x14ac:dyDescent="0.35">
      <c r="A936">
        <v>934</v>
      </c>
      <c r="B936" s="3" t="s">
        <v>935</v>
      </c>
      <c r="C936" s="3" t="s">
        <v>5044</v>
      </c>
      <c r="D936" s="18">
        <v>5000</v>
      </c>
      <c r="E936" s="18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7">
        <v>41733.528749999998</v>
      </c>
      <c r="L936" s="7">
        <v>41763.041666666664</v>
      </c>
      <c r="M936" s="5">
        <f>(J936/86400)+25569+(-5/24)</f>
        <v>41733.528749999998</v>
      </c>
      <c r="N936" s="5">
        <f t="shared" si="14"/>
        <v>41763.041666666664</v>
      </c>
      <c r="O936" t="b">
        <v>0</v>
      </c>
      <c r="P936">
        <v>30</v>
      </c>
      <c r="Q936" t="b">
        <v>0</v>
      </c>
      <c r="R936" t="s">
        <v>8278</v>
      </c>
      <c r="S936" s="11">
        <f>SUM(E936/D936)*100</f>
        <v>30.4</v>
      </c>
      <c r="T936" s="10">
        <f>SUM(E936/P936)</f>
        <v>50.666666666666664</v>
      </c>
      <c r="U936" t="s">
        <v>8323</v>
      </c>
      <c r="V936" t="s">
        <v>8326</v>
      </c>
    </row>
    <row r="937" spans="1:22" ht="43.5" x14ac:dyDescent="0.35">
      <c r="A937">
        <v>935</v>
      </c>
      <c r="B937" s="3" t="s">
        <v>936</v>
      </c>
      <c r="C937" s="3" t="s">
        <v>5045</v>
      </c>
      <c r="D937" s="18">
        <v>3500</v>
      </c>
      <c r="E937" s="18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7">
        <v>42368.125335648147</v>
      </c>
      <c r="L937" s="7">
        <v>42398.125335648147</v>
      </c>
      <c r="M937" s="5">
        <f>(J937/86400)+25569+(-5/24)</f>
        <v>42368.125335648147</v>
      </c>
      <c r="N937" s="5">
        <f t="shared" si="14"/>
        <v>42398.125335648147</v>
      </c>
      <c r="O937" t="b">
        <v>0</v>
      </c>
      <c r="P937">
        <v>2</v>
      </c>
      <c r="Q937" t="b">
        <v>0</v>
      </c>
      <c r="R937" t="s">
        <v>8278</v>
      </c>
      <c r="S937" s="11">
        <f>SUM(E937/D937)*100</f>
        <v>1.4285714285714286</v>
      </c>
      <c r="T937" s="10">
        <f>SUM(E937/P937)</f>
        <v>25</v>
      </c>
      <c r="U937" t="s">
        <v>8323</v>
      </c>
      <c r="V937" t="s">
        <v>8326</v>
      </c>
    </row>
    <row r="938" spans="1:22" ht="43.5" x14ac:dyDescent="0.35">
      <c r="A938">
        <v>936</v>
      </c>
      <c r="B938" s="3" t="s">
        <v>937</v>
      </c>
      <c r="C938" s="3" t="s">
        <v>5046</v>
      </c>
      <c r="D938" s="18">
        <v>1400</v>
      </c>
      <c r="E938" s="1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7">
        <v>40882.815844907404</v>
      </c>
      <c r="L938" s="7">
        <v>40926.625</v>
      </c>
      <c r="M938" s="5">
        <f>(J938/86400)+25569+(-5/24)</f>
        <v>40882.815844907404</v>
      </c>
      <c r="N938" s="5">
        <f t="shared" si="14"/>
        <v>40926.625</v>
      </c>
      <c r="O938" t="b">
        <v>0</v>
      </c>
      <c r="P938">
        <v>0</v>
      </c>
      <c r="Q938" t="b">
        <v>0</v>
      </c>
      <c r="R938" t="s">
        <v>8278</v>
      </c>
      <c r="S938" s="11">
        <f>SUM(E938/D938)*100</f>
        <v>0</v>
      </c>
      <c r="T938" s="10" t="e">
        <f>SUM(E938/P938)</f>
        <v>#DIV/0!</v>
      </c>
      <c r="U938" t="s">
        <v>8323</v>
      </c>
      <c r="V938" t="s">
        <v>8326</v>
      </c>
    </row>
    <row r="939" spans="1:22" ht="43.5" x14ac:dyDescent="0.35">
      <c r="A939">
        <v>937</v>
      </c>
      <c r="B939" s="3" t="s">
        <v>938</v>
      </c>
      <c r="C939" s="3" t="s">
        <v>5047</v>
      </c>
      <c r="D939" s="18">
        <v>3500</v>
      </c>
      <c r="E939" s="18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7">
        <v>41551.589780092589</v>
      </c>
      <c r="L939" s="7">
        <v>41581.631446759253</v>
      </c>
      <c r="M939" s="5">
        <f>(J939/86400)+25569+(-5/24)</f>
        <v>41551.589780092589</v>
      </c>
      <c r="N939" s="5">
        <f t="shared" si="14"/>
        <v>41581.631446759253</v>
      </c>
      <c r="O939" t="b">
        <v>0</v>
      </c>
      <c r="P939">
        <v>2</v>
      </c>
      <c r="Q939" t="b">
        <v>0</v>
      </c>
      <c r="R939" t="s">
        <v>8278</v>
      </c>
      <c r="S939" s="11">
        <f>SUM(E939/D939)*100</f>
        <v>1.1428571428571428</v>
      </c>
      <c r="T939" s="10">
        <f>SUM(E939/P939)</f>
        <v>20</v>
      </c>
      <c r="U939" t="s">
        <v>8323</v>
      </c>
      <c r="V939" t="s">
        <v>8326</v>
      </c>
    </row>
    <row r="940" spans="1:22" ht="43.5" x14ac:dyDescent="0.35">
      <c r="A940">
        <v>938</v>
      </c>
      <c r="B940" s="3" t="s">
        <v>939</v>
      </c>
      <c r="C940" s="3" t="s">
        <v>5048</v>
      </c>
      <c r="D940" s="18">
        <v>7000</v>
      </c>
      <c r="E940" s="18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7">
        <v>41124.27138888889</v>
      </c>
      <c r="L940" s="7">
        <v>41154.27138888889</v>
      </c>
      <c r="M940" s="5">
        <f>(J940/86400)+25569+(-5/24)</f>
        <v>41124.27138888889</v>
      </c>
      <c r="N940" s="5">
        <f t="shared" si="14"/>
        <v>41154.27138888889</v>
      </c>
      <c r="O940" t="b">
        <v>0</v>
      </c>
      <c r="P940">
        <v>1</v>
      </c>
      <c r="Q940" t="b">
        <v>0</v>
      </c>
      <c r="R940" t="s">
        <v>8278</v>
      </c>
      <c r="S940" s="11">
        <f>SUM(E940/D940)*100</f>
        <v>0.35714285714285715</v>
      </c>
      <c r="T940" s="10">
        <f>SUM(E940/P940)</f>
        <v>25</v>
      </c>
      <c r="U940" t="s">
        <v>8323</v>
      </c>
      <c r="V940" t="s">
        <v>8326</v>
      </c>
    </row>
    <row r="941" spans="1:22" ht="43.5" x14ac:dyDescent="0.35">
      <c r="A941">
        <v>939</v>
      </c>
      <c r="B941" s="3" t="s">
        <v>940</v>
      </c>
      <c r="C941" s="3" t="s">
        <v>5049</v>
      </c>
      <c r="D941" s="18">
        <v>2750</v>
      </c>
      <c r="E941" s="18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7">
        <v>41416.554837962962</v>
      </c>
      <c r="L941" s="7">
        <v>41455.623611111107</v>
      </c>
      <c r="M941" s="5">
        <f>(J941/86400)+25569+(-5/24)</f>
        <v>41416.554837962962</v>
      </c>
      <c r="N941" s="5">
        <f t="shared" si="14"/>
        <v>41455.623611111107</v>
      </c>
      <c r="O941" t="b">
        <v>0</v>
      </c>
      <c r="P941">
        <v>2</v>
      </c>
      <c r="Q941" t="b">
        <v>0</v>
      </c>
      <c r="R941" t="s">
        <v>8278</v>
      </c>
      <c r="S941" s="11">
        <f>SUM(E941/D941)*100</f>
        <v>1.4545454545454546</v>
      </c>
      <c r="T941" s="10">
        <f>SUM(E941/P941)</f>
        <v>20</v>
      </c>
      <c r="U941" t="s">
        <v>8323</v>
      </c>
      <c r="V941" t="s">
        <v>8326</v>
      </c>
    </row>
    <row r="942" spans="1:22" ht="43.5" x14ac:dyDescent="0.35">
      <c r="A942">
        <v>940</v>
      </c>
      <c r="B942" s="3" t="s">
        <v>941</v>
      </c>
      <c r="C942" s="3" t="s">
        <v>5050</v>
      </c>
      <c r="D942" s="18">
        <v>9000</v>
      </c>
      <c r="E942" s="18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7">
        <v>42181.800069444442</v>
      </c>
      <c r="L942" s="7">
        <v>42226.800069444442</v>
      </c>
      <c r="M942" s="5">
        <f>(J942/86400)+25569+(-5/24)</f>
        <v>42181.800069444442</v>
      </c>
      <c r="N942" s="5">
        <f t="shared" si="14"/>
        <v>42226.800069444442</v>
      </c>
      <c r="O942" t="b">
        <v>0</v>
      </c>
      <c r="P942">
        <v>14</v>
      </c>
      <c r="Q942" t="b">
        <v>0</v>
      </c>
      <c r="R942" t="s">
        <v>8273</v>
      </c>
      <c r="S942" s="11">
        <f>SUM(E942/D942)*100</f>
        <v>17.155555555555555</v>
      </c>
      <c r="T942" s="10">
        <f>SUM(E942/P942)</f>
        <v>110.28571428571429</v>
      </c>
      <c r="U942" t="s">
        <v>8317</v>
      </c>
      <c r="V942" t="s">
        <v>8319</v>
      </c>
    </row>
    <row r="943" spans="1:22" ht="58" x14ac:dyDescent="0.35">
      <c r="A943">
        <v>941</v>
      </c>
      <c r="B943" s="3" t="s">
        <v>942</v>
      </c>
      <c r="C943" s="3" t="s">
        <v>5051</v>
      </c>
      <c r="D943" s="18">
        <v>50000</v>
      </c>
      <c r="E943" s="18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7">
        <v>42745.888252314813</v>
      </c>
      <c r="L943" s="7">
        <v>42775.888252314813</v>
      </c>
      <c r="M943" s="5">
        <f>(J943/86400)+25569+(-5/24)</f>
        <v>42745.888252314813</v>
      </c>
      <c r="N943" s="5">
        <f t="shared" si="14"/>
        <v>42775.888252314813</v>
      </c>
      <c r="O943" t="b">
        <v>0</v>
      </c>
      <c r="P943">
        <v>31</v>
      </c>
      <c r="Q943" t="b">
        <v>0</v>
      </c>
      <c r="R943" t="s">
        <v>8273</v>
      </c>
      <c r="S943" s="11">
        <f>SUM(E943/D943)*100</f>
        <v>2.3220000000000001</v>
      </c>
      <c r="T943" s="10">
        <f>SUM(E943/P943)</f>
        <v>37.451612903225808</v>
      </c>
      <c r="U943" t="s">
        <v>8317</v>
      </c>
      <c r="V943" t="s">
        <v>8319</v>
      </c>
    </row>
    <row r="944" spans="1:22" ht="58" x14ac:dyDescent="0.35">
      <c r="A944">
        <v>942</v>
      </c>
      <c r="B944" s="3" t="s">
        <v>943</v>
      </c>
      <c r="C944" s="3" t="s">
        <v>5052</v>
      </c>
      <c r="D944" s="18">
        <v>7500</v>
      </c>
      <c r="E944" s="18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7">
        <v>42382.634953703702</v>
      </c>
      <c r="L944" s="7">
        <v>42418.634953703702</v>
      </c>
      <c r="M944" s="5">
        <f>(J944/86400)+25569+(-5/24)</f>
        <v>42382.634953703702</v>
      </c>
      <c r="N944" s="5">
        <f t="shared" si="14"/>
        <v>42418.634953703702</v>
      </c>
      <c r="O944" t="b">
        <v>0</v>
      </c>
      <c r="P944">
        <v>16</v>
      </c>
      <c r="Q944" t="b">
        <v>0</v>
      </c>
      <c r="R944" t="s">
        <v>8273</v>
      </c>
      <c r="S944" s="11">
        <f>SUM(E944/D944)*100</f>
        <v>8.9066666666666663</v>
      </c>
      <c r="T944" s="10">
        <f>SUM(E944/P944)</f>
        <v>41.75</v>
      </c>
      <c r="U944" t="s">
        <v>8317</v>
      </c>
      <c r="V944" t="s">
        <v>8319</v>
      </c>
    </row>
    <row r="945" spans="1:22" ht="29" x14ac:dyDescent="0.35">
      <c r="A945">
        <v>943</v>
      </c>
      <c r="B945" s="3" t="s">
        <v>944</v>
      </c>
      <c r="C945" s="3" t="s">
        <v>5053</v>
      </c>
      <c r="D945" s="18">
        <v>3000</v>
      </c>
      <c r="E945" s="18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7">
        <v>42673.459548611114</v>
      </c>
      <c r="L945" s="7">
        <v>42703.501215277771</v>
      </c>
      <c r="M945" s="5">
        <f>(J945/86400)+25569+(-5/24)</f>
        <v>42673.459548611114</v>
      </c>
      <c r="N945" s="5">
        <f t="shared" si="14"/>
        <v>42703.501215277771</v>
      </c>
      <c r="O945" t="b">
        <v>0</v>
      </c>
      <c r="P945">
        <v>12</v>
      </c>
      <c r="Q945" t="b">
        <v>0</v>
      </c>
      <c r="R945" t="s">
        <v>8273</v>
      </c>
      <c r="S945" s="11">
        <f>SUM(E945/D945)*100</f>
        <v>9.6333333333333346</v>
      </c>
      <c r="T945" s="10">
        <f>SUM(E945/P945)</f>
        <v>24.083333333333332</v>
      </c>
      <c r="U945" t="s">
        <v>8317</v>
      </c>
      <c r="V945" t="s">
        <v>8319</v>
      </c>
    </row>
    <row r="946" spans="1:22" ht="43.5" x14ac:dyDescent="0.35">
      <c r="A946">
        <v>944</v>
      </c>
      <c r="B946" s="3" t="s">
        <v>945</v>
      </c>
      <c r="C946" s="3" t="s">
        <v>5054</v>
      </c>
      <c r="D946" s="18">
        <v>50000</v>
      </c>
      <c r="E946" s="18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7">
        <v>42444.375578703701</v>
      </c>
      <c r="L946" s="7">
        <v>42478.374999999993</v>
      </c>
      <c r="M946" s="5">
        <f>(J946/86400)+25569+(-5/24)</f>
        <v>42444.375578703701</v>
      </c>
      <c r="N946" s="5">
        <f t="shared" si="14"/>
        <v>42478.374999999993</v>
      </c>
      <c r="O946" t="b">
        <v>0</v>
      </c>
      <c r="P946">
        <v>96</v>
      </c>
      <c r="Q946" t="b">
        <v>0</v>
      </c>
      <c r="R946" t="s">
        <v>8273</v>
      </c>
      <c r="S946" s="11">
        <f>SUM(E946/D946)*100</f>
        <v>13.325999999999999</v>
      </c>
      <c r="T946" s="10">
        <f>SUM(E946/P946)</f>
        <v>69.40625</v>
      </c>
      <c r="U946" t="s">
        <v>8317</v>
      </c>
      <c r="V946" t="s">
        <v>8319</v>
      </c>
    </row>
    <row r="947" spans="1:22" ht="43.5" x14ac:dyDescent="0.35">
      <c r="A947">
        <v>945</v>
      </c>
      <c r="B947" s="3" t="s">
        <v>946</v>
      </c>
      <c r="C947" s="3" t="s">
        <v>5055</v>
      </c>
      <c r="D947" s="18">
        <v>100000</v>
      </c>
      <c r="E947" s="18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7">
        <v>42732.66465277777</v>
      </c>
      <c r="L947" s="7">
        <v>42784.790972222218</v>
      </c>
      <c r="M947" s="5">
        <f>(J947/86400)+25569+(-5/24)</f>
        <v>42732.66465277777</v>
      </c>
      <c r="N947" s="5">
        <f t="shared" si="14"/>
        <v>42784.790972222218</v>
      </c>
      <c r="O947" t="b">
        <v>0</v>
      </c>
      <c r="P947">
        <v>16</v>
      </c>
      <c r="Q947" t="b">
        <v>0</v>
      </c>
      <c r="R947" t="s">
        <v>8273</v>
      </c>
      <c r="S947" s="11">
        <f>SUM(E947/D947)*100</f>
        <v>2.484</v>
      </c>
      <c r="T947" s="10">
        <f>SUM(E947/P947)</f>
        <v>155.25</v>
      </c>
      <c r="U947" t="s">
        <v>8317</v>
      </c>
      <c r="V947" t="s">
        <v>8319</v>
      </c>
    </row>
    <row r="948" spans="1:22" ht="43.5" x14ac:dyDescent="0.35">
      <c r="A948">
        <v>946</v>
      </c>
      <c r="B948" s="3" t="s">
        <v>947</v>
      </c>
      <c r="C948" s="3" t="s">
        <v>5056</v>
      </c>
      <c r="D948" s="18">
        <v>15000</v>
      </c>
      <c r="E948" s="1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7">
        <v>42592.542222222219</v>
      </c>
      <c r="L948" s="7">
        <v>42622.542222222219</v>
      </c>
      <c r="M948" s="5">
        <f>(J948/86400)+25569+(-5/24)</f>
        <v>42592.542222222219</v>
      </c>
      <c r="N948" s="5">
        <f t="shared" si="14"/>
        <v>42622.542222222219</v>
      </c>
      <c r="O948" t="b">
        <v>0</v>
      </c>
      <c r="P948">
        <v>5</v>
      </c>
      <c r="Q948" t="b">
        <v>0</v>
      </c>
      <c r="R948" t="s">
        <v>8273</v>
      </c>
      <c r="S948" s="11">
        <f>SUM(E948/D948)*100</f>
        <v>1.9066666666666665</v>
      </c>
      <c r="T948" s="10">
        <f>SUM(E948/P948)</f>
        <v>57.2</v>
      </c>
      <c r="U948" t="s">
        <v>8317</v>
      </c>
      <c r="V948" t="s">
        <v>8319</v>
      </c>
    </row>
    <row r="949" spans="1:22" ht="58" x14ac:dyDescent="0.35">
      <c r="A949">
        <v>947</v>
      </c>
      <c r="B949" s="3" t="s">
        <v>948</v>
      </c>
      <c r="C949" s="3" t="s">
        <v>5057</v>
      </c>
      <c r="D949" s="18">
        <v>850</v>
      </c>
      <c r="E949" s="18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7">
        <v>42491.57298611111</v>
      </c>
      <c r="L949" s="7">
        <v>42551.57298611111</v>
      </c>
      <c r="M949" s="5">
        <f>(J949/86400)+25569+(-5/24)</f>
        <v>42491.57298611111</v>
      </c>
      <c r="N949" s="5">
        <f t="shared" si="14"/>
        <v>42551.57298611111</v>
      </c>
      <c r="O949" t="b">
        <v>0</v>
      </c>
      <c r="P949">
        <v>0</v>
      </c>
      <c r="Q949" t="b">
        <v>0</v>
      </c>
      <c r="R949" t="s">
        <v>8273</v>
      </c>
      <c r="S949" s="11">
        <f>SUM(E949/D949)*100</f>
        <v>0</v>
      </c>
      <c r="T949" s="10" t="e">
        <f>SUM(E949/P949)</f>
        <v>#DIV/0!</v>
      </c>
      <c r="U949" t="s">
        <v>8317</v>
      </c>
      <c r="V949" t="s">
        <v>8319</v>
      </c>
    </row>
    <row r="950" spans="1:22" ht="58" x14ac:dyDescent="0.35">
      <c r="A950">
        <v>948</v>
      </c>
      <c r="B950" s="3" t="s">
        <v>949</v>
      </c>
      <c r="C950" s="3" t="s">
        <v>5058</v>
      </c>
      <c r="D950" s="18">
        <v>4000</v>
      </c>
      <c r="E950" s="18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7">
        <v>42411.619953703703</v>
      </c>
      <c r="L950" s="7">
        <v>42441.619953703703</v>
      </c>
      <c r="M950" s="5">
        <f>(J950/86400)+25569+(-5/24)</f>
        <v>42411.619953703703</v>
      </c>
      <c r="N950" s="5">
        <f t="shared" si="14"/>
        <v>42441.619953703703</v>
      </c>
      <c r="O950" t="b">
        <v>0</v>
      </c>
      <c r="P950">
        <v>8</v>
      </c>
      <c r="Q950" t="b">
        <v>0</v>
      </c>
      <c r="R950" t="s">
        <v>8273</v>
      </c>
      <c r="S950" s="11">
        <f>SUM(E950/D950)*100</f>
        <v>12</v>
      </c>
      <c r="T950" s="10">
        <f>SUM(E950/P950)</f>
        <v>60</v>
      </c>
      <c r="U950" t="s">
        <v>8317</v>
      </c>
      <c r="V950" t="s">
        <v>8319</v>
      </c>
    </row>
    <row r="951" spans="1:22" ht="43.5" x14ac:dyDescent="0.35">
      <c r="A951">
        <v>949</v>
      </c>
      <c r="B951" s="3" t="s">
        <v>950</v>
      </c>
      <c r="C951" s="3" t="s">
        <v>5059</v>
      </c>
      <c r="D951" s="18">
        <v>20000</v>
      </c>
      <c r="E951" s="18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7">
        <v>42360.835370370369</v>
      </c>
      <c r="L951" s="7">
        <v>42420.835370370369</v>
      </c>
      <c r="M951" s="5">
        <f>(J951/86400)+25569+(-5/24)</f>
        <v>42360.835370370369</v>
      </c>
      <c r="N951" s="5">
        <f t="shared" si="14"/>
        <v>42420.835370370369</v>
      </c>
      <c r="O951" t="b">
        <v>0</v>
      </c>
      <c r="P951">
        <v>7</v>
      </c>
      <c r="Q951" t="b">
        <v>0</v>
      </c>
      <c r="R951" t="s">
        <v>8273</v>
      </c>
      <c r="S951" s="11">
        <f>SUM(E951/D951)*100</f>
        <v>1.365</v>
      </c>
      <c r="T951" s="10">
        <f>SUM(E951/P951)</f>
        <v>39</v>
      </c>
      <c r="U951" t="s">
        <v>8317</v>
      </c>
      <c r="V951" t="s">
        <v>8319</v>
      </c>
    </row>
    <row r="952" spans="1:22" ht="43.5" x14ac:dyDescent="0.35">
      <c r="A952">
        <v>950</v>
      </c>
      <c r="B952" s="3" t="s">
        <v>951</v>
      </c>
      <c r="C952" s="3" t="s">
        <v>5060</v>
      </c>
      <c r="D952" s="18">
        <v>5000</v>
      </c>
      <c r="E952" s="18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7">
        <v>42356.54237268518</v>
      </c>
      <c r="L952" s="7">
        <v>42386.54237268518</v>
      </c>
      <c r="M952" s="5">
        <f>(J952/86400)+25569+(-5/24)</f>
        <v>42356.54237268518</v>
      </c>
      <c r="N952" s="5">
        <f t="shared" si="14"/>
        <v>42386.54237268518</v>
      </c>
      <c r="O952" t="b">
        <v>0</v>
      </c>
      <c r="P952">
        <v>24</v>
      </c>
      <c r="Q952" t="b">
        <v>0</v>
      </c>
      <c r="R952" t="s">
        <v>8273</v>
      </c>
      <c r="S952" s="11">
        <f>SUM(E952/D952)*100</f>
        <v>28.04</v>
      </c>
      <c r="T952" s="10">
        <f>SUM(E952/P952)</f>
        <v>58.416666666666664</v>
      </c>
      <c r="U952" t="s">
        <v>8317</v>
      </c>
      <c r="V952" t="s">
        <v>8319</v>
      </c>
    </row>
    <row r="953" spans="1:22" x14ac:dyDescent="0.35">
      <c r="A953">
        <v>951</v>
      </c>
      <c r="B953" s="3" t="s">
        <v>952</v>
      </c>
      <c r="C953" s="3" t="s">
        <v>5061</v>
      </c>
      <c r="D953" s="18">
        <v>50000</v>
      </c>
      <c r="E953" s="18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7">
        <v>42480.445277777777</v>
      </c>
      <c r="L953" s="7">
        <v>42525.445277777777</v>
      </c>
      <c r="M953" s="5">
        <f>(J953/86400)+25569+(-5/24)</f>
        <v>42480.445277777777</v>
      </c>
      <c r="N953" s="5">
        <f t="shared" si="14"/>
        <v>42525.445277777777</v>
      </c>
      <c r="O953" t="b">
        <v>0</v>
      </c>
      <c r="P953">
        <v>121</v>
      </c>
      <c r="Q953" t="b">
        <v>0</v>
      </c>
      <c r="R953" t="s">
        <v>8273</v>
      </c>
      <c r="S953" s="11">
        <f>SUM(E953/D953)*100</f>
        <v>38.39</v>
      </c>
      <c r="T953" s="10">
        <f>SUM(E953/P953)</f>
        <v>158.63636363636363</v>
      </c>
      <c r="U953" t="s">
        <v>8317</v>
      </c>
      <c r="V953" t="s">
        <v>8319</v>
      </c>
    </row>
    <row r="954" spans="1:22" ht="29" x14ac:dyDescent="0.35">
      <c r="A954">
        <v>952</v>
      </c>
      <c r="B954" s="3" t="s">
        <v>953</v>
      </c>
      <c r="C954" s="3" t="s">
        <v>5062</v>
      </c>
      <c r="D954" s="18">
        <v>49000</v>
      </c>
      <c r="E954" s="18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7">
        <v>42662.405231481483</v>
      </c>
      <c r="L954" s="7">
        <v>42692.44689814814</v>
      </c>
      <c r="M954" s="5">
        <f>(J954/86400)+25569+(-5/24)</f>
        <v>42662.405231481483</v>
      </c>
      <c r="N954" s="5">
        <f t="shared" si="14"/>
        <v>42692.44689814814</v>
      </c>
      <c r="O954" t="b">
        <v>0</v>
      </c>
      <c r="P954">
        <v>196</v>
      </c>
      <c r="Q954" t="b">
        <v>0</v>
      </c>
      <c r="R954" t="s">
        <v>8273</v>
      </c>
      <c r="S954" s="11">
        <f>SUM(E954/D954)*100</f>
        <v>39.942857142857143</v>
      </c>
      <c r="T954" s="10">
        <f>SUM(E954/P954)</f>
        <v>99.857142857142861</v>
      </c>
      <c r="U954" t="s">
        <v>8317</v>
      </c>
      <c r="V954" t="s">
        <v>8319</v>
      </c>
    </row>
    <row r="955" spans="1:22" ht="43.5" x14ac:dyDescent="0.35">
      <c r="A955">
        <v>953</v>
      </c>
      <c r="B955" s="3" t="s">
        <v>954</v>
      </c>
      <c r="C955" s="3" t="s">
        <v>5063</v>
      </c>
      <c r="D955" s="18">
        <v>15000</v>
      </c>
      <c r="E955" s="18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7">
        <v>41998.956006944441</v>
      </c>
      <c r="L955" s="7">
        <v>42028.956006944441</v>
      </c>
      <c r="M955" s="5">
        <f>(J955/86400)+25569+(-5/24)</f>
        <v>41998.956006944441</v>
      </c>
      <c r="N955" s="5">
        <f t="shared" si="14"/>
        <v>42028.956006944441</v>
      </c>
      <c r="O955" t="b">
        <v>0</v>
      </c>
      <c r="P955">
        <v>5</v>
      </c>
      <c r="Q955" t="b">
        <v>0</v>
      </c>
      <c r="R955" t="s">
        <v>8273</v>
      </c>
      <c r="S955" s="11">
        <f>SUM(E955/D955)*100</f>
        <v>0.84</v>
      </c>
      <c r="T955" s="10">
        <f>SUM(E955/P955)</f>
        <v>25.2</v>
      </c>
      <c r="U955" t="s">
        <v>8317</v>
      </c>
      <c r="V955" t="s">
        <v>8319</v>
      </c>
    </row>
    <row r="956" spans="1:22" ht="43.5" x14ac:dyDescent="0.35">
      <c r="A956">
        <v>954</v>
      </c>
      <c r="B956" s="3" t="s">
        <v>955</v>
      </c>
      <c r="C956" s="3" t="s">
        <v>5064</v>
      </c>
      <c r="D956" s="18">
        <v>15000</v>
      </c>
      <c r="E956" s="18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7">
        <v>42194.625451388885</v>
      </c>
      <c r="L956" s="7">
        <v>42236.625451388885</v>
      </c>
      <c r="M956" s="5">
        <f>(J956/86400)+25569+(-5/24)</f>
        <v>42194.625451388885</v>
      </c>
      <c r="N956" s="5">
        <f t="shared" si="14"/>
        <v>42236.625451388885</v>
      </c>
      <c r="O956" t="b">
        <v>0</v>
      </c>
      <c r="P956">
        <v>73</v>
      </c>
      <c r="Q956" t="b">
        <v>0</v>
      </c>
      <c r="R956" t="s">
        <v>8273</v>
      </c>
      <c r="S956" s="11">
        <f>SUM(E956/D956)*100</f>
        <v>43.406666666666666</v>
      </c>
      <c r="T956" s="10">
        <f>SUM(E956/P956)</f>
        <v>89.191780821917803</v>
      </c>
      <c r="U956" t="s">
        <v>8317</v>
      </c>
      <c r="V956" t="s">
        <v>8319</v>
      </c>
    </row>
    <row r="957" spans="1:22" ht="43.5" x14ac:dyDescent="0.35">
      <c r="A957">
        <v>955</v>
      </c>
      <c r="B957" s="3" t="s">
        <v>956</v>
      </c>
      <c r="C957" s="3" t="s">
        <v>5065</v>
      </c>
      <c r="D957" s="18">
        <v>300000</v>
      </c>
      <c r="E957" s="18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7">
        <v>42586.086805555555</v>
      </c>
      <c r="L957" s="7">
        <v>42626.086805555555</v>
      </c>
      <c r="M957" s="5">
        <f>(J957/86400)+25569+(-5/24)</f>
        <v>42586.086805555555</v>
      </c>
      <c r="N957" s="5">
        <f t="shared" si="14"/>
        <v>42626.086805555555</v>
      </c>
      <c r="O957" t="b">
        <v>0</v>
      </c>
      <c r="P957">
        <v>93</v>
      </c>
      <c r="Q957" t="b">
        <v>0</v>
      </c>
      <c r="R957" t="s">
        <v>8273</v>
      </c>
      <c r="S957" s="11">
        <f>SUM(E957/D957)*100</f>
        <v>5.6613333333333333</v>
      </c>
      <c r="T957" s="10">
        <f>SUM(E957/P957)</f>
        <v>182.6236559139785</v>
      </c>
      <c r="U957" t="s">
        <v>8317</v>
      </c>
      <c r="V957" t="s">
        <v>8319</v>
      </c>
    </row>
    <row r="958" spans="1:22" ht="58" x14ac:dyDescent="0.35">
      <c r="A958">
        <v>956</v>
      </c>
      <c r="B958" s="3" t="s">
        <v>957</v>
      </c>
      <c r="C958" s="3" t="s">
        <v>5066</v>
      </c>
      <c r="D958" s="18">
        <v>50000</v>
      </c>
      <c r="E958" s="1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7">
        <v>42060.705543981479</v>
      </c>
      <c r="L958" s="7">
        <v>42120.663877314808</v>
      </c>
      <c r="M958" s="5">
        <f>(J958/86400)+25569+(-5/24)</f>
        <v>42060.705543981479</v>
      </c>
      <c r="N958" s="5">
        <f t="shared" si="14"/>
        <v>42120.663877314808</v>
      </c>
      <c r="O958" t="b">
        <v>0</v>
      </c>
      <c r="P958">
        <v>17</v>
      </c>
      <c r="Q958" t="b">
        <v>0</v>
      </c>
      <c r="R958" t="s">
        <v>8273</v>
      </c>
      <c r="S958" s="11">
        <f>SUM(E958/D958)*100</f>
        <v>1.722</v>
      </c>
      <c r="T958" s="10">
        <f>SUM(E958/P958)</f>
        <v>50.647058823529413</v>
      </c>
      <c r="U958" t="s">
        <v>8317</v>
      </c>
      <c r="V958" t="s">
        <v>8319</v>
      </c>
    </row>
    <row r="959" spans="1:22" ht="29" x14ac:dyDescent="0.35">
      <c r="A959">
        <v>957</v>
      </c>
      <c r="B959" s="3" t="s">
        <v>958</v>
      </c>
      <c r="C959" s="3" t="s">
        <v>5067</v>
      </c>
      <c r="D959" s="18">
        <v>12000</v>
      </c>
      <c r="E959" s="18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7">
        <v>42660.344131944446</v>
      </c>
      <c r="L959" s="7">
        <v>42691.385798611103</v>
      </c>
      <c r="M959" s="5">
        <f>(J959/86400)+25569+(-5/24)</f>
        <v>42660.344131944446</v>
      </c>
      <c r="N959" s="5">
        <f t="shared" si="14"/>
        <v>42691.385798611103</v>
      </c>
      <c r="O959" t="b">
        <v>0</v>
      </c>
      <c r="P959">
        <v>7</v>
      </c>
      <c r="Q959" t="b">
        <v>0</v>
      </c>
      <c r="R959" t="s">
        <v>8273</v>
      </c>
      <c r="S959" s="11">
        <f>SUM(E959/D959)*100</f>
        <v>1.9416666666666664</v>
      </c>
      <c r="T959" s="10">
        <f>SUM(E959/P959)</f>
        <v>33.285714285714285</v>
      </c>
      <c r="U959" t="s">
        <v>8317</v>
      </c>
      <c r="V959" t="s">
        <v>8319</v>
      </c>
    </row>
    <row r="960" spans="1:22" ht="58" x14ac:dyDescent="0.35">
      <c r="A960">
        <v>958</v>
      </c>
      <c r="B960" s="3" t="s">
        <v>959</v>
      </c>
      <c r="C960" s="3" t="s">
        <v>5068</v>
      </c>
      <c r="D960" s="18">
        <v>7777</v>
      </c>
      <c r="E960" s="18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7">
        <v>42082.594479166662</v>
      </c>
      <c r="L960" s="7">
        <v>42103.999305555553</v>
      </c>
      <c r="M960" s="5">
        <f>(J960/86400)+25569+(-5/24)</f>
        <v>42082.594479166662</v>
      </c>
      <c r="N960" s="5">
        <f t="shared" si="14"/>
        <v>42103.999305555553</v>
      </c>
      <c r="O960" t="b">
        <v>0</v>
      </c>
      <c r="P960">
        <v>17</v>
      </c>
      <c r="Q960" t="b">
        <v>0</v>
      </c>
      <c r="R960" t="s">
        <v>8273</v>
      </c>
      <c r="S960" s="11">
        <f>SUM(E960/D960)*100</f>
        <v>11.328275684711327</v>
      </c>
      <c r="T960" s="10">
        <f>SUM(E960/P960)</f>
        <v>51.823529411764703</v>
      </c>
      <c r="U960" t="s">
        <v>8317</v>
      </c>
      <c r="V960" t="s">
        <v>8319</v>
      </c>
    </row>
    <row r="961" spans="1:22" ht="43.5" x14ac:dyDescent="0.35">
      <c r="A961">
        <v>959</v>
      </c>
      <c r="B961" s="3" t="s">
        <v>960</v>
      </c>
      <c r="C961" s="3" t="s">
        <v>5069</v>
      </c>
      <c r="D961" s="18">
        <v>50000</v>
      </c>
      <c r="E961" s="18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7">
        <v>41992.96603009259</v>
      </c>
      <c r="L961" s="7">
        <v>42022.96603009259</v>
      </c>
      <c r="M961" s="5">
        <f>(J961/86400)+25569+(-5/24)</f>
        <v>41992.96603009259</v>
      </c>
      <c r="N961" s="5">
        <f t="shared" si="14"/>
        <v>42022.96603009259</v>
      </c>
      <c r="O961" t="b">
        <v>0</v>
      </c>
      <c r="P961">
        <v>171</v>
      </c>
      <c r="Q961" t="b">
        <v>0</v>
      </c>
      <c r="R961" t="s">
        <v>8273</v>
      </c>
      <c r="S961" s="11">
        <f>SUM(E961/D961)*100</f>
        <v>38.86</v>
      </c>
      <c r="T961" s="10">
        <f>SUM(E961/P961)</f>
        <v>113.62573099415205</v>
      </c>
      <c r="U961" t="s">
        <v>8317</v>
      </c>
      <c r="V961" t="s">
        <v>8319</v>
      </c>
    </row>
    <row r="962" spans="1:22" ht="43.5" x14ac:dyDescent="0.35">
      <c r="A962">
        <v>960</v>
      </c>
      <c r="B962" s="3" t="s">
        <v>961</v>
      </c>
      <c r="C962" s="3" t="s">
        <v>5070</v>
      </c>
      <c r="D962" s="18">
        <v>55650</v>
      </c>
      <c r="E962" s="18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7">
        <v>42766.41846064815</v>
      </c>
      <c r="L962" s="7">
        <v>42808.376793981479</v>
      </c>
      <c r="M962" s="5">
        <f>(J962/86400)+25569+(-5/24)</f>
        <v>42766.41846064815</v>
      </c>
      <c r="N962" s="5">
        <f t="shared" si="14"/>
        <v>42808.376793981479</v>
      </c>
      <c r="O962" t="b">
        <v>0</v>
      </c>
      <c r="P962">
        <v>188</v>
      </c>
      <c r="Q962" t="b">
        <v>0</v>
      </c>
      <c r="R962" t="s">
        <v>8273</v>
      </c>
      <c r="S962" s="11">
        <f>SUM(E962/D962)*100</f>
        <v>46.100628930817614</v>
      </c>
      <c r="T962" s="10">
        <f>SUM(E962/P962)</f>
        <v>136.46276595744681</v>
      </c>
      <c r="U962" t="s">
        <v>8317</v>
      </c>
      <c r="V962" t="s">
        <v>8319</v>
      </c>
    </row>
    <row r="963" spans="1:22" ht="43.5" x14ac:dyDescent="0.35">
      <c r="A963">
        <v>961</v>
      </c>
      <c r="B963" s="3" t="s">
        <v>962</v>
      </c>
      <c r="C963" s="3" t="s">
        <v>5071</v>
      </c>
      <c r="D963" s="18">
        <v>95000</v>
      </c>
      <c r="E963" s="18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7">
        <v>42740.485358796293</v>
      </c>
      <c r="L963" s="7">
        <v>42786.583333333336</v>
      </c>
      <c r="M963" s="5">
        <f>(J963/86400)+25569+(-5/24)</f>
        <v>42740.485358796293</v>
      </c>
      <c r="N963" s="5">
        <f t="shared" ref="N963:N1026" si="15">(I963/86400)+25569+(-5/24)</f>
        <v>42786.583333333336</v>
      </c>
      <c r="O963" t="b">
        <v>0</v>
      </c>
      <c r="P963">
        <v>110</v>
      </c>
      <c r="Q963" t="b">
        <v>0</v>
      </c>
      <c r="R963" t="s">
        <v>8273</v>
      </c>
      <c r="S963" s="11">
        <f>SUM(E963/D963)*100</f>
        <v>42.188421052631583</v>
      </c>
      <c r="T963" s="10">
        <f>SUM(E963/P963)</f>
        <v>364.35454545454547</v>
      </c>
      <c r="U963" t="s">
        <v>8317</v>
      </c>
      <c r="V963" t="s">
        <v>8319</v>
      </c>
    </row>
    <row r="964" spans="1:22" ht="43.5" x14ac:dyDescent="0.35">
      <c r="A964">
        <v>962</v>
      </c>
      <c r="B964" s="3" t="s">
        <v>963</v>
      </c>
      <c r="C964" s="3" t="s">
        <v>5072</v>
      </c>
      <c r="D964" s="18">
        <v>2500</v>
      </c>
      <c r="E964" s="18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7">
        <v>42373.504085648143</v>
      </c>
      <c r="L964" s="7">
        <v>42411.504085648143</v>
      </c>
      <c r="M964" s="5">
        <f>(J964/86400)+25569+(-5/24)</f>
        <v>42373.504085648143</v>
      </c>
      <c r="N964" s="5">
        <f t="shared" si="15"/>
        <v>42411.504085648143</v>
      </c>
      <c r="O964" t="b">
        <v>0</v>
      </c>
      <c r="P964">
        <v>37</v>
      </c>
      <c r="Q964" t="b">
        <v>0</v>
      </c>
      <c r="R964" t="s">
        <v>8273</v>
      </c>
      <c r="S964" s="11">
        <f>SUM(E964/D964)*100</f>
        <v>28.48</v>
      </c>
      <c r="T964" s="10">
        <f>SUM(E964/P964)</f>
        <v>19.243243243243242</v>
      </c>
      <c r="U964" t="s">
        <v>8317</v>
      </c>
      <c r="V964" t="s">
        <v>8319</v>
      </c>
    </row>
    <row r="965" spans="1:22" ht="29" x14ac:dyDescent="0.35">
      <c r="A965">
        <v>963</v>
      </c>
      <c r="B965" s="3" t="s">
        <v>964</v>
      </c>
      <c r="C965" s="3" t="s">
        <v>5073</v>
      </c>
      <c r="D965" s="18">
        <v>35000</v>
      </c>
      <c r="E965" s="18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7">
        <v>42625.427303240744</v>
      </c>
      <c r="L965" s="7">
        <v>42660.427303240744</v>
      </c>
      <c r="M965" s="5">
        <f>(J965/86400)+25569+(-5/24)</f>
        <v>42625.427303240744</v>
      </c>
      <c r="N965" s="5">
        <f t="shared" si="15"/>
        <v>42660.427303240744</v>
      </c>
      <c r="O965" t="b">
        <v>0</v>
      </c>
      <c r="P965">
        <v>9</v>
      </c>
      <c r="Q965" t="b">
        <v>0</v>
      </c>
      <c r="R965" t="s">
        <v>8273</v>
      </c>
      <c r="S965" s="11">
        <f>SUM(E965/D965)*100</f>
        <v>1.077142857142857</v>
      </c>
      <c r="T965" s="10">
        <f>SUM(E965/P965)</f>
        <v>41.888888888888886</v>
      </c>
      <c r="U965" t="s">
        <v>8317</v>
      </c>
      <c r="V965" t="s">
        <v>8319</v>
      </c>
    </row>
    <row r="966" spans="1:22" ht="58" x14ac:dyDescent="0.35">
      <c r="A966">
        <v>964</v>
      </c>
      <c r="B966" s="3" t="s">
        <v>965</v>
      </c>
      <c r="C966" s="3" t="s">
        <v>5074</v>
      </c>
      <c r="D966" s="18">
        <v>110000</v>
      </c>
      <c r="E966" s="18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7">
        <v>42208.420358796291</v>
      </c>
      <c r="L966" s="7">
        <v>42248.420358796291</v>
      </c>
      <c r="M966" s="5">
        <f>(J966/86400)+25569+(-5/24)</f>
        <v>42208.420358796291</v>
      </c>
      <c r="N966" s="5">
        <f t="shared" si="15"/>
        <v>42248.420358796291</v>
      </c>
      <c r="O966" t="b">
        <v>0</v>
      </c>
      <c r="P966">
        <v>29</v>
      </c>
      <c r="Q966" t="b">
        <v>0</v>
      </c>
      <c r="R966" t="s">
        <v>8273</v>
      </c>
      <c r="S966" s="11">
        <f>SUM(E966/D966)*100</f>
        <v>0.79909090909090907</v>
      </c>
      <c r="T966" s="10">
        <f>SUM(E966/P966)</f>
        <v>30.310344827586206</v>
      </c>
      <c r="U966" t="s">
        <v>8317</v>
      </c>
      <c r="V966" t="s">
        <v>8319</v>
      </c>
    </row>
    <row r="967" spans="1:22" ht="43.5" x14ac:dyDescent="0.35">
      <c r="A967">
        <v>965</v>
      </c>
      <c r="B967" s="3" t="s">
        <v>966</v>
      </c>
      <c r="C967" s="3" t="s">
        <v>5075</v>
      </c>
      <c r="D967" s="18">
        <v>25000</v>
      </c>
      <c r="E967" s="18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7">
        <v>42636.808402777773</v>
      </c>
      <c r="L967" s="7">
        <v>42668.957638888889</v>
      </c>
      <c r="M967" s="5">
        <f>(J967/86400)+25569+(-5/24)</f>
        <v>42636.808402777773</v>
      </c>
      <c r="N967" s="5">
        <f t="shared" si="15"/>
        <v>42668.957638888889</v>
      </c>
      <c r="O967" t="b">
        <v>0</v>
      </c>
      <c r="P967">
        <v>6</v>
      </c>
      <c r="Q967" t="b">
        <v>0</v>
      </c>
      <c r="R967" t="s">
        <v>8273</v>
      </c>
      <c r="S967" s="11">
        <f>SUM(E967/D967)*100</f>
        <v>1.1919999999999999</v>
      </c>
      <c r="T967" s="10">
        <f>SUM(E967/P967)</f>
        <v>49.666666666666664</v>
      </c>
      <c r="U967" t="s">
        <v>8317</v>
      </c>
      <c r="V967" t="s">
        <v>8319</v>
      </c>
    </row>
    <row r="968" spans="1:22" ht="43.5" x14ac:dyDescent="0.35">
      <c r="A968">
        <v>966</v>
      </c>
      <c r="B968" s="3" t="s">
        <v>967</v>
      </c>
      <c r="C968" s="3" t="s">
        <v>5076</v>
      </c>
      <c r="D968" s="18">
        <v>12000</v>
      </c>
      <c r="E968" s="1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7">
        <v>42619.427453703705</v>
      </c>
      <c r="L968" s="7">
        <v>42649.427453703705</v>
      </c>
      <c r="M968" s="5">
        <f>(J968/86400)+25569+(-5/24)</f>
        <v>42619.427453703705</v>
      </c>
      <c r="N968" s="5">
        <f t="shared" si="15"/>
        <v>42649.427453703705</v>
      </c>
      <c r="O968" t="b">
        <v>0</v>
      </c>
      <c r="P968">
        <v>30</v>
      </c>
      <c r="Q968" t="b">
        <v>0</v>
      </c>
      <c r="R968" t="s">
        <v>8273</v>
      </c>
      <c r="S968" s="11">
        <f>SUM(E968/D968)*100</f>
        <v>14.799999999999999</v>
      </c>
      <c r="T968" s="10">
        <f>SUM(E968/P968)</f>
        <v>59.2</v>
      </c>
      <c r="U968" t="s">
        <v>8317</v>
      </c>
      <c r="V968" t="s">
        <v>8319</v>
      </c>
    </row>
    <row r="969" spans="1:22" ht="43.5" x14ac:dyDescent="0.35">
      <c r="A969">
        <v>967</v>
      </c>
      <c r="B969" s="3" t="s">
        <v>968</v>
      </c>
      <c r="C969" s="3" t="s">
        <v>5077</v>
      </c>
      <c r="D969" s="18">
        <v>20000</v>
      </c>
      <c r="E969" s="18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7">
        <v>42422.045995370368</v>
      </c>
      <c r="L969" s="7">
        <v>42482.004328703704</v>
      </c>
      <c r="M969" s="5">
        <f>(J969/86400)+25569+(-5/24)</f>
        <v>42422.045995370368</v>
      </c>
      <c r="N969" s="5">
        <f t="shared" si="15"/>
        <v>42482.004328703704</v>
      </c>
      <c r="O969" t="b">
        <v>0</v>
      </c>
      <c r="P969">
        <v>81</v>
      </c>
      <c r="Q969" t="b">
        <v>0</v>
      </c>
      <c r="R969" t="s">
        <v>8273</v>
      </c>
      <c r="S969" s="11">
        <f>SUM(E969/D969)*100</f>
        <v>17.810000000000002</v>
      </c>
      <c r="T969" s="10">
        <f>SUM(E969/P969)</f>
        <v>43.97530864197531</v>
      </c>
      <c r="U969" t="s">
        <v>8317</v>
      </c>
      <c r="V969" t="s">
        <v>8319</v>
      </c>
    </row>
    <row r="970" spans="1:22" ht="43.5" x14ac:dyDescent="0.35">
      <c r="A970">
        <v>968</v>
      </c>
      <c r="B970" s="3" t="s">
        <v>969</v>
      </c>
      <c r="C970" s="3" t="s">
        <v>5078</v>
      </c>
      <c r="D970" s="18">
        <v>8000</v>
      </c>
      <c r="E970" s="18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7">
        <v>41836.639282407406</v>
      </c>
      <c r="L970" s="7">
        <v>41866.639282407406</v>
      </c>
      <c r="M970" s="5">
        <f>(J970/86400)+25569+(-5/24)</f>
        <v>41836.639282407406</v>
      </c>
      <c r="N970" s="5">
        <f t="shared" si="15"/>
        <v>41866.639282407406</v>
      </c>
      <c r="O970" t="b">
        <v>0</v>
      </c>
      <c r="P970">
        <v>4</v>
      </c>
      <c r="Q970" t="b">
        <v>0</v>
      </c>
      <c r="R970" t="s">
        <v>8273</v>
      </c>
      <c r="S970" s="11">
        <f>SUM(E970/D970)*100</f>
        <v>1.325</v>
      </c>
      <c r="T970" s="10">
        <f>SUM(E970/P970)</f>
        <v>26.5</v>
      </c>
      <c r="U970" t="s">
        <v>8317</v>
      </c>
      <c r="V970" t="s">
        <v>8319</v>
      </c>
    </row>
    <row r="971" spans="1:22" ht="29" x14ac:dyDescent="0.35">
      <c r="A971">
        <v>969</v>
      </c>
      <c r="B971" s="3" t="s">
        <v>970</v>
      </c>
      <c r="C971" s="3" t="s">
        <v>5079</v>
      </c>
      <c r="D971" s="18">
        <v>30000</v>
      </c>
      <c r="E971" s="18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7">
        <v>42742.094988425924</v>
      </c>
      <c r="L971" s="7">
        <v>42775.094988425924</v>
      </c>
      <c r="M971" s="5">
        <f>(J971/86400)+25569+(-5/24)</f>
        <v>42742.094988425924</v>
      </c>
      <c r="N971" s="5">
        <f t="shared" si="15"/>
        <v>42775.094988425924</v>
      </c>
      <c r="O971" t="b">
        <v>0</v>
      </c>
      <c r="P971">
        <v>11</v>
      </c>
      <c r="Q971" t="b">
        <v>0</v>
      </c>
      <c r="R971" t="s">
        <v>8273</v>
      </c>
      <c r="S971" s="11">
        <f>SUM(E971/D971)*100</f>
        <v>46.666666666666664</v>
      </c>
      <c r="T971" s="10">
        <f>SUM(E971/P971)</f>
        <v>1272.7272727272727</v>
      </c>
      <c r="U971" t="s">
        <v>8317</v>
      </c>
      <c r="V971" t="s">
        <v>8319</v>
      </c>
    </row>
    <row r="972" spans="1:22" ht="58" x14ac:dyDescent="0.35">
      <c r="A972">
        <v>970</v>
      </c>
      <c r="B972" s="3" t="s">
        <v>971</v>
      </c>
      <c r="C972" s="3" t="s">
        <v>5080</v>
      </c>
      <c r="D972" s="18">
        <v>5000</v>
      </c>
      <c r="E972" s="18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7">
        <v>42721.012187499997</v>
      </c>
      <c r="L972" s="7">
        <v>42757.999305555553</v>
      </c>
      <c r="M972" s="5">
        <f>(J972/86400)+25569+(-5/24)</f>
        <v>42721.012187499997</v>
      </c>
      <c r="N972" s="5">
        <f t="shared" si="15"/>
        <v>42757.999305555553</v>
      </c>
      <c r="O972" t="b">
        <v>0</v>
      </c>
      <c r="P972">
        <v>14</v>
      </c>
      <c r="Q972" t="b">
        <v>0</v>
      </c>
      <c r="R972" t="s">
        <v>8273</v>
      </c>
      <c r="S972" s="11">
        <f>SUM(E972/D972)*100</f>
        <v>45.92</v>
      </c>
      <c r="T972" s="10">
        <f>SUM(E972/P972)</f>
        <v>164</v>
      </c>
      <c r="U972" t="s">
        <v>8317</v>
      </c>
      <c r="V972" t="s">
        <v>8319</v>
      </c>
    </row>
    <row r="973" spans="1:22" ht="43.5" x14ac:dyDescent="0.35">
      <c r="A973">
        <v>971</v>
      </c>
      <c r="B973" s="3" t="s">
        <v>972</v>
      </c>
      <c r="C973" s="3" t="s">
        <v>5081</v>
      </c>
      <c r="D973" s="18">
        <v>100000</v>
      </c>
      <c r="E973" s="18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7">
        <v>42111.500694444439</v>
      </c>
      <c r="L973" s="7">
        <v>42156.500694444439</v>
      </c>
      <c r="M973" s="5">
        <f>(J973/86400)+25569+(-5/24)</f>
        <v>42111.500694444439</v>
      </c>
      <c r="N973" s="5">
        <f t="shared" si="15"/>
        <v>42156.500694444439</v>
      </c>
      <c r="O973" t="b">
        <v>0</v>
      </c>
      <c r="P973">
        <v>5</v>
      </c>
      <c r="Q973" t="b">
        <v>0</v>
      </c>
      <c r="R973" t="s">
        <v>8273</v>
      </c>
      <c r="S973" s="11">
        <f>SUM(E973/D973)*100</f>
        <v>0.22599999999999998</v>
      </c>
      <c r="T973" s="10">
        <f>SUM(E973/P973)</f>
        <v>45.2</v>
      </c>
      <c r="U973" t="s">
        <v>8317</v>
      </c>
      <c r="V973" t="s">
        <v>8319</v>
      </c>
    </row>
    <row r="974" spans="1:22" ht="43.5" x14ac:dyDescent="0.35">
      <c r="A974">
        <v>972</v>
      </c>
      <c r="B974" s="3" t="s">
        <v>973</v>
      </c>
      <c r="C974" s="3" t="s">
        <v>5082</v>
      </c>
      <c r="D974" s="18">
        <v>20000</v>
      </c>
      <c r="E974" s="18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7">
        <v>41856.657384259255</v>
      </c>
      <c r="L974" s="7">
        <v>41886.082638888889</v>
      </c>
      <c r="M974" s="5">
        <f>(J974/86400)+25569+(-5/24)</f>
        <v>41856.657384259255</v>
      </c>
      <c r="N974" s="5">
        <f t="shared" si="15"/>
        <v>41886.082638888889</v>
      </c>
      <c r="O974" t="b">
        <v>0</v>
      </c>
      <c r="P974">
        <v>45</v>
      </c>
      <c r="Q974" t="b">
        <v>0</v>
      </c>
      <c r="R974" t="s">
        <v>8273</v>
      </c>
      <c r="S974" s="11">
        <f>SUM(E974/D974)*100</f>
        <v>34.625</v>
      </c>
      <c r="T974" s="10">
        <f>SUM(E974/P974)</f>
        <v>153.88888888888889</v>
      </c>
      <c r="U974" t="s">
        <v>8317</v>
      </c>
      <c r="V974" t="s">
        <v>8319</v>
      </c>
    </row>
    <row r="975" spans="1:22" ht="58" x14ac:dyDescent="0.35">
      <c r="A975">
        <v>973</v>
      </c>
      <c r="B975" s="3" t="s">
        <v>974</v>
      </c>
      <c r="C975" s="3" t="s">
        <v>5083</v>
      </c>
      <c r="D975" s="18">
        <v>20000</v>
      </c>
      <c r="E975" s="18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7">
        <v>42256.806631944441</v>
      </c>
      <c r="L975" s="7">
        <v>42316.848298611112</v>
      </c>
      <c r="M975" s="5">
        <f>(J975/86400)+25569+(-5/24)</f>
        <v>42256.806631944441</v>
      </c>
      <c r="N975" s="5">
        <f t="shared" si="15"/>
        <v>42316.848298611112</v>
      </c>
      <c r="O975" t="b">
        <v>0</v>
      </c>
      <c r="P975">
        <v>8</v>
      </c>
      <c r="Q975" t="b">
        <v>0</v>
      </c>
      <c r="R975" t="s">
        <v>8273</v>
      </c>
      <c r="S975" s="11">
        <f>SUM(E975/D975)*100</f>
        <v>2.0549999999999997</v>
      </c>
      <c r="T975" s="10">
        <f>SUM(E975/P975)</f>
        <v>51.375</v>
      </c>
      <c r="U975" t="s">
        <v>8317</v>
      </c>
      <c r="V975" t="s">
        <v>8319</v>
      </c>
    </row>
    <row r="976" spans="1:22" ht="43.5" x14ac:dyDescent="0.35">
      <c r="A976">
        <v>974</v>
      </c>
      <c r="B976" s="3" t="s">
        <v>975</v>
      </c>
      <c r="C976" s="3" t="s">
        <v>5084</v>
      </c>
      <c r="D976" s="18">
        <v>50000</v>
      </c>
      <c r="E976" s="18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7">
        <v>42424.541157407402</v>
      </c>
      <c r="L976" s="7">
        <v>42454.499490740738</v>
      </c>
      <c r="M976" s="5">
        <f>(J976/86400)+25569+(-5/24)</f>
        <v>42424.541157407402</v>
      </c>
      <c r="N976" s="5">
        <f t="shared" si="15"/>
        <v>42454.499490740738</v>
      </c>
      <c r="O976" t="b">
        <v>0</v>
      </c>
      <c r="P976">
        <v>3</v>
      </c>
      <c r="Q976" t="b">
        <v>0</v>
      </c>
      <c r="R976" t="s">
        <v>8273</v>
      </c>
      <c r="S976" s="11">
        <f>SUM(E976/D976)*100</f>
        <v>0.55999999999999994</v>
      </c>
      <c r="T976" s="10">
        <f>SUM(E976/P976)</f>
        <v>93.333333333333329</v>
      </c>
      <c r="U976" t="s">
        <v>8317</v>
      </c>
      <c r="V976" t="s">
        <v>8319</v>
      </c>
    </row>
    <row r="977" spans="1:22" ht="43.5" x14ac:dyDescent="0.35">
      <c r="A977">
        <v>975</v>
      </c>
      <c r="B977" s="3" t="s">
        <v>976</v>
      </c>
      <c r="C977" s="3" t="s">
        <v>5085</v>
      </c>
      <c r="D977" s="18">
        <v>100000</v>
      </c>
      <c r="E977" s="18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7">
        <v>42489.488252314812</v>
      </c>
      <c r="L977" s="7">
        <v>42549.488252314812</v>
      </c>
      <c r="M977" s="5">
        <f>(J977/86400)+25569+(-5/24)</f>
        <v>42489.488252314812</v>
      </c>
      <c r="N977" s="5">
        <f t="shared" si="15"/>
        <v>42549.488252314812</v>
      </c>
      <c r="O977" t="b">
        <v>0</v>
      </c>
      <c r="P977">
        <v>24</v>
      </c>
      <c r="Q977" t="b">
        <v>0</v>
      </c>
      <c r="R977" t="s">
        <v>8273</v>
      </c>
      <c r="S977" s="11">
        <f>SUM(E977/D977)*100</f>
        <v>2.6069999999999998</v>
      </c>
      <c r="T977" s="10">
        <f>SUM(E977/P977)</f>
        <v>108.625</v>
      </c>
      <c r="U977" t="s">
        <v>8317</v>
      </c>
      <c r="V977" t="s">
        <v>8319</v>
      </c>
    </row>
    <row r="978" spans="1:22" ht="43.5" x14ac:dyDescent="0.35">
      <c r="A978">
        <v>976</v>
      </c>
      <c r="B978" s="3" t="s">
        <v>977</v>
      </c>
      <c r="C978" s="3" t="s">
        <v>5086</v>
      </c>
      <c r="D978" s="18">
        <v>150000</v>
      </c>
      <c r="E978" s="1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7">
        <v>42184.850659722222</v>
      </c>
      <c r="L978" s="7">
        <v>42229.850659722222</v>
      </c>
      <c r="M978" s="5">
        <f>(J978/86400)+25569+(-5/24)</f>
        <v>42184.850659722222</v>
      </c>
      <c r="N978" s="5">
        <f t="shared" si="15"/>
        <v>42229.850659722222</v>
      </c>
      <c r="O978" t="b">
        <v>0</v>
      </c>
      <c r="P978">
        <v>18</v>
      </c>
      <c r="Q978" t="b">
        <v>0</v>
      </c>
      <c r="R978" t="s">
        <v>8273</v>
      </c>
      <c r="S978" s="11">
        <f>SUM(E978/D978)*100</f>
        <v>1.9259999999999999</v>
      </c>
      <c r="T978" s="10">
        <f>SUM(E978/P978)</f>
        <v>160.5</v>
      </c>
      <c r="U978" t="s">
        <v>8317</v>
      </c>
      <c r="V978" t="s">
        <v>8319</v>
      </c>
    </row>
    <row r="979" spans="1:22" ht="43.5" x14ac:dyDescent="0.35">
      <c r="A979">
        <v>977</v>
      </c>
      <c r="B979" s="3" t="s">
        <v>978</v>
      </c>
      <c r="C979" s="3" t="s">
        <v>5087</v>
      </c>
      <c r="D979" s="18">
        <v>2700</v>
      </c>
      <c r="E979" s="18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7">
        <v>42391.733761574076</v>
      </c>
      <c r="L979" s="7">
        <v>42421.733761574076</v>
      </c>
      <c r="M979" s="5">
        <f>(J979/86400)+25569+(-5/24)</f>
        <v>42391.733761574076</v>
      </c>
      <c r="N979" s="5">
        <f t="shared" si="15"/>
        <v>42421.733761574076</v>
      </c>
      <c r="O979" t="b">
        <v>0</v>
      </c>
      <c r="P979">
        <v>12</v>
      </c>
      <c r="Q979" t="b">
        <v>0</v>
      </c>
      <c r="R979" t="s">
        <v>8273</v>
      </c>
      <c r="S979" s="11">
        <f>SUM(E979/D979)*100</f>
        <v>33.666666666666664</v>
      </c>
      <c r="T979" s="10">
        <f>SUM(E979/P979)</f>
        <v>75.75</v>
      </c>
      <c r="U979" t="s">
        <v>8317</v>
      </c>
      <c r="V979" t="s">
        <v>8319</v>
      </c>
    </row>
    <row r="980" spans="1:22" ht="43.5" x14ac:dyDescent="0.35">
      <c r="A980">
        <v>978</v>
      </c>
      <c r="B980" s="3" t="s">
        <v>979</v>
      </c>
      <c r="C980" s="3" t="s">
        <v>5088</v>
      </c>
      <c r="D980" s="18">
        <v>172889</v>
      </c>
      <c r="E980" s="18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7">
        <v>42395.100706018515</v>
      </c>
      <c r="L980" s="7">
        <v>42425.100706018515</v>
      </c>
      <c r="M980" s="5">
        <f>(J980/86400)+25569+(-5/24)</f>
        <v>42395.100706018515</v>
      </c>
      <c r="N980" s="5">
        <f t="shared" si="15"/>
        <v>42425.100706018515</v>
      </c>
      <c r="O980" t="b">
        <v>0</v>
      </c>
      <c r="P980">
        <v>123</v>
      </c>
      <c r="Q980" t="b">
        <v>0</v>
      </c>
      <c r="R980" t="s">
        <v>8273</v>
      </c>
      <c r="S980" s="11">
        <f>SUM(E980/D980)*100</f>
        <v>56.263267182990241</v>
      </c>
      <c r="T980" s="10">
        <f>SUM(E980/P980)</f>
        <v>790.83739837398377</v>
      </c>
      <c r="U980" t="s">
        <v>8317</v>
      </c>
      <c r="V980" t="s">
        <v>8319</v>
      </c>
    </row>
    <row r="981" spans="1:22" ht="58" x14ac:dyDescent="0.35">
      <c r="A981">
        <v>979</v>
      </c>
      <c r="B981" s="3" t="s">
        <v>980</v>
      </c>
      <c r="C981" s="3" t="s">
        <v>5089</v>
      </c>
      <c r="D981" s="18">
        <v>35000</v>
      </c>
      <c r="E981" s="18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7">
        <v>42506.208657407406</v>
      </c>
      <c r="L981" s="7">
        <v>42541.582638888889</v>
      </c>
      <c r="M981" s="5">
        <f>(J981/86400)+25569+(-5/24)</f>
        <v>42506.208657407406</v>
      </c>
      <c r="N981" s="5">
        <f t="shared" si="15"/>
        <v>42541.582638888889</v>
      </c>
      <c r="O981" t="b">
        <v>0</v>
      </c>
      <c r="P981">
        <v>96</v>
      </c>
      <c r="Q981" t="b">
        <v>0</v>
      </c>
      <c r="R981" t="s">
        <v>8273</v>
      </c>
      <c r="S981" s="11">
        <f>SUM(E981/D981)*100</f>
        <v>82.817599999999999</v>
      </c>
      <c r="T981" s="10">
        <f>SUM(E981/P981)</f>
        <v>301.93916666666667</v>
      </c>
      <c r="U981" t="s">
        <v>8317</v>
      </c>
      <c r="V981" t="s">
        <v>8319</v>
      </c>
    </row>
    <row r="982" spans="1:22" ht="58" x14ac:dyDescent="0.35">
      <c r="A982">
        <v>980</v>
      </c>
      <c r="B982" s="3" t="s">
        <v>981</v>
      </c>
      <c r="C982" s="3" t="s">
        <v>5090</v>
      </c>
      <c r="D982" s="18">
        <v>10000</v>
      </c>
      <c r="E982" s="18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7">
        <v>41928.695856481478</v>
      </c>
      <c r="L982" s="7">
        <v>41973.737523148149</v>
      </c>
      <c r="M982" s="5">
        <f>(J982/86400)+25569+(-5/24)</f>
        <v>41928.695856481478</v>
      </c>
      <c r="N982" s="5">
        <f t="shared" si="15"/>
        <v>41973.737523148149</v>
      </c>
      <c r="O982" t="b">
        <v>0</v>
      </c>
      <c r="P982">
        <v>31</v>
      </c>
      <c r="Q982" t="b">
        <v>0</v>
      </c>
      <c r="R982" t="s">
        <v>8273</v>
      </c>
      <c r="S982" s="11">
        <f>SUM(E982/D982)*100</f>
        <v>14.860000000000001</v>
      </c>
      <c r="T982" s="10">
        <f>SUM(E982/P982)</f>
        <v>47.935483870967744</v>
      </c>
      <c r="U982" t="s">
        <v>8317</v>
      </c>
      <c r="V982" t="s">
        <v>8319</v>
      </c>
    </row>
    <row r="983" spans="1:22" ht="58" x14ac:dyDescent="0.35">
      <c r="A983">
        <v>981</v>
      </c>
      <c r="B983" s="3" t="s">
        <v>982</v>
      </c>
      <c r="C983" s="3" t="s">
        <v>5091</v>
      </c>
      <c r="D983" s="18">
        <v>88888</v>
      </c>
      <c r="E983" s="18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7">
        <v>41830.738680555551</v>
      </c>
      <c r="L983" s="7">
        <v>41860.738680555551</v>
      </c>
      <c r="M983" s="5">
        <f>(J983/86400)+25569+(-5/24)</f>
        <v>41830.738680555551</v>
      </c>
      <c r="N983" s="5">
        <f t="shared" si="15"/>
        <v>41860.738680555551</v>
      </c>
      <c r="O983" t="b">
        <v>0</v>
      </c>
      <c r="P983">
        <v>4</v>
      </c>
      <c r="Q983" t="b">
        <v>0</v>
      </c>
      <c r="R983" t="s">
        <v>8273</v>
      </c>
      <c r="S983" s="11">
        <f>SUM(E983/D983)*100</f>
        <v>1.2375123751237513E-2</v>
      </c>
      <c r="T983" s="10">
        <f>SUM(E983/P983)</f>
        <v>2.75</v>
      </c>
      <c r="U983" t="s">
        <v>8317</v>
      </c>
      <c r="V983" t="s">
        <v>8319</v>
      </c>
    </row>
    <row r="984" spans="1:22" ht="29" x14ac:dyDescent="0.35">
      <c r="A984">
        <v>982</v>
      </c>
      <c r="B984" s="3" t="s">
        <v>983</v>
      </c>
      <c r="C984" s="3" t="s">
        <v>5092</v>
      </c>
      <c r="D984" s="18">
        <v>17500</v>
      </c>
      <c r="E984" s="18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7">
        <v>42615.544976851852</v>
      </c>
      <c r="L984" s="7">
        <v>42645.544976851852</v>
      </c>
      <c r="M984" s="5">
        <f>(J984/86400)+25569+(-5/24)</f>
        <v>42615.544976851852</v>
      </c>
      <c r="N984" s="5">
        <f t="shared" si="15"/>
        <v>42645.544976851852</v>
      </c>
      <c r="O984" t="b">
        <v>0</v>
      </c>
      <c r="P984">
        <v>3</v>
      </c>
      <c r="Q984" t="b">
        <v>0</v>
      </c>
      <c r="R984" t="s">
        <v>8273</v>
      </c>
      <c r="S984" s="11">
        <f>SUM(E984/D984)*100</f>
        <v>1.7142857142857144E-2</v>
      </c>
      <c r="T984" s="10">
        <f>SUM(E984/P984)</f>
        <v>1</v>
      </c>
      <c r="U984" t="s">
        <v>8317</v>
      </c>
      <c r="V984" t="s">
        <v>8319</v>
      </c>
    </row>
    <row r="985" spans="1:22" ht="58" x14ac:dyDescent="0.35">
      <c r="A985">
        <v>983</v>
      </c>
      <c r="B985" s="3" t="s">
        <v>984</v>
      </c>
      <c r="C985" s="3" t="s">
        <v>5093</v>
      </c>
      <c r="D985" s="18">
        <v>104219</v>
      </c>
      <c r="E985" s="18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7">
        <v>42574.459317129622</v>
      </c>
      <c r="L985" s="7">
        <v>42605.662499999999</v>
      </c>
      <c r="M985" s="5">
        <f>(J985/86400)+25569+(-5/24)</f>
        <v>42574.459317129622</v>
      </c>
      <c r="N985" s="5">
        <f t="shared" si="15"/>
        <v>42605.662499999999</v>
      </c>
      <c r="O985" t="b">
        <v>0</v>
      </c>
      <c r="P985">
        <v>179</v>
      </c>
      <c r="Q985" t="b">
        <v>0</v>
      </c>
      <c r="R985" t="s">
        <v>8273</v>
      </c>
      <c r="S985" s="11">
        <f>SUM(E985/D985)*100</f>
        <v>29.506136117214709</v>
      </c>
      <c r="T985" s="10">
        <f>SUM(E985/P985)</f>
        <v>171.79329608938548</v>
      </c>
      <c r="U985" t="s">
        <v>8317</v>
      </c>
      <c r="V985" t="s">
        <v>8319</v>
      </c>
    </row>
    <row r="986" spans="1:22" ht="72.5" x14ac:dyDescent="0.35">
      <c r="A986">
        <v>984</v>
      </c>
      <c r="B986" s="3" t="s">
        <v>985</v>
      </c>
      <c r="C986" s="3" t="s">
        <v>5094</v>
      </c>
      <c r="D986" s="18">
        <v>10000</v>
      </c>
      <c r="E986" s="18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7">
        <v>42060.907499999994</v>
      </c>
      <c r="L986" s="7">
        <v>42090.86583333333</v>
      </c>
      <c r="M986" s="5">
        <f>(J986/86400)+25569+(-5/24)</f>
        <v>42060.907499999994</v>
      </c>
      <c r="N986" s="5">
        <f t="shared" si="15"/>
        <v>42090.86583333333</v>
      </c>
      <c r="O986" t="b">
        <v>0</v>
      </c>
      <c r="P986">
        <v>3</v>
      </c>
      <c r="Q986" t="b">
        <v>0</v>
      </c>
      <c r="R986" t="s">
        <v>8273</v>
      </c>
      <c r="S986" s="11">
        <f>SUM(E986/D986)*100</f>
        <v>1.06</v>
      </c>
      <c r="T986" s="10">
        <f>SUM(E986/P986)</f>
        <v>35.333333333333336</v>
      </c>
      <c r="U986" t="s">
        <v>8317</v>
      </c>
      <c r="V986" t="s">
        <v>8319</v>
      </c>
    </row>
    <row r="987" spans="1:22" ht="43.5" x14ac:dyDescent="0.35">
      <c r="A987">
        <v>985</v>
      </c>
      <c r="B987" s="3" t="s">
        <v>986</v>
      </c>
      <c r="C987" s="3" t="s">
        <v>5095</v>
      </c>
      <c r="D987" s="18">
        <v>30000</v>
      </c>
      <c r="E987" s="18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7">
        <v>42339.759375000001</v>
      </c>
      <c r="L987" s="7">
        <v>42369.749999999993</v>
      </c>
      <c r="M987" s="5">
        <f>(J987/86400)+25569+(-5/24)</f>
        <v>42339.759375000001</v>
      </c>
      <c r="N987" s="5">
        <f t="shared" si="15"/>
        <v>42369.749999999993</v>
      </c>
      <c r="O987" t="b">
        <v>0</v>
      </c>
      <c r="P987">
        <v>23</v>
      </c>
      <c r="Q987" t="b">
        <v>0</v>
      </c>
      <c r="R987" t="s">
        <v>8273</v>
      </c>
      <c r="S987" s="11">
        <f>SUM(E987/D987)*100</f>
        <v>6.293333333333333</v>
      </c>
      <c r="T987" s="10">
        <f>SUM(E987/P987)</f>
        <v>82.086956521739125</v>
      </c>
      <c r="U987" t="s">
        <v>8317</v>
      </c>
      <c r="V987" t="s">
        <v>8319</v>
      </c>
    </row>
    <row r="988" spans="1:22" ht="58" x14ac:dyDescent="0.35">
      <c r="A988">
        <v>986</v>
      </c>
      <c r="B988" s="3" t="s">
        <v>987</v>
      </c>
      <c r="C988" s="3" t="s">
        <v>5096</v>
      </c>
      <c r="D988" s="18">
        <v>20000</v>
      </c>
      <c r="E988" s="1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7">
        <v>42324.559027777774</v>
      </c>
      <c r="L988" s="7">
        <v>42378.791666666664</v>
      </c>
      <c r="M988" s="5">
        <f>(J988/86400)+25569+(-5/24)</f>
        <v>42324.559027777774</v>
      </c>
      <c r="N988" s="5">
        <f t="shared" si="15"/>
        <v>42378.791666666664</v>
      </c>
      <c r="O988" t="b">
        <v>0</v>
      </c>
      <c r="P988">
        <v>23</v>
      </c>
      <c r="Q988" t="b">
        <v>0</v>
      </c>
      <c r="R988" t="s">
        <v>8273</v>
      </c>
      <c r="S988" s="11">
        <f>SUM(E988/D988)*100</f>
        <v>12.75</v>
      </c>
      <c r="T988" s="10">
        <f>SUM(E988/P988)</f>
        <v>110.8695652173913</v>
      </c>
      <c r="U988" t="s">
        <v>8317</v>
      </c>
      <c r="V988" t="s">
        <v>8319</v>
      </c>
    </row>
    <row r="989" spans="1:22" ht="43.5" x14ac:dyDescent="0.35">
      <c r="A989">
        <v>987</v>
      </c>
      <c r="B989" s="3" t="s">
        <v>988</v>
      </c>
      <c r="C989" s="3" t="s">
        <v>5097</v>
      </c>
      <c r="D989" s="18">
        <v>50000</v>
      </c>
      <c r="E989" s="18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7">
        <v>41773.086226851847</v>
      </c>
      <c r="L989" s="7">
        <v>41813.086226851847</v>
      </c>
      <c r="M989" s="5">
        <f>(J989/86400)+25569+(-5/24)</f>
        <v>41773.086226851847</v>
      </c>
      <c r="N989" s="5">
        <f t="shared" si="15"/>
        <v>41813.086226851847</v>
      </c>
      <c r="O989" t="b">
        <v>0</v>
      </c>
      <c r="P989">
        <v>41</v>
      </c>
      <c r="Q989" t="b">
        <v>0</v>
      </c>
      <c r="R989" t="s">
        <v>8273</v>
      </c>
      <c r="S989" s="11">
        <f>SUM(E989/D989)*100</f>
        <v>13.22</v>
      </c>
      <c r="T989" s="10">
        <f>SUM(E989/P989)</f>
        <v>161.21951219512195</v>
      </c>
      <c r="U989" t="s">
        <v>8317</v>
      </c>
      <c r="V989" t="s">
        <v>8319</v>
      </c>
    </row>
    <row r="990" spans="1:22" ht="58" x14ac:dyDescent="0.35">
      <c r="A990">
        <v>988</v>
      </c>
      <c r="B990" s="3" t="s">
        <v>989</v>
      </c>
      <c r="C990" s="3" t="s">
        <v>5098</v>
      </c>
      <c r="D990" s="18">
        <v>5000</v>
      </c>
      <c r="E990" s="18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7">
        <v>42614.148437499993</v>
      </c>
      <c r="L990" s="7">
        <v>42644.148437499993</v>
      </c>
      <c r="M990" s="5">
        <f>(J990/86400)+25569+(-5/24)</f>
        <v>42614.148437499993</v>
      </c>
      <c r="N990" s="5">
        <f t="shared" si="15"/>
        <v>42644.148437499993</v>
      </c>
      <c r="O990" t="b">
        <v>0</v>
      </c>
      <c r="P990">
        <v>0</v>
      </c>
      <c r="Q990" t="b">
        <v>0</v>
      </c>
      <c r="R990" t="s">
        <v>8273</v>
      </c>
      <c r="S990" s="11">
        <f>SUM(E990/D990)*100</f>
        <v>0</v>
      </c>
      <c r="T990" s="10" t="e">
        <f>SUM(E990/P990)</f>
        <v>#DIV/0!</v>
      </c>
      <c r="U990" t="s">
        <v>8317</v>
      </c>
      <c r="V990" t="s">
        <v>8319</v>
      </c>
    </row>
    <row r="991" spans="1:22" ht="29" x14ac:dyDescent="0.35">
      <c r="A991">
        <v>989</v>
      </c>
      <c r="B991" s="3" t="s">
        <v>990</v>
      </c>
      <c r="C991" s="3" t="s">
        <v>5099</v>
      </c>
      <c r="D991" s="18">
        <v>10000</v>
      </c>
      <c r="E991" s="18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7">
        <v>42611.725636574069</v>
      </c>
      <c r="L991" s="7">
        <v>42641.725636574069</v>
      </c>
      <c r="M991" s="5">
        <f>(J991/86400)+25569+(-5/24)</f>
        <v>42611.725636574069</v>
      </c>
      <c r="N991" s="5">
        <f t="shared" si="15"/>
        <v>42641.725636574069</v>
      </c>
      <c r="O991" t="b">
        <v>0</v>
      </c>
      <c r="P991">
        <v>32</v>
      </c>
      <c r="Q991" t="b">
        <v>0</v>
      </c>
      <c r="R991" t="s">
        <v>8273</v>
      </c>
      <c r="S991" s="11">
        <f>SUM(E991/D991)*100</f>
        <v>16.77</v>
      </c>
      <c r="T991" s="10">
        <f>SUM(E991/P991)</f>
        <v>52.40625</v>
      </c>
      <c r="U991" t="s">
        <v>8317</v>
      </c>
      <c r="V991" t="s">
        <v>8319</v>
      </c>
    </row>
    <row r="992" spans="1:22" ht="43.5" x14ac:dyDescent="0.35">
      <c r="A992">
        <v>990</v>
      </c>
      <c r="B992" s="3" t="s">
        <v>991</v>
      </c>
      <c r="C992" s="3" t="s">
        <v>5100</v>
      </c>
      <c r="D992" s="18">
        <v>25000</v>
      </c>
      <c r="E992" s="18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7">
        <v>41855.575972222221</v>
      </c>
      <c r="L992" s="7">
        <v>41885.575972222221</v>
      </c>
      <c r="M992" s="5">
        <f>(J992/86400)+25569+(-5/24)</f>
        <v>41855.575972222221</v>
      </c>
      <c r="N992" s="5">
        <f t="shared" si="15"/>
        <v>41885.575972222221</v>
      </c>
      <c r="O992" t="b">
        <v>0</v>
      </c>
      <c r="P992">
        <v>2</v>
      </c>
      <c r="Q992" t="b">
        <v>0</v>
      </c>
      <c r="R992" t="s">
        <v>8273</v>
      </c>
      <c r="S992" s="11">
        <f>SUM(E992/D992)*100</f>
        <v>0.104</v>
      </c>
      <c r="T992" s="10">
        <f>SUM(E992/P992)</f>
        <v>13</v>
      </c>
      <c r="U992" t="s">
        <v>8317</v>
      </c>
      <c r="V992" t="s">
        <v>8319</v>
      </c>
    </row>
    <row r="993" spans="1:22" ht="72.5" x14ac:dyDescent="0.35">
      <c r="A993">
        <v>991</v>
      </c>
      <c r="B993" s="3" t="s">
        <v>992</v>
      </c>
      <c r="C993" s="3" t="s">
        <v>5101</v>
      </c>
      <c r="D993" s="18">
        <v>5000</v>
      </c>
      <c r="E993" s="18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7">
        <v>42538.548472222225</v>
      </c>
      <c r="L993" s="7">
        <v>42563.57708333333</v>
      </c>
      <c r="M993" s="5">
        <f>(J993/86400)+25569+(-5/24)</f>
        <v>42538.548472222225</v>
      </c>
      <c r="N993" s="5">
        <f t="shared" si="15"/>
        <v>42563.57708333333</v>
      </c>
      <c r="O993" t="b">
        <v>0</v>
      </c>
      <c r="P993">
        <v>7</v>
      </c>
      <c r="Q993" t="b">
        <v>0</v>
      </c>
      <c r="R993" t="s">
        <v>8273</v>
      </c>
      <c r="S993" s="11">
        <f>SUM(E993/D993)*100</f>
        <v>4.24</v>
      </c>
      <c r="T993" s="10">
        <f>SUM(E993/P993)</f>
        <v>30.285714285714285</v>
      </c>
      <c r="U993" t="s">
        <v>8317</v>
      </c>
      <c r="V993" t="s">
        <v>8319</v>
      </c>
    </row>
    <row r="994" spans="1:22" ht="43.5" x14ac:dyDescent="0.35">
      <c r="A994">
        <v>992</v>
      </c>
      <c r="B994" s="3" t="s">
        <v>993</v>
      </c>
      <c r="C994" s="3" t="s">
        <v>5102</v>
      </c>
      <c r="D994" s="18">
        <v>100000</v>
      </c>
      <c r="E994" s="18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7">
        <v>42437.71665509259</v>
      </c>
      <c r="L994" s="7">
        <v>42497.674988425926</v>
      </c>
      <c r="M994" s="5">
        <f>(J994/86400)+25569+(-5/24)</f>
        <v>42437.71665509259</v>
      </c>
      <c r="N994" s="5">
        <f t="shared" si="15"/>
        <v>42497.674988425926</v>
      </c>
      <c r="O994" t="b">
        <v>0</v>
      </c>
      <c r="P994">
        <v>4</v>
      </c>
      <c r="Q994" t="b">
        <v>0</v>
      </c>
      <c r="R994" t="s">
        <v>8273</v>
      </c>
      <c r="S994" s="11">
        <f>SUM(E994/D994)*100</f>
        <v>0.46699999999999997</v>
      </c>
      <c r="T994" s="10">
        <f>SUM(E994/P994)</f>
        <v>116.75</v>
      </c>
      <c r="U994" t="s">
        <v>8317</v>
      </c>
      <c r="V994" t="s">
        <v>8319</v>
      </c>
    </row>
    <row r="995" spans="1:22" ht="43.5" x14ac:dyDescent="0.35">
      <c r="A995">
        <v>993</v>
      </c>
      <c r="B995" s="3" t="s">
        <v>994</v>
      </c>
      <c r="C995" s="3" t="s">
        <v>5103</v>
      </c>
      <c r="D995" s="18">
        <v>70000</v>
      </c>
      <c r="E995" s="18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7">
        <v>42652.756574074076</v>
      </c>
      <c r="L995" s="7">
        <v>42685.999999999993</v>
      </c>
      <c r="M995" s="5">
        <f>(J995/86400)+25569+(-5/24)</f>
        <v>42652.756574074076</v>
      </c>
      <c r="N995" s="5">
        <f t="shared" si="15"/>
        <v>42685.999999999993</v>
      </c>
      <c r="O995" t="b">
        <v>0</v>
      </c>
      <c r="P995">
        <v>196</v>
      </c>
      <c r="Q995" t="b">
        <v>0</v>
      </c>
      <c r="R995" t="s">
        <v>8273</v>
      </c>
      <c r="S995" s="11">
        <f>SUM(E995/D995)*100</f>
        <v>25.087142857142858</v>
      </c>
      <c r="T995" s="10">
        <f>SUM(E995/P995)</f>
        <v>89.59693877551021</v>
      </c>
      <c r="U995" t="s">
        <v>8317</v>
      </c>
      <c r="V995" t="s">
        <v>8319</v>
      </c>
    </row>
    <row r="996" spans="1:22" ht="58" x14ac:dyDescent="0.35">
      <c r="A996">
        <v>994</v>
      </c>
      <c r="B996" s="3" t="s">
        <v>995</v>
      </c>
      <c r="C996" s="3" t="s">
        <v>5104</v>
      </c>
      <c r="D996" s="18">
        <v>200000</v>
      </c>
      <c r="E996" s="18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7">
        <v>41921.054745370369</v>
      </c>
      <c r="L996" s="7">
        <v>41973.749305555553</v>
      </c>
      <c r="M996" s="5">
        <f>(J996/86400)+25569+(-5/24)</f>
        <v>41921.054745370369</v>
      </c>
      <c r="N996" s="5">
        <f t="shared" si="15"/>
        <v>41973.749305555553</v>
      </c>
      <c r="O996" t="b">
        <v>0</v>
      </c>
      <c r="P996">
        <v>11</v>
      </c>
      <c r="Q996" t="b">
        <v>0</v>
      </c>
      <c r="R996" t="s">
        <v>8273</v>
      </c>
      <c r="S996" s="11">
        <f>SUM(E996/D996)*100</f>
        <v>2.3345000000000002</v>
      </c>
      <c r="T996" s="10">
        <f>SUM(E996/P996)</f>
        <v>424.45454545454544</v>
      </c>
      <c r="U996" t="s">
        <v>8317</v>
      </c>
      <c r="V996" t="s">
        <v>8319</v>
      </c>
    </row>
    <row r="997" spans="1:22" ht="43.5" x14ac:dyDescent="0.35">
      <c r="A997">
        <v>995</v>
      </c>
      <c r="B997" s="3" t="s">
        <v>996</v>
      </c>
      <c r="C997" s="3" t="s">
        <v>5105</v>
      </c>
      <c r="D997" s="18">
        <v>10000</v>
      </c>
      <c r="E997" s="18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7">
        <v>41947.732407407406</v>
      </c>
      <c r="L997" s="7">
        <v>41972.458333333336</v>
      </c>
      <c r="M997" s="5">
        <f>(J997/86400)+25569+(-5/24)</f>
        <v>41947.732407407406</v>
      </c>
      <c r="N997" s="5">
        <f t="shared" si="15"/>
        <v>41972.458333333336</v>
      </c>
      <c r="O997" t="b">
        <v>0</v>
      </c>
      <c r="P997">
        <v>9</v>
      </c>
      <c r="Q997" t="b">
        <v>0</v>
      </c>
      <c r="R997" t="s">
        <v>8273</v>
      </c>
      <c r="S997" s="11">
        <f>SUM(E997/D997)*100</f>
        <v>7.26</v>
      </c>
      <c r="T997" s="10">
        <f>SUM(E997/P997)</f>
        <v>80.666666666666671</v>
      </c>
      <c r="U997" t="s">
        <v>8317</v>
      </c>
      <c r="V997" t="s">
        <v>8319</v>
      </c>
    </row>
    <row r="998" spans="1:22" ht="43.5" x14ac:dyDescent="0.35">
      <c r="A998">
        <v>996</v>
      </c>
      <c r="B998" s="3" t="s">
        <v>997</v>
      </c>
      <c r="C998" s="3" t="s">
        <v>5106</v>
      </c>
      <c r="D998" s="18">
        <v>4000</v>
      </c>
      <c r="E998" s="1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7">
        <v>41817.658101851848</v>
      </c>
      <c r="L998" s="7">
        <v>41847.435416666667</v>
      </c>
      <c r="M998" s="5">
        <f>(J998/86400)+25569+(-5/24)</f>
        <v>41817.658101851848</v>
      </c>
      <c r="N998" s="5">
        <f t="shared" si="15"/>
        <v>41847.435416666667</v>
      </c>
      <c r="O998" t="b">
        <v>0</v>
      </c>
      <c r="P998">
        <v>5</v>
      </c>
      <c r="Q998" t="b">
        <v>0</v>
      </c>
      <c r="R998" t="s">
        <v>8273</v>
      </c>
      <c r="S998" s="11">
        <f>SUM(E998/D998)*100</f>
        <v>1.625</v>
      </c>
      <c r="T998" s="10">
        <f>SUM(E998/P998)</f>
        <v>13</v>
      </c>
      <c r="U998" t="s">
        <v>8317</v>
      </c>
      <c r="V998" t="s">
        <v>8319</v>
      </c>
    </row>
    <row r="999" spans="1:22" ht="29" x14ac:dyDescent="0.35">
      <c r="A999">
        <v>997</v>
      </c>
      <c r="B999" s="3" t="s">
        <v>998</v>
      </c>
      <c r="C999" s="3" t="s">
        <v>5107</v>
      </c>
      <c r="D999" s="18">
        <v>5000</v>
      </c>
      <c r="E999" s="18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7">
        <v>41940.894641203704</v>
      </c>
      <c r="L999" s="7">
        <v>41970.936307870368</v>
      </c>
      <c r="M999" s="5">
        <f>(J999/86400)+25569+(-5/24)</f>
        <v>41940.894641203704</v>
      </c>
      <c r="N999" s="5">
        <f t="shared" si="15"/>
        <v>41970.936307870368</v>
      </c>
      <c r="O999" t="b">
        <v>0</v>
      </c>
      <c r="P999">
        <v>8</v>
      </c>
      <c r="Q999" t="b">
        <v>0</v>
      </c>
      <c r="R999" t="s">
        <v>8273</v>
      </c>
      <c r="S999" s="11">
        <f>SUM(E999/D999)*100</f>
        <v>1.3</v>
      </c>
      <c r="T999" s="10">
        <f>SUM(E999/P999)</f>
        <v>8.125</v>
      </c>
      <c r="U999" t="s">
        <v>8317</v>
      </c>
      <c r="V999" t="s">
        <v>8319</v>
      </c>
    </row>
    <row r="1000" spans="1:22" ht="43.5" x14ac:dyDescent="0.35">
      <c r="A1000">
        <v>998</v>
      </c>
      <c r="B1000" s="3" t="s">
        <v>999</v>
      </c>
      <c r="C1000" s="3" t="s">
        <v>5108</v>
      </c>
      <c r="D1000" s="18">
        <v>60000</v>
      </c>
      <c r="E1000" s="18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7">
        <v>42281.960659722223</v>
      </c>
      <c r="L1000" s="7">
        <v>42327.002326388887</v>
      </c>
      <c r="M1000" s="5">
        <f>(J1000/86400)+25569+(-5/24)</f>
        <v>42281.960659722223</v>
      </c>
      <c r="N1000" s="5">
        <f t="shared" si="15"/>
        <v>42327.002326388887</v>
      </c>
      <c r="O1000" t="b">
        <v>0</v>
      </c>
      <c r="P1000">
        <v>229</v>
      </c>
      <c r="Q1000" t="b">
        <v>0</v>
      </c>
      <c r="R1000" t="s">
        <v>8273</v>
      </c>
      <c r="S1000" s="11">
        <f>SUM(E1000/D1000)*100</f>
        <v>58.558333333333337</v>
      </c>
      <c r="T1000" s="10">
        <f>SUM(E1000/P1000)</f>
        <v>153.42794759825327</v>
      </c>
      <c r="U1000" t="s">
        <v>8317</v>
      </c>
      <c r="V1000" t="s">
        <v>8319</v>
      </c>
    </row>
    <row r="1001" spans="1:22" ht="43.5" x14ac:dyDescent="0.35">
      <c r="A1001">
        <v>999</v>
      </c>
      <c r="B1001" s="3" t="s">
        <v>1000</v>
      </c>
      <c r="C1001" s="3" t="s">
        <v>5109</v>
      </c>
      <c r="D1001" s="18">
        <v>150000</v>
      </c>
      <c r="E1001" s="18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7">
        <v>41926.091319444444</v>
      </c>
      <c r="L1001" s="7">
        <v>41956.126388888886</v>
      </c>
      <c r="M1001" s="5">
        <f>(J1001/86400)+25569+(-5/24)</f>
        <v>41926.091319444444</v>
      </c>
      <c r="N1001" s="5">
        <f t="shared" si="15"/>
        <v>41956.126388888886</v>
      </c>
      <c r="O1001" t="b">
        <v>0</v>
      </c>
      <c r="P1001">
        <v>40</v>
      </c>
      <c r="Q1001" t="b">
        <v>0</v>
      </c>
      <c r="R1001" t="s">
        <v>8273</v>
      </c>
      <c r="S1001" s="11">
        <f>SUM(E1001/D1001)*100</f>
        <v>7.7886666666666677</v>
      </c>
      <c r="T1001" s="10">
        <f>SUM(E1001/P1001)</f>
        <v>292.07499999999999</v>
      </c>
      <c r="U1001" t="s">
        <v>8317</v>
      </c>
      <c r="V1001" t="s">
        <v>8319</v>
      </c>
    </row>
    <row r="1002" spans="1:22" ht="43.5" x14ac:dyDescent="0.35">
      <c r="A1002">
        <v>1000</v>
      </c>
      <c r="B1002" s="3" t="s">
        <v>1001</v>
      </c>
      <c r="C1002" s="3" t="s">
        <v>5110</v>
      </c>
      <c r="D1002" s="18">
        <v>894700</v>
      </c>
      <c r="E1002" s="18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7">
        <v>42748.851388888885</v>
      </c>
      <c r="L1002" s="7">
        <v>42808.80972222222</v>
      </c>
      <c r="M1002" s="5">
        <f>(J1002/86400)+25569+(-5/24)</f>
        <v>42748.851388888885</v>
      </c>
      <c r="N1002" s="5">
        <f t="shared" si="15"/>
        <v>42808.80972222222</v>
      </c>
      <c r="O1002" t="b">
        <v>0</v>
      </c>
      <c r="P1002">
        <v>6</v>
      </c>
      <c r="Q1002" t="b">
        <v>0</v>
      </c>
      <c r="R1002" t="s">
        <v>8273</v>
      </c>
      <c r="S1002" s="11">
        <f>SUM(E1002/D1002)*100</f>
        <v>2.2157147647256061</v>
      </c>
      <c r="T1002" s="10">
        <f>SUM(E1002/P1002)</f>
        <v>3304</v>
      </c>
      <c r="U1002" t="s">
        <v>8317</v>
      </c>
      <c r="V1002" t="s">
        <v>8319</v>
      </c>
    </row>
    <row r="1003" spans="1:22" ht="58" x14ac:dyDescent="0.35">
      <c r="A1003">
        <v>1001</v>
      </c>
      <c r="B1003" s="3" t="s">
        <v>1002</v>
      </c>
      <c r="C1003" s="3" t="s">
        <v>5111</v>
      </c>
      <c r="D1003" s="18">
        <v>5000</v>
      </c>
      <c r="E1003" s="18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7">
        <v>42720.511724537035</v>
      </c>
      <c r="L1003" s="7">
        <v>42765.511724537035</v>
      </c>
      <c r="M1003" s="5">
        <f>(J1003/86400)+25569+(-5/24)</f>
        <v>42720.511724537035</v>
      </c>
      <c r="N1003" s="5">
        <f t="shared" si="15"/>
        <v>42765.511724537035</v>
      </c>
      <c r="O1003" t="b">
        <v>0</v>
      </c>
      <c r="P1003">
        <v>4</v>
      </c>
      <c r="Q1003" t="b">
        <v>0</v>
      </c>
      <c r="R1003" t="s">
        <v>8273</v>
      </c>
      <c r="S1003" s="11">
        <f>SUM(E1003/D1003)*100</f>
        <v>104</v>
      </c>
      <c r="T1003" s="10">
        <f>SUM(E1003/P1003)</f>
        <v>1300</v>
      </c>
      <c r="U1003" t="s">
        <v>8317</v>
      </c>
      <c r="V1003" t="s">
        <v>8319</v>
      </c>
    </row>
    <row r="1004" spans="1:22" ht="43.5" x14ac:dyDescent="0.35">
      <c r="A1004">
        <v>1002</v>
      </c>
      <c r="B1004" s="3" t="s">
        <v>1003</v>
      </c>
      <c r="C1004" s="3" t="s">
        <v>5112</v>
      </c>
      <c r="D1004" s="18">
        <v>9999</v>
      </c>
      <c r="E1004" s="18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7">
        <v>42325.475856481477</v>
      </c>
      <c r="L1004" s="7">
        <v>42355.040972222218</v>
      </c>
      <c r="M1004" s="5">
        <f>(J1004/86400)+25569+(-5/24)</f>
        <v>42325.475856481477</v>
      </c>
      <c r="N1004" s="5">
        <f t="shared" si="15"/>
        <v>42355.040972222218</v>
      </c>
      <c r="O1004" t="b">
        <v>0</v>
      </c>
      <c r="P1004">
        <v>22</v>
      </c>
      <c r="Q1004" t="b">
        <v>0</v>
      </c>
      <c r="R1004" t="s">
        <v>8273</v>
      </c>
      <c r="S1004" s="11">
        <f>SUM(E1004/D1004)*100</f>
        <v>29.6029602960296</v>
      </c>
      <c r="T1004" s="10">
        <f>SUM(E1004/P1004)</f>
        <v>134.54545454545453</v>
      </c>
      <c r="U1004" t="s">
        <v>8317</v>
      </c>
      <c r="V1004" t="s">
        <v>8319</v>
      </c>
    </row>
    <row r="1005" spans="1:22" ht="43.5" x14ac:dyDescent="0.35">
      <c r="A1005">
        <v>1003</v>
      </c>
      <c r="B1005" s="3" t="s">
        <v>1004</v>
      </c>
      <c r="C1005" s="3" t="s">
        <v>5113</v>
      </c>
      <c r="D1005" s="18">
        <v>20000</v>
      </c>
      <c r="E1005" s="18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7">
        <v>42780.500706018516</v>
      </c>
      <c r="L1005" s="7">
        <v>42810.459039351852</v>
      </c>
      <c r="M1005" s="5">
        <f>(J1005/86400)+25569+(-5/24)</f>
        <v>42780.500706018516</v>
      </c>
      <c r="N1005" s="5">
        <f t="shared" si="15"/>
        <v>42810.459039351852</v>
      </c>
      <c r="O1005" t="b">
        <v>0</v>
      </c>
      <c r="P1005">
        <v>15</v>
      </c>
      <c r="Q1005" t="b">
        <v>0</v>
      </c>
      <c r="R1005" t="s">
        <v>8273</v>
      </c>
      <c r="S1005" s="11">
        <f>SUM(E1005/D1005)*100</f>
        <v>16.055</v>
      </c>
      <c r="T1005" s="10">
        <f>SUM(E1005/P1005)</f>
        <v>214.06666666666666</v>
      </c>
      <c r="U1005" t="s">
        <v>8317</v>
      </c>
      <c r="V1005" t="s">
        <v>8319</v>
      </c>
    </row>
    <row r="1006" spans="1:22" ht="29" x14ac:dyDescent="0.35">
      <c r="A1006">
        <v>1004</v>
      </c>
      <c r="B1006" s="3" t="s">
        <v>1005</v>
      </c>
      <c r="C1006" s="3" t="s">
        <v>5114</v>
      </c>
      <c r="D1006" s="18">
        <v>25000</v>
      </c>
      <c r="E1006" s="18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7">
        <v>42388.5003125</v>
      </c>
      <c r="L1006" s="7">
        <v>42418.5003125</v>
      </c>
      <c r="M1006" s="5">
        <f>(J1006/86400)+25569+(-5/24)</f>
        <v>42388.5003125</v>
      </c>
      <c r="N1006" s="5">
        <f t="shared" si="15"/>
        <v>42418.5003125</v>
      </c>
      <c r="O1006" t="b">
        <v>0</v>
      </c>
      <c r="P1006">
        <v>95</v>
      </c>
      <c r="Q1006" t="b">
        <v>0</v>
      </c>
      <c r="R1006" t="s">
        <v>8273</v>
      </c>
      <c r="S1006" s="11">
        <f>SUM(E1006/D1006)*100</f>
        <v>82.207999999999998</v>
      </c>
      <c r="T1006" s="10">
        <f>SUM(E1006/P1006)</f>
        <v>216.33684210526314</v>
      </c>
      <c r="U1006" t="s">
        <v>8317</v>
      </c>
      <c r="V1006" t="s">
        <v>8319</v>
      </c>
    </row>
    <row r="1007" spans="1:22" ht="43.5" x14ac:dyDescent="0.35">
      <c r="A1007">
        <v>1005</v>
      </c>
      <c r="B1007" s="3" t="s">
        <v>1006</v>
      </c>
      <c r="C1007" s="3" t="s">
        <v>5115</v>
      </c>
      <c r="D1007" s="18">
        <v>200000</v>
      </c>
      <c r="E1007" s="18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7">
        <v>42276.41646990741</v>
      </c>
      <c r="L1007" s="7">
        <v>42307.41646990741</v>
      </c>
      <c r="M1007" s="5">
        <f>(J1007/86400)+25569+(-5/24)</f>
        <v>42276.41646990741</v>
      </c>
      <c r="N1007" s="5">
        <f t="shared" si="15"/>
        <v>42307.41646990741</v>
      </c>
      <c r="O1007" t="b">
        <v>0</v>
      </c>
      <c r="P1007">
        <v>161</v>
      </c>
      <c r="Q1007" t="b">
        <v>0</v>
      </c>
      <c r="R1007" t="s">
        <v>8273</v>
      </c>
      <c r="S1007" s="11">
        <f>SUM(E1007/D1007)*100</f>
        <v>75.051000000000002</v>
      </c>
      <c r="T1007" s="10">
        <f>SUM(E1007/P1007)</f>
        <v>932.31055900621118</v>
      </c>
      <c r="U1007" t="s">
        <v>8317</v>
      </c>
      <c r="V1007" t="s">
        <v>8319</v>
      </c>
    </row>
    <row r="1008" spans="1:22" ht="43.5" x14ac:dyDescent="0.35">
      <c r="A1008">
        <v>1006</v>
      </c>
      <c r="B1008" s="3" t="s">
        <v>1007</v>
      </c>
      <c r="C1008" s="3" t="s">
        <v>5116</v>
      </c>
      <c r="D1008" s="18">
        <v>4000</v>
      </c>
      <c r="E1008" s="1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7">
        <v>41976.83185185185</v>
      </c>
      <c r="L1008" s="7">
        <v>41985.09097222222</v>
      </c>
      <c r="M1008" s="5">
        <f>(J1008/86400)+25569+(-5/24)</f>
        <v>41976.83185185185</v>
      </c>
      <c r="N1008" s="5">
        <f t="shared" si="15"/>
        <v>41985.09097222222</v>
      </c>
      <c r="O1008" t="b">
        <v>0</v>
      </c>
      <c r="P1008">
        <v>8</v>
      </c>
      <c r="Q1008" t="b">
        <v>0</v>
      </c>
      <c r="R1008" t="s">
        <v>8273</v>
      </c>
      <c r="S1008" s="11">
        <f>SUM(E1008/D1008)*100</f>
        <v>5.8500000000000005</v>
      </c>
      <c r="T1008" s="10">
        <f>SUM(E1008/P1008)</f>
        <v>29.25</v>
      </c>
      <c r="U1008" t="s">
        <v>8317</v>
      </c>
      <c r="V1008" t="s">
        <v>8319</v>
      </c>
    </row>
    <row r="1009" spans="1:22" ht="43.5" x14ac:dyDescent="0.35">
      <c r="A1009">
        <v>1007</v>
      </c>
      <c r="B1009" s="3" t="s">
        <v>1008</v>
      </c>
      <c r="C1009" s="3" t="s">
        <v>5117</v>
      </c>
      <c r="D1009" s="18">
        <v>30000</v>
      </c>
      <c r="E1009" s="18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7">
        <v>42676.3752662037</v>
      </c>
      <c r="L1009" s="7">
        <v>42718.416932870365</v>
      </c>
      <c r="M1009" s="5">
        <f>(J1009/86400)+25569+(-5/24)</f>
        <v>42676.3752662037</v>
      </c>
      <c r="N1009" s="5">
        <f t="shared" si="15"/>
        <v>42718.416932870365</v>
      </c>
      <c r="O1009" t="b">
        <v>0</v>
      </c>
      <c r="P1009">
        <v>76</v>
      </c>
      <c r="Q1009" t="b">
        <v>0</v>
      </c>
      <c r="R1009" t="s">
        <v>8273</v>
      </c>
      <c r="S1009" s="11">
        <f>SUM(E1009/D1009)*100</f>
        <v>44.32</v>
      </c>
      <c r="T1009" s="10">
        <f>SUM(E1009/P1009)</f>
        <v>174.94736842105263</v>
      </c>
      <c r="U1009" t="s">
        <v>8317</v>
      </c>
      <c r="V1009" t="s">
        <v>8319</v>
      </c>
    </row>
    <row r="1010" spans="1:22" ht="43.5" x14ac:dyDescent="0.35">
      <c r="A1010">
        <v>1008</v>
      </c>
      <c r="B1010" s="3" t="s">
        <v>1009</v>
      </c>
      <c r="C1010" s="3" t="s">
        <v>5118</v>
      </c>
      <c r="D1010" s="18">
        <v>93500</v>
      </c>
      <c r="E1010" s="18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7">
        <v>42702.600868055553</v>
      </c>
      <c r="L1010" s="7">
        <v>42732.600868055553</v>
      </c>
      <c r="M1010" s="5">
        <f>(J1010/86400)+25569+(-5/24)</f>
        <v>42702.600868055553</v>
      </c>
      <c r="N1010" s="5">
        <f t="shared" si="15"/>
        <v>42732.600868055553</v>
      </c>
      <c r="O1010" t="b">
        <v>0</v>
      </c>
      <c r="P1010">
        <v>1</v>
      </c>
      <c r="Q1010" t="b">
        <v>0</v>
      </c>
      <c r="R1010" t="s">
        <v>8273</v>
      </c>
      <c r="S1010" s="11">
        <f>SUM(E1010/D1010)*100</f>
        <v>0.26737967914438499</v>
      </c>
      <c r="T1010" s="10">
        <f>SUM(E1010/P1010)</f>
        <v>250</v>
      </c>
      <c r="U1010" t="s">
        <v>8317</v>
      </c>
      <c r="V1010" t="s">
        <v>8319</v>
      </c>
    </row>
    <row r="1011" spans="1:22" ht="58" x14ac:dyDescent="0.35">
      <c r="A1011">
        <v>1009</v>
      </c>
      <c r="B1011" s="3" t="s">
        <v>1010</v>
      </c>
      <c r="C1011" s="3" t="s">
        <v>5119</v>
      </c>
      <c r="D1011" s="18">
        <v>50000</v>
      </c>
      <c r="E1011" s="18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7">
        <v>42510.396365740737</v>
      </c>
      <c r="L1011" s="7">
        <v>42540.396365740737</v>
      </c>
      <c r="M1011" s="5">
        <f>(J1011/86400)+25569+(-5/24)</f>
        <v>42510.396365740737</v>
      </c>
      <c r="N1011" s="5">
        <f t="shared" si="15"/>
        <v>42540.396365740737</v>
      </c>
      <c r="O1011" t="b">
        <v>0</v>
      </c>
      <c r="P1011">
        <v>101</v>
      </c>
      <c r="Q1011" t="b">
        <v>0</v>
      </c>
      <c r="R1011" t="s">
        <v>8273</v>
      </c>
      <c r="S1011" s="11">
        <f>SUM(E1011/D1011)*100</f>
        <v>13.13</v>
      </c>
      <c r="T1011" s="10">
        <f>SUM(E1011/P1011)</f>
        <v>65</v>
      </c>
      <c r="U1011" t="s">
        <v>8317</v>
      </c>
      <c r="V1011" t="s">
        <v>8319</v>
      </c>
    </row>
    <row r="1012" spans="1:22" ht="43.5" x14ac:dyDescent="0.35">
      <c r="A1012">
        <v>1010</v>
      </c>
      <c r="B1012" s="3" t="s">
        <v>1011</v>
      </c>
      <c r="C1012" s="3" t="s">
        <v>5120</v>
      </c>
      <c r="D1012" s="18">
        <v>115250</v>
      </c>
      <c r="E1012" s="18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7">
        <v>42561.621087962958</v>
      </c>
      <c r="L1012" s="7">
        <v>42617.915972222218</v>
      </c>
      <c r="M1012" s="5">
        <f>(J1012/86400)+25569+(-5/24)</f>
        <v>42561.621087962958</v>
      </c>
      <c r="N1012" s="5">
        <f t="shared" si="15"/>
        <v>42617.915972222218</v>
      </c>
      <c r="O1012" t="b">
        <v>0</v>
      </c>
      <c r="P1012">
        <v>4</v>
      </c>
      <c r="Q1012" t="b">
        <v>0</v>
      </c>
      <c r="R1012" t="s">
        <v>8273</v>
      </c>
      <c r="S1012" s="11">
        <f>SUM(E1012/D1012)*100</f>
        <v>0.19088937093275488</v>
      </c>
      <c r="T1012" s="10">
        <f>SUM(E1012/P1012)</f>
        <v>55</v>
      </c>
      <c r="U1012" t="s">
        <v>8317</v>
      </c>
      <c r="V1012" t="s">
        <v>8319</v>
      </c>
    </row>
    <row r="1013" spans="1:22" ht="43.5" x14ac:dyDescent="0.35">
      <c r="A1013">
        <v>1011</v>
      </c>
      <c r="B1013" s="3" t="s">
        <v>1012</v>
      </c>
      <c r="C1013" s="3" t="s">
        <v>5121</v>
      </c>
      <c r="D1013" s="18">
        <v>20000</v>
      </c>
      <c r="E1013" s="18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7">
        <v>41946.689756944441</v>
      </c>
      <c r="L1013" s="7">
        <v>41991.689756944441</v>
      </c>
      <c r="M1013" s="5">
        <f>(J1013/86400)+25569+(-5/24)</f>
        <v>41946.689756944441</v>
      </c>
      <c r="N1013" s="5">
        <f t="shared" si="15"/>
        <v>41991.689756944441</v>
      </c>
      <c r="O1013" t="b">
        <v>0</v>
      </c>
      <c r="P1013">
        <v>1</v>
      </c>
      <c r="Q1013" t="b">
        <v>0</v>
      </c>
      <c r="R1013" t="s">
        <v>8273</v>
      </c>
      <c r="S1013" s="11">
        <f>SUM(E1013/D1013)*100</f>
        <v>0.375</v>
      </c>
      <c r="T1013" s="10">
        <f>SUM(E1013/P1013)</f>
        <v>75</v>
      </c>
      <c r="U1013" t="s">
        <v>8317</v>
      </c>
      <c r="V1013" t="s">
        <v>8319</v>
      </c>
    </row>
    <row r="1014" spans="1:22" ht="58" x14ac:dyDescent="0.35">
      <c r="A1014">
        <v>1012</v>
      </c>
      <c r="B1014" s="3" t="s">
        <v>1013</v>
      </c>
      <c r="C1014" s="3" t="s">
        <v>5122</v>
      </c>
      <c r="D1014" s="18">
        <v>5000</v>
      </c>
      <c r="E1014" s="18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7">
        <v>42714.232083333329</v>
      </c>
      <c r="L1014" s="7">
        <v>42759.232083333329</v>
      </c>
      <c r="M1014" s="5">
        <f>(J1014/86400)+25569+(-5/24)</f>
        <v>42714.232083333329</v>
      </c>
      <c r="N1014" s="5">
        <f t="shared" si="15"/>
        <v>42759.232083333329</v>
      </c>
      <c r="O1014" t="b">
        <v>0</v>
      </c>
      <c r="P1014">
        <v>775</v>
      </c>
      <c r="Q1014" t="b">
        <v>0</v>
      </c>
      <c r="R1014" t="s">
        <v>8273</v>
      </c>
      <c r="S1014" s="11">
        <f>SUM(E1014/D1014)*100</f>
        <v>21535.021000000001</v>
      </c>
      <c r="T1014" s="10">
        <f>SUM(E1014/P1014)</f>
        <v>1389.3561935483872</v>
      </c>
      <c r="U1014" t="s">
        <v>8317</v>
      </c>
      <c r="V1014" t="s">
        <v>8319</v>
      </c>
    </row>
    <row r="1015" spans="1:22" ht="43.5" x14ac:dyDescent="0.35">
      <c r="A1015">
        <v>1013</v>
      </c>
      <c r="B1015" s="3" t="s">
        <v>1014</v>
      </c>
      <c r="C1015" s="3" t="s">
        <v>5123</v>
      </c>
      <c r="D1015" s="18">
        <v>25000</v>
      </c>
      <c r="E1015" s="18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7">
        <v>42339.625648148147</v>
      </c>
      <c r="L1015" s="7">
        <v>42367.624999999993</v>
      </c>
      <c r="M1015" s="5">
        <f>(J1015/86400)+25569+(-5/24)</f>
        <v>42339.625648148147</v>
      </c>
      <c r="N1015" s="5">
        <f t="shared" si="15"/>
        <v>42367.624999999993</v>
      </c>
      <c r="O1015" t="b">
        <v>0</v>
      </c>
      <c r="P1015">
        <v>90</v>
      </c>
      <c r="Q1015" t="b">
        <v>0</v>
      </c>
      <c r="R1015" t="s">
        <v>8273</v>
      </c>
      <c r="S1015" s="11">
        <f>SUM(E1015/D1015)*100</f>
        <v>34.527999999999999</v>
      </c>
      <c r="T1015" s="10">
        <f>SUM(E1015/P1015)</f>
        <v>95.911111111111111</v>
      </c>
      <c r="U1015" t="s">
        <v>8317</v>
      </c>
      <c r="V1015" t="s">
        <v>8319</v>
      </c>
    </row>
    <row r="1016" spans="1:22" ht="29" x14ac:dyDescent="0.35">
      <c r="A1016">
        <v>1014</v>
      </c>
      <c r="B1016" s="3" t="s">
        <v>1015</v>
      </c>
      <c r="C1016" s="3" t="s">
        <v>5124</v>
      </c>
      <c r="D1016" s="18">
        <v>10000</v>
      </c>
      <c r="E1016" s="18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7">
        <v>41954.79415509259</v>
      </c>
      <c r="L1016" s="7">
        <v>42004.79415509259</v>
      </c>
      <c r="M1016" s="5">
        <f>(J1016/86400)+25569+(-5/24)</f>
        <v>41954.79415509259</v>
      </c>
      <c r="N1016" s="5">
        <f t="shared" si="15"/>
        <v>42004.79415509259</v>
      </c>
      <c r="O1016" t="b">
        <v>0</v>
      </c>
      <c r="P1016">
        <v>16</v>
      </c>
      <c r="Q1016" t="b">
        <v>0</v>
      </c>
      <c r="R1016" t="s">
        <v>8273</v>
      </c>
      <c r="S1016" s="11">
        <f>SUM(E1016/D1016)*100</f>
        <v>30.599999999999998</v>
      </c>
      <c r="T1016" s="10">
        <f>SUM(E1016/P1016)</f>
        <v>191.25</v>
      </c>
      <c r="U1016" t="s">
        <v>8317</v>
      </c>
      <c r="V1016" t="s">
        <v>8319</v>
      </c>
    </row>
    <row r="1017" spans="1:22" ht="29" x14ac:dyDescent="0.35">
      <c r="A1017">
        <v>1015</v>
      </c>
      <c r="B1017" s="3" t="s">
        <v>1016</v>
      </c>
      <c r="C1017" s="3" t="s">
        <v>5125</v>
      </c>
      <c r="D1017" s="18">
        <v>9000</v>
      </c>
      <c r="E1017" s="18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7">
        <v>42303.670081018521</v>
      </c>
      <c r="L1017" s="7">
        <v>42333.711747685178</v>
      </c>
      <c r="M1017" s="5">
        <f>(J1017/86400)+25569+(-5/24)</f>
        <v>42303.670081018521</v>
      </c>
      <c r="N1017" s="5">
        <f t="shared" si="15"/>
        <v>42333.711747685178</v>
      </c>
      <c r="O1017" t="b">
        <v>0</v>
      </c>
      <c r="P1017">
        <v>6</v>
      </c>
      <c r="Q1017" t="b">
        <v>0</v>
      </c>
      <c r="R1017" t="s">
        <v>8273</v>
      </c>
      <c r="S1017" s="11">
        <f>SUM(E1017/D1017)*100</f>
        <v>2.666666666666667</v>
      </c>
      <c r="T1017" s="10">
        <f>SUM(E1017/P1017)</f>
        <v>40</v>
      </c>
      <c r="U1017" t="s">
        <v>8317</v>
      </c>
      <c r="V1017" t="s">
        <v>8319</v>
      </c>
    </row>
    <row r="1018" spans="1:22" ht="43.5" x14ac:dyDescent="0.35">
      <c r="A1018">
        <v>1016</v>
      </c>
      <c r="B1018" s="3" t="s">
        <v>1017</v>
      </c>
      <c r="C1018" s="3" t="s">
        <v>5126</v>
      </c>
      <c r="D1018" s="18">
        <v>100000</v>
      </c>
      <c r="E1018" s="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7">
        <v>42421.898796296293</v>
      </c>
      <c r="L1018" s="7">
        <v>42466.857129629629</v>
      </c>
      <c r="M1018" s="5">
        <f>(J1018/86400)+25569+(-5/24)</f>
        <v>42421.898796296293</v>
      </c>
      <c r="N1018" s="5">
        <f t="shared" si="15"/>
        <v>42466.857129629629</v>
      </c>
      <c r="O1018" t="b">
        <v>0</v>
      </c>
      <c r="P1018">
        <v>38</v>
      </c>
      <c r="Q1018" t="b">
        <v>0</v>
      </c>
      <c r="R1018" t="s">
        <v>8273</v>
      </c>
      <c r="S1018" s="11">
        <f>SUM(E1018/D1018)*100</f>
        <v>2.8420000000000001</v>
      </c>
      <c r="T1018" s="10">
        <f>SUM(E1018/P1018)</f>
        <v>74.78947368421052</v>
      </c>
      <c r="U1018" t="s">
        <v>8317</v>
      </c>
      <c r="V1018" t="s">
        <v>8319</v>
      </c>
    </row>
    <row r="1019" spans="1:22" ht="58" x14ac:dyDescent="0.35">
      <c r="A1019">
        <v>1017</v>
      </c>
      <c r="B1019" s="3" t="s">
        <v>1018</v>
      </c>
      <c r="C1019" s="3" t="s">
        <v>5127</v>
      </c>
      <c r="D1019" s="18">
        <v>250000</v>
      </c>
      <c r="E1019" s="18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7">
        <v>42289.466840277775</v>
      </c>
      <c r="L1019" s="7">
        <v>42329.508506944439</v>
      </c>
      <c r="M1019" s="5">
        <f>(J1019/86400)+25569+(-5/24)</f>
        <v>42289.466840277775</v>
      </c>
      <c r="N1019" s="5">
        <f t="shared" si="15"/>
        <v>42329.508506944439</v>
      </c>
      <c r="O1019" t="b">
        <v>0</v>
      </c>
      <c r="P1019">
        <v>355</v>
      </c>
      <c r="Q1019" t="b">
        <v>0</v>
      </c>
      <c r="R1019" t="s">
        <v>8273</v>
      </c>
      <c r="S1019" s="11">
        <f>SUM(E1019/D1019)*100</f>
        <v>22.878799999999998</v>
      </c>
      <c r="T1019" s="10">
        <f>SUM(E1019/P1019)</f>
        <v>161.11830985915492</v>
      </c>
      <c r="U1019" t="s">
        <v>8317</v>
      </c>
      <c r="V1019" t="s">
        <v>8319</v>
      </c>
    </row>
    <row r="1020" spans="1:22" ht="43.5" x14ac:dyDescent="0.35">
      <c r="A1020">
        <v>1018</v>
      </c>
      <c r="B1020" s="3" t="s">
        <v>1019</v>
      </c>
      <c r="C1020" s="3" t="s">
        <v>5128</v>
      </c>
      <c r="D1020" s="18">
        <v>20000</v>
      </c>
      <c r="E1020" s="18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7">
        <v>42535.283946759257</v>
      </c>
      <c r="L1020" s="7">
        <v>42565.283946759257</v>
      </c>
      <c r="M1020" s="5">
        <f>(J1020/86400)+25569+(-5/24)</f>
        <v>42535.283946759257</v>
      </c>
      <c r="N1020" s="5">
        <f t="shared" si="15"/>
        <v>42565.283946759257</v>
      </c>
      <c r="O1020" t="b">
        <v>0</v>
      </c>
      <c r="P1020">
        <v>7</v>
      </c>
      <c r="Q1020" t="b">
        <v>0</v>
      </c>
      <c r="R1020" t="s">
        <v>8273</v>
      </c>
      <c r="S1020" s="11">
        <f>SUM(E1020/D1020)*100</f>
        <v>3.105</v>
      </c>
      <c r="T1020" s="10">
        <f>SUM(E1020/P1020)</f>
        <v>88.714285714285708</v>
      </c>
      <c r="U1020" t="s">
        <v>8317</v>
      </c>
      <c r="V1020" t="s">
        <v>8319</v>
      </c>
    </row>
    <row r="1021" spans="1:22" ht="43.5" x14ac:dyDescent="0.35">
      <c r="A1021">
        <v>1019</v>
      </c>
      <c r="B1021" s="3" t="s">
        <v>1020</v>
      </c>
      <c r="C1021" s="3" t="s">
        <v>5129</v>
      </c>
      <c r="D1021" s="18">
        <v>45000</v>
      </c>
      <c r="E1021" s="18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7">
        <v>42009.765613425923</v>
      </c>
      <c r="L1021" s="7">
        <v>42039.765613425923</v>
      </c>
      <c r="M1021" s="5">
        <f>(J1021/86400)+25569+(-5/24)</f>
        <v>42009.765613425923</v>
      </c>
      <c r="N1021" s="5">
        <f t="shared" si="15"/>
        <v>42039.765613425923</v>
      </c>
      <c r="O1021" t="b">
        <v>0</v>
      </c>
      <c r="P1021">
        <v>400</v>
      </c>
      <c r="Q1021" t="b">
        <v>0</v>
      </c>
      <c r="R1021" t="s">
        <v>8273</v>
      </c>
      <c r="S1021" s="11">
        <f>SUM(E1021/D1021)*100</f>
        <v>47.333333333333336</v>
      </c>
      <c r="T1021" s="10">
        <f>SUM(E1021/P1021)</f>
        <v>53.25</v>
      </c>
      <c r="U1021" t="s">
        <v>8317</v>
      </c>
      <c r="V1021" t="s">
        <v>8319</v>
      </c>
    </row>
    <row r="1022" spans="1:22" ht="43.5" x14ac:dyDescent="0.35">
      <c r="A1022">
        <v>1020</v>
      </c>
      <c r="B1022" s="3" t="s">
        <v>1021</v>
      </c>
      <c r="C1022" s="3" t="s">
        <v>5130</v>
      </c>
      <c r="D1022" s="18">
        <v>1550</v>
      </c>
      <c r="E1022" s="18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7">
        <v>42126.861215277771</v>
      </c>
      <c r="L1022" s="7">
        <v>42156.824305555558</v>
      </c>
      <c r="M1022" s="5">
        <f>(J1022/86400)+25569+(-5/24)</f>
        <v>42126.861215277771</v>
      </c>
      <c r="N1022" s="5">
        <f t="shared" si="15"/>
        <v>42156.824305555558</v>
      </c>
      <c r="O1022" t="b">
        <v>0</v>
      </c>
      <c r="P1022">
        <v>30</v>
      </c>
      <c r="Q1022" t="b">
        <v>1</v>
      </c>
      <c r="R1022" t="s">
        <v>8280</v>
      </c>
      <c r="S1022" s="11">
        <f>SUM(E1022/D1022)*100</f>
        <v>205.54838709677421</v>
      </c>
      <c r="T1022" s="10">
        <f>SUM(E1022/P1022)</f>
        <v>106.2</v>
      </c>
      <c r="U1022" t="s">
        <v>8323</v>
      </c>
      <c r="V1022" t="s">
        <v>8328</v>
      </c>
    </row>
    <row r="1023" spans="1:22" ht="43.5" x14ac:dyDescent="0.35">
      <c r="A1023">
        <v>1021</v>
      </c>
      <c r="B1023" s="3" t="s">
        <v>1022</v>
      </c>
      <c r="C1023" s="3" t="s">
        <v>5131</v>
      </c>
      <c r="D1023" s="18">
        <v>3000</v>
      </c>
      <c r="E1023" s="18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7">
        <v>42271.043645833335</v>
      </c>
      <c r="L1023" s="7">
        <v>42293.958333333336</v>
      </c>
      <c r="M1023" s="5">
        <f>(J1023/86400)+25569+(-5/24)</f>
        <v>42271.043645833335</v>
      </c>
      <c r="N1023" s="5">
        <f t="shared" si="15"/>
        <v>42293.958333333336</v>
      </c>
      <c r="O1023" t="b">
        <v>1</v>
      </c>
      <c r="P1023">
        <v>478</v>
      </c>
      <c r="Q1023" t="b">
        <v>1</v>
      </c>
      <c r="R1023" t="s">
        <v>8280</v>
      </c>
      <c r="S1023" s="11">
        <f>SUM(E1023/D1023)*100</f>
        <v>351.80366666666669</v>
      </c>
      <c r="T1023" s="10">
        <f>SUM(E1023/P1023)</f>
        <v>22.079728033472804</v>
      </c>
      <c r="U1023" t="s">
        <v>8323</v>
      </c>
      <c r="V1023" t="s">
        <v>8328</v>
      </c>
    </row>
    <row r="1024" spans="1:22" ht="29" x14ac:dyDescent="0.35">
      <c r="A1024">
        <v>1022</v>
      </c>
      <c r="B1024" s="3" t="s">
        <v>1023</v>
      </c>
      <c r="C1024" s="3" t="s">
        <v>5132</v>
      </c>
      <c r="D1024" s="18">
        <v>2000</v>
      </c>
      <c r="E1024" s="18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7">
        <v>42111.438391203701</v>
      </c>
      <c r="L1024" s="7">
        <v>42141.438391203701</v>
      </c>
      <c r="M1024" s="5">
        <f>(J1024/86400)+25569+(-5/24)</f>
        <v>42111.438391203701</v>
      </c>
      <c r="N1024" s="5">
        <f t="shared" si="15"/>
        <v>42141.438391203701</v>
      </c>
      <c r="O1024" t="b">
        <v>1</v>
      </c>
      <c r="P1024">
        <v>74</v>
      </c>
      <c r="Q1024" t="b">
        <v>1</v>
      </c>
      <c r="R1024" t="s">
        <v>8280</v>
      </c>
      <c r="S1024" s="11">
        <f>SUM(E1024/D1024)*100</f>
        <v>114.9</v>
      </c>
      <c r="T1024" s="10">
        <f>SUM(E1024/P1024)</f>
        <v>31.054054054054053</v>
      </c>
      <c r="U1024" t="s">
        <v>8323</v>
      </c>
      <c r="V1024" t="s">
        <v>8328</v>
      </c>
    </row>
    <row r="1025" spans="1:22" ht="43.5" x14ac:dyDescent="0.35">
      <c r="A1025">
        <v>1023</v>
      </c>
      <c r="B1025" s="3" t="s">
        <v>1024</v>
      </c>
      <c r="C1025" s="3" t="s">
        <v>5133</v>
      </c>
      <c r="D1025" s="18">
        <v>2000</v>
      </c>
      <c r="E1025" s="18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7">
        <v>42145.711354166669</v>
      </c>
      <c r="L1025" s="7">
        <v>42175.711354166669</v>
      </c>
      <c r="M1025" s="5">
        <f>(J1025/86400)+25569+(-5/24)</f>
        <v>42145.711354166669</v>
      </c>
      <c r="N1025" s="5">
        <f t="shared" si="15"/>
        <v>42175.711354166669</v>
      </c>
      <c r="O1025" t="b">
        <v>0</v>
      </c>
      <c r="P1025">
        <v>131</v>
      </c>
      <c r="Q1025" t="b">
        <v>1</v>
      </c>
      <c r="R1025" t="s">
        <v>8280</v>
      </c>
      <c r="S1025" s="11">
        <f>SUM(E1025/D1025)*100</f>
        <v>237.15</v>
      </c>
      <c r="T1025" s="10">
        <f>SUM(E1025/P1025)</f>
        <v>36.206106870229007</v>
      </c>
      <c r="U1025" t="s">
        <v>8323</v>
      </c>
      <c r="V1025" t="s">
        <v>8328</v>
      </c>
    </row>
    <row r="1026" spans="1:22" ht="43.5" x14ac:dyDescent="0.35">
      <c r="A1026">
        <v>1024</v>
      </c>
      <c r="B1026" s="3" t="s">
        <v>1025</v>
      </c>
      <c r="C1026" s="3" t="s">
        <v>5134</v>
      </c>
      <c r="D1026" s="18">
        <v>20000</v>
      </c>
      <c r="E1026" s="18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7">
        <v>42370.372256944444</v>
      </c>
      <c r="L1026" s="7">
        <v>42400.372256944444</v>
      </c>
      <c r="M1026" s="5">
        <f>(J1026/86400)+25569+(-5/24)</f>
        <v>42370.372256944444</v>
      </c>
      <c r="N1026" s="5">
        <f t="shared" si="15"/>
        <v>42400.372256944444</v>
      </c>
      <c r="O1026" t="b">
        <v>1</v>
      </c>
      <c r="P1026">
        <v>61</v>
      </c>
      <c r="Q1026" t="b">
        <v>1</v>
      </c>
      <c r="R1026" t="s">
        <v>8280</v>
      </c>
      <c r="S1026" s="11">
        <f>SUM(E1026/D1026)*100</f>
        <v>118.63774999999998</v>
      </c>
      <c r="T1026" s="10">
        <f>SUM(E1026/P1026)</f>
        <v>388.9762295081967</v>
      </c>
      <c r="U1026" t="s">
        <v>8323</v>
      </c>
      <c r="V1026" t="s">
        <v>8328</v>
      </c>
    </row>
    <row r="1027" spans="1:22" ht="29" x14ac:dyDescent="0.35">
      <c r="A1027">
        <v>1025</v>
      </c>
      <c r="B1027" s="3" t="s">
        <v>1026</v>
      </c>
      <c r="C1027" s="3" t="s">
        <v>5135</v>
      </c>
      <c r="D1027" s="18">
        <v>70000</v>
      </c>
      <c r="E1027" s="18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7">
        <v>42049.625428240739</v>
      </c>
      <c r="L1027" s="7">
        <v>42079.583761574067</v>
      </c>
      <c r="M1027" s="5">
        <f>(J1027/86400)+25569+(-5/24)</f>
        <v>42049.625428240739</v>
      </c>
      <c r="N1027" s="5">
        <f t="shared" ref="N1027:N1090" si="16">(I1027/86400)+25569+(-5/24)</f>
        <v>42079.583761574067</v>
      </c>
      <c r="O1027" t="b">
        <v>1</v>
      </c>
      <c r="P1027">
        <v>1071</v>
      </c>
      <c r="Q1027" t="b">
        <v>1</v>
      </c>
      <c r="R1027" t="s">
        <v>8280</v>
      </c>
      <c r="S1027" s="11">
        <f>SUM(E1027/D1027)*100</f>
        <v>109.92831428571431</v>
      </c>
      <c r="T1027" s="10">
        <f>SUM(E1027/P1027)</f>
        <v>71.848571428571432</v>
      </c>
      <c r="U1027" t="s">
        <v>8323</v>
      </c>
      <c r="V1027" t="s">
        <v>8328</v>
      </c>
    </row>
    <row r="1028" spans="1:22" ht="58" x14ac:dyDescent="0.35">
      <c r="A1028">
        <v>1026</v>
      </c>
      <c r="B1028" s="3" t="s">
        <v>1027</v>
      </c>
      <c r="C1028" s="3" t="s">
        <v>5136</v>
      </c>
      <c r="D1028" s="18">
        <v>7000</v>
      </c>
      <c r="E1028" s="1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7">
        <v>42426.199259259258</v>
      </c>
      <c r="L1028" s="7">
        <v>42460.157592592594</v>
      </c>
      <c r="M1028" s="5">
        <f>(J1028/86400)+25569+(-5/24)</f>
        <v>42426.199259259258</v>
      </c>
      <c r="N1028" s="5">
        <f t="shared" si="16"/>
        <v>42460.157592592594</v>
      </c>
      <c r="O1028" t="b">
        <v>1</v>
      </c>
      <c r="P1028">
        <v>122</v>
      </c>
      <c r="Q1028" t="b">
        <v>1</v>
      </c>
      <c r="R1028" t="s">
        <v>8280</v>
      </c>
      <c r="S1028" s="11">
        <f>SUM(E1028/D1028)*100</f>
        <v>100.00828571428571</v>
      </c>
      <c r="T1028" s="10">
        <f>SUM(E1028/P1028)</f>
        <v>57.381803278688523</v>
      </c>
      <c r="U1028" t="s">
        <v>8323</v>
      </c>
      <c r="V1028" t="s">
        <v>8328</v>
      </c>
    </row>
    <row r="1029" spans="1:22" ht="43.5" x14ac:dyDescent="0.35">
      <c r="A1029">
        <v>1027</v>
      </c>
      <c r="B1029" s="3" t="s">
        <v>1028</v>
      </c>
      <c r="C1029" s="3" t="s">
        <v>5137</v>
      </c>
      <c r="D1029" s="18">
        <v>7501</v>
      </c>
      <c r="E1029" s="18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7">
        <v>41904.825775462959</v>
      </c>
      <c r="L1029" s="7">
        <v>41934.825775462959</v>
      </c>
      <c r="M1029" s="5">
        <f>(J1029/86400)+25569+(-5/24)</f>
        <v>41904.825775462959</v>
      </c>
      <c r="N1029" s="5">
        <f t="shared" si="16"/>
        <v>41934.825775462959</v>
      </c>
      <c r="O1029" t="b">
        <v>1</v>
      </c>
      <c r="P1029">
        <v>111</v>
      </c>
      <c r="Q1029" t="b">
        <v>1</v>
      </c>
      <c r="R1029" t="s">
        <v>8280</v>
      </c>
      <c r="S1029" s="11">
        <f>SUM(E1029/D1029)*100</f>
        <v>103.09292094387415</v>
      </c>
      <c r="T1029" s="10">
        <f>SUM(E1029/P1029)</f>
        <v>69.666666666666671</v>
      </c>
      <c r="U1029" t="s">
        <v>8323</v>
      </c>
      <c r="V1029" t="s">
        <v>8328</v>
      </c>
    </row>
    <row r="1030" spans="1:22" ht="43.5" x14ac:dyDescent="0.35">
      <c r="A1030">
        <v>1028</v>
      </c>
      <c r="B1030" s="3" t="s">
        <v>1029</v>
      </c>
      <c r="C1030" s="3" t="s">
        <v>5138</v>
      </c>
      <c r="D1030" s="18">
        <v>10000</v>
      </c>
      <c r="E1030" s="18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7">
        <v>42755.419039351851</v>
      </c>
      <c r="L1030" s="7">
        <v>42800.624999999993</v>
      </c>
      <c r="M1030" s="5">
        <f>(J1030/86400)+25569+(-5/24)</f>
        <v>42755.419039351851</v>
      </c>
      <c r="N1030" s="5">
        <f t="shared" si="16"/>
        <v>42800.624999999993</v>
      </c>
      <c r="O1030" t="b">
        <v>1</v>
      </c>
      <c r="P1030">
        <v>255</v>
      </c>
      <c r="Q1030" t="b">
        <v>1</v>
      </c>
      <c r="R1030" t="s">
        <v>8280</v>
      </c>
      <c r="S1030" s="11">
        <f>SUM(E1030/D1030)*100</f>
        <v>117.27000000000001</v>
      </c>
      <c r="T1030" s="10">
        <f>SUM(E1030/P1030)</f>
        <v>45.988235294117644</v>
      </c>
      <c r="U1030" t="s">
        <v>8323</v>
      </c>
      <c r="V1030" t="s">
        <v>8328</v>
      </c>
    </row>
    <row r="1031" spans="1:22" ht="29" x14ac:dyDescent="0.35">
      <c r="A1031">
        <v>1029</v>
      </c>
      <c r="B1031" s="3" t="s">
        <v>1030</v>
      </c>
      <c r="C1031" s="3" t="s">
        <v>5139</v>
      </c>
      <c r="D1031" s="18">
        <v>10000</v>
      </c>
      <c r="E1031" s="18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7">
        <v>42044.503553240742</v>
      </c>
      <c r="L1031" s="7">
        <v>42098.707638888889</v>
      </c>
      <c r="M1031" s="5">
        <f>(J1031/86400)+25569+(-5/24)</f>
        <v>42044.503553240742</v>
      </c>
      <c r="N1031" s="5">
        <f t="shared" si="16"/>
        <v>42098.707638888889</v>
      </c>
      <c r="O1031" t="b">
        <v>0</v>
      </c>
      <c r="P1031">
        <v>141</v>
      </c>
      <c r="Q1031" t="b">
        <v>1</v>
      </c>
      <c r="R1031" t="s">
        <v>8280</v>
      </c>
      <c r="S1031" s="11">
        <f>SUM(E1031/D1031)*100</f>
        <v>111.75999999999999</v>
      </c>
      <c r="T1031" s="10">
        <f>SUM(E1031/P1031)</f>
        <v>79.262411347517727</v>
      </c>
      <c r="U1031" t="s">
        <v>8323</v>
      </c>
      <c r="V1031" t="s">
        <v>8328</v>
      </c>
    </row>
    <row r="1032" spans="1:22" ht="29" x14ac:dyDescent="0.35">
      <c r="A1032">
        <v>1030</v>
      </c>
      <c r="B1032" s="3" t="s">
        <v>1031</v>
      </c>
      <c r="C1032" s="3" t="s">
        <v>5140</v>
      </c>
      <c r="D1032" s="18">
        <v>2000</v>
      </c>
      <c r="E1032" s="18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7">
        <v>42611.274872685179</v>
      </c>
      <c r="L1032" s="7">
        <v>42625.274872685179</v>
      </c>
      <c r="M1032" s="5">
        <f>(J1032/86400)+25569+(-5/24)</f>
        <v>42611.274872685179</v>
      </c>
      <c r="N1032" s="5">
        <f t="shared" si="16"/>
        <v>42625.274872685179</v>
      </c>
      <c r="O1032" t="b">
        <v>0</v>
      </c>
      <c r="P1032">
        <v>159</v>
      </c>
      <c r="Q1032" t="b">
        <v>1</v>
      </c>
      <c r="R1032" t="s">
        <v>8280</v>
      </c>
      <c r="S1032" s="11">
        <f>SUM(E1032/D1032)*100</f>
        <v>342.09999999999997</v>
      </c>
      <c r="T1032" s="10">
        <f>SUM(E1032/P1032)</f>
        <v>43.031446540880502</v>
      </c>
      <c r="U1032" t="s">
        <v>8323</v>
      </c>
      <c r="V1032" t="s">
        <v>8328</v>
      </c>
    </row>
    <row r="1033" spans="1:22" ht="58" x14ac:dyDescent="0.35">
      <c r="A1033">
        <v>1031</v>
      </c>
      <c r="B1033" s="3" t="s">
        <v>1032</v>
      </c>
      <c r="C1033" s="3" t="s">
        <v>5141</v>
      </c>
      <c r="D1033" s="18">
        <v>10000</v>
      </c>
      <c r="E1033" s="18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7">
        <v>42324.555671296293</v>
      </c>
      <c r="L1033" s="7">
        <v>42354.555671296293</v>
      </c>
      <c r="M1033" s="5">
        <f>(J1033/86400)+25569+(-5/24)</f>
        <v>42324.555671296293</v>
      </c>
      <c r="N1033" s="5">
        <f t="shared" si="16"/>
        <v>42354.555671296293</v>
      </c>
      <c r="O1033" t="b">
        <v>0</v>
      </c>
      <c r="P1033">
        <v>99</v>
      </c>
      <c r="Q1033" t="b">
        <v>1</v>
      </c>
      <c r="R1033" t="s">
        <v>8280</v>
      </c>
      <c r="S1033" s="11">
        <f>SUM(E1033/D1033)*100</f>
        <v>107.4</v>
      </c>
      <c r="T1033" s="10">
        <f>SUM(E1033/P1033)</f>
        <v>108.48484848484848</v>
      </c>
      <c r="U1033" t="s">
        <v>8323</v>
      </c>
      <c r="V1033" t="s">
        <v>8328</v>
      </c>
    </row>
    <row r="1034" spans="1:22" x14ac:dyDescent="0.35">
      <c r="A1034">
        <v>1032</v>
      </c>
      <c r="B1034" s="3" t="s">
        <v>1033</v>
      </c>
      <c r="C1034" s="3" t="s">
        <v>5142</v>
      </c>
      <c r="D1034" s="18">
        <v>5400</v>
      </c>
      <c r="E1034" s="18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7">
        <v>42514.458622685182</v>
      </c>
      <c r="L1034" s="7">
        <v>42544.458622685182</v>
      </c>
      <c r="M1034" s="5">
        <f>(J1034/86400)+25569+(-5/24)</f>
        <v>42514.458622685182</v>
      </c>
      <c r="N1034" s="5">
        <f t="shared" si="16"/>
        <v>42544.458622685182</v>
      </c>
      <c r="O1034" t="b">
        <v>0</v>
      </c>
      <c r="P1034">
        <v>96</v>
      </c>
      <c r="Q1034" t="b">
        <v>1</v>
      </c>
      <c r="R1034" t="s">
        <v>8280</v>
      </c>
      <c r="S1034" s="11">
        <f>SUM(E1034/D1034)*100</f>
        <v>108.49703703703703</v>
      </c>
      <c r="T1034" s="10">
        <f>SUM(E1034/P1034)</f>
        <v>61.029583333333335</v>
      </c>
      <c r="U1034" t="s">
        <v>8323</v>
      </c>
      <c r="V1034" t="s">
        <v>8328</v>
      </c>
    </row>
    <row r="1035" spans="1:22" ht="43.5" x14ac:dyDescent="0.35">
      <c r="A1035">
        <v>1033</v>
      </c>
      <c r="B1035" s="3" t="s">
        <v>1034</v>
      </c>
      <c r="C1035" s="3" t="s">
        <v>5143</v>
      </c>
      <c r="D1035" s="18">
        <v>1328</v>
      </c>
      <c r="E1035" s="18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7">
        <v>42688.52407407407</v>
      </c>
      <c r="L1035" s="7">
        <v>42716.52407407407</v>
      </c>
      <c r="M1035" s="5">
        <f>(J1035/86400)+25569+(-5/24)</f>
        <v>42688.52407407407</v>
      </c>
      <c r="N1035" s="5">
        <f t="shared" si="16"/>
        <v>42716.52407407407</v>
      </c>
      <c r="O1035" t="b">
        <v>0</v>
      </c>
      <c r="P1035">
        <v>27</v>
      </c>
      <c r="Q1035" t="b">
        <v>1</v>
      </c>
      <c r="R1035" t="s">
        <v>8280</v>
      </c>
      <c r="S1035" s="11">
        <f>SUM(E1035/D1035)*100</f>
        <v>102.86144578313252</v>
      </c>
      <c r="T1035" s="10">
        <f>SUM(E1035/P1035)</f>
        <v>50.592592592592595</v>
      </c>
      <c r="U1035" t="s">
        <v>8323</v>
      </c>
      <c r="V1035" t="s">
        <v>8328</v>
      </c>
    </row>
    <row r="1036" spans="1:22" ht="43.5" x14ac:dyDescent="0.35">
      <c r="A1036">
        <v>1034</v>
      </c>
      <c r="B1036" s="3" t="s">
        <v>1035</v>
      </c>
      <c r="C1036" s="3" t="s">
        <v>5144</v>
      </c>
      <c r="D1036" s="18">
        <v>5000</v>
      </c>
      <c r="E1036" s="18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7">
        <v>42554.958379629628</v>
      </c>
      <c r="L1036" s="7">
        <v>42586.957638888889</v>
      </c>
      <c r="M1036" s="5">
        <f>(J1036/86400)+25569+(-5/24)</f>
        <v>42554.958379629628</v>
      </c>
      <c r="N1036" s="5">
        <f t="shared" si="16"/>
        <v>42586.957638888889</v>
      </c>
      <c r="O1036" t="b">
        <v>0</v>
      </c>
      <c r="P1036">
        <v>166</v>
      </c>
      <c r="Q1036" t="b">
        <v>1</v>
      </c>
      <c r="R1036" t="s">
        <v>8280</v>
      </c>
      <c r="S1036" s="11">
        <f>SUM(E1036/D1036)*100</f>
        <v>130.0018</v>
      </c>
      <c r="T1036" s="10">
        <f>SUM(E1036/P1036)</f>
        <v>39.157168674698795</v>
      </c>
      <c r="U1036" t="s">
        <v>8323</v>
      </c>
      <c r="V1036" t="s">
        <v>8328</v>
      </c>
    </row>
    <row r="1037" spans="1:22" ht="43.5" x14ac:dyDescent="0.35">
      <c r="A1037">
        <v>1035</v>
      </c>
      <c r="B1037" s="3" t="s">
        <v>1036</v>
      </c>
      <c r="C1037" s="3" t="s">
        <v>5145</v>
      </c>
      <c r="D1037" s="18">
        <v>4600</v>
      </c>
      <c r="E1037" s="18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7">
        <v>42016.43310185185</v>
      </c>
      <c r="L1037" s="7">
        <v>42046.43310185185</v>
      </c>
      <c r="M1037" s="5">
        <f>(J1037/86400)+25569+(-5/24)</f>
        <v>42016.43310185185</v>
      </c>
      <c r="N1037" s="5">
        <f t="shared" si="16"/>
        <v>42046.43310185185</v>
      </c>
      <c r="O1037" t="b">
        <v>0</v>
      </c>
      <c r="P1037">
        <v>76</v>
      </c>
      <c r="Q1037" t="b">
        <v>1</v>
      </c>
      <c r="R1037" t="s">
        <v>8280</v>
      </c>
      <c r="S1037" s="11">
        <f>SUM(E1037/D1037)*100</f>
        <v>107.65217391304347</v>
      </c>
      <c r="T1037" s="10">
        <f>SUM(E1037/P1037)</f>
        <v>65.15789473684211</v>
      </c>
      <c r="U1037" t="s">
        <v>8323</v>
      </c>
      <c r="V1037" t="s">
        <v>8328</v>
      </c>
    </row>
    <row r="1038" spans="1:22" ht="43.5" x14ac:dyDescent="0.35">
      <c r="A1038">
        <v>1036</v>
      </c>
      <c r="B1038" s="3" t="s">
        <v>1037</v>
      </c>
      <c r="C1038" s="3" t="s">
        <v>5146</v>
      </c>
      <c r="D1038" s="18">
        <v>4500</v>
      </c>
      <c r="E1038" s="1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7">
        <v>41249.240624999999</v>
      </c>
      <c r="L1038" s="7">
        <v>41281.125</v>
      </c>
      <c r="M1038" s="5">
        <f>(J1038/86400)+25569+(-5/24)</f>
        <v>41249.240624999999</v>
      </c>
      <c r="N1038" s="5">
        <f t="shared" si="16"/>
        <v>41281.125</v>
      </c>
      <c r="O1038" t="b">
        <v>0</v>
      </c>
      <c r="P1038">
        <v>211</v>
      </c>
      <c r="Q1038" t="b">
        <v>1</v>
      </c>
      <c r="R1038" t="s">
        <v>8280</v>
      </c>
      <c r="S1038" s="11">
        <f>SUM(E1038/D1038)*100</f>
        <v>112.36044444444444</v>
      </c>
      <c r="T1038" s="10">
        <f>SUM(E1038/P1038)</f>
        <v>23.963127962085309</v>
      </c>
      <c r="U1038" t="s">
        <v>8323</v>
      </c>
      <c r="V1038" t="s">
        <v>8328</v>
      </c>
    </row>
    <row r="1039" spans="1:22" ht="58" x14ac:dyDescent="0.35">
      <c r="A1039">
        <v>1037</v>
      </c>
      <c r="B1039" s="3" t="s">
        <v>1038</v>
      </c>
      <c r="C1039" s="3" t="s">
        <v>5147</v>
      </c>
      <c r="D1039" s="18">
        <v>1000</v>
      </c>
      <c r="E1039" s="18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7">
        <v>42119.61414351852</v>
      </c>
      <c r="L1039" s="7">
        <v>42141.999999999993</v>
      </c>
      <c r="M1039" s="5">
        <f>(J1039/86400)+25569+(-5/24)</f>
        <v>42119.61414351852</v>
      </c>
      <c r="N1039" s="5">
        <f t="shared" si="16"/>
        <v>42141.999999999993</v>
      </c>
      <c r="O1039" t="b">
        <v>0</v>
      </c>
      <c r="P1039">
        <v>21</v>
      </c>
      <c r="Q1039" t="b">
        <v>1</v>
      </c>
      <c r="R1039" t="s">
        <v>8280</v>
      </c>
      <c r="S1039" s="11">
        <f>SUM(E1039/D1039)*100</f>
        <v>102.1</v>
      </c>
      <c r="T1039" s="10">
        <f>SUM(E1039/P1039)</f>
        <v>48.61904761904762</v>
      </c>
      <c r="U1039" t="s">
        <v>8323</v>
      </c>
      <c r="V1039" t="s">
        <v>8328</v>
      </c>
    </row>
    <row r="1040" spans="1:22" ht="43.5" x14ac:dyDescent="0.35">
      <c r="A1040">
        <v>1038</v>
      </c>
      <c r="B1040" s="3" t="s">
        <v>1039</v>
      </c>
      <c r="C1040" s="3" t="s">
        <v>5148</v>
      </c>
      <c r="D1040" s="18">
        <v>1500</v>
      </c>
      <c r="E1040" s="18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7">
        <v>42418.023414351854</v>
      </c>
      <c r="L1040" s="7">
        <v>42447.981747685182</v>
      </c>
      <c r="M1040" s="5">
        <f>(J1040/86400)+25569+(-5/24)</f>
        <v>42418.023414351854</v>
      </c>
      <c r="N1040" s="5">
        <f t="shared" si="16"/>
        <v>42447.981747685182</v>
      </c>
      <c r="O1040" t="b">
        <v>0</v>
      </c>
      <c r="P1040">
        <v>61</v>
      </c>
      <c r="Q1040" t="b">
        <v>1</v>
      </c>
      <c r="R1040" t="s">
        <v>8280</v>
      </c>
      <c r="S1040" s="11">
        <f>SUM(E1040/D1040)*100</f>
        <v>145.33333333333334</v>
      </c>
      <c r="T1040" s="10">
        <f>SUM(E1040/P1040)</f>
        <v>35.73770491803279</v>
      </c>
      <c r="U1040" t="s">
        <v>8323</v>
      </c>
      <c r="V1040" t="s">
        <v>8328</v>
      </c>
    </row>
    <row r="1041" spans="1:22" ht="58" x14ac:dyDescent="0.35">
      <c r="A1041">
        <v>1039</v>
      </c>
      <c r="B1041" s="3" t="s">
        <v>1040</v>
      </c>
      <c r="C1041" s="3" t="s">
        <v>5149</v>
      </c>
      <c r="D1041" s="18">
        <v>500</v>
      </c>
      <c r="E1041" s="18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7">
        <v>42691.900995370372</v>
      </c>
      <c r="L1041" s="7">
        <v>42717.124305555553</v>
      </c>
      <c r="M1041" s="5">
        <f>(J1041/86400)+25569+(-5/24)</f>
        <v>42691.900995370372</v>
      </c>
      <c r="N1041" s="5">
        <f t="shared" si="16"/>
        <v>42717.124305555553</v>
      </c>
      <c r="O1041" t="b">
        <v>0</v>
      </c>
      <c r="P1041">
        <v>30</v>
      </c>
      <c r="Q1041" t="b">
        <v>1</v>
      </c>
      <c r="R1041" t="s">
        <v>8280</v>
      </c>
      <c r="S1041" s="11">
        <f>SUM(E1041/D1041)*100</f>
        <v>128.19999999999999</v>
      </c>
      <c r="T1041" s="10">
        <f>SUM(E1041/P1041)</f>
        <v>21.366666666666667</v>
      </c>
      <c r="U1041" t="s">
        <v>8323</v>
      </c>
      <c r="V1041" t="s">
        <v>8328</v>
      </c>
    </row>
    <row r="1042" spans="1:22" ht="43.5" x14ac:dyDescent="0.35">
      <c r="A1042">
        <v>1040</v>
      </c>
      <c r="B1042" s="3" t="s">
        <v>1041</v>
      </c>
      <c r="C1042" s="3" t="s">
        <v>5150</v>
      </c>
      <c r="D1042" s="18">
        <v>85000</v>
      </c>
      <c r="E1042" s="18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7">
        <v>42579.500104166662</v>
      </c>
      <c r="L1042" s="7">
        <v>42609.500104166662</v>
      </c>
      <c r="M1042" s="5">
        <f>(J1042/86400)+25569+(-5/24)</f>
        <v>42579.500104166662</v>
      </c>
      <c r="N1042" s="5">
        <f t="shared" si="16"/>
        <v>42609.500104166662</v>
      </c>
      <c r="O1042" t="b">
        <v>0</v>
      </c>
      <c r="P1042">
        <v>1</v>
      </c>
      <c r="Q1042" t="b">
        <v>0</v>
      </c>
      <c r="R1042" t="s">
        <v>8281</v>
      </c>
      <c r="S1042" s="11">
        <f>SUM(E1042/D1042)*100</f>
        <v>0.29411764705882354</v>
      </c>
      <c r="T1042" s="10">
        <f>SUM(E1042/P1042)</f>
        <v>250</v>
      </c>
      <c r="U1042" t="s">
        <v>8329</v>
      </c>
      <c r="V1042" t="s">
        <v>8330</v>
      </c>
    </row>
    <row r="1043" spans="1:22" ht="43.5" x14ac:dyDescent="0.35">
      <c r="A1043">
        <v>1041</v>
      </c>
      <c r="B1043" s="3" t="s">
        <v>1042</v>
      </c>
      <c r="C1043" s="3" t="s">
        <v>5151</v>
      </c>
      <c r="D1043" s="18">
        <v>50</v>
      </c>
      <c r="E1043" s="18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7">
        <v>41830.851759259254</v>
      </c>
      <c r="L1043" s="7">
        <v>41850.851759259254</v>
      </c>
      <c r="M1043" s="5">
        <f>(J1043/86400)+25569+(-5/24)</f>
        <v>41830.851759259254</v>
      </c>
      <c r="N1043" s="5">
        <f t="shared" si="16"/>
        <v>41850.851759259254</v>
      </c>
      <c r="O1043" t="b">
        <v>0</v>
      </c>
      <c r="P1043">
        <v>0</v>
      </c>
      <c r="Q1043" t="b">
        <v>0</v>
      </c>
      <c r="R1043" t="s">
        <v>8281</v>
      </c>
      <c r="S1043" s="11">
        <f>SUM(E1043/D1043)*100</f>
        <v>0</v>
      </c>
      <c r="T1043" s="10" t="e">
        <f>SUM(E1043/P1043)</f>
        <v>#DIV/0!</v>
      </c>
      <c r="U1043" t="s">
        <v>8329</v>
      </c>
      <c r="V1043" t="s">
        <v>8330</v>
      </c>
    </row>
    <row r="1044" spans="1:22" ht="43.5" x14ac:dyDescent="0.35">
      <c r="A1044">
        <v>1042</v>
      </c>
      <c r="B1044" s="3" t="s">
        <v>1043</v>
      </c>
      <c r="C1044" s="3" t="s">
        <v>5152</v>
      </c>
      <c r="D1044" s="18">
        <v>650</v>
      </c>
      <c r="E1044" s="18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7">
        <v>41851.487824074073</v>
      </c>
      <c r="L1044" s="7">
        <v>41894.208333333328</v>
      </c>
      <c r="M1044" s="5">
        <f>(J1044/86400)+25569+(-5/24)</f>
        <v>41851.487824074073</v>
      </c>
      <c r="N1044" s="5">
        <f t="shared" si="16"/>
        <v>41894.208333333328</v>
      </c>
      <c r="O1044" t="b">
        <v>0</v>
      </c>
      <c r="P1044">
        <v>1</v>
      </c>
      <c r="Q1044" t="b">
        <v>0</v>
      </c>
      <c r="R1044" t="s">
        <v>8281</v>
      </c>
      <c r="S1044" s="11">
        <f>SUM(E1044/D1044)*100</f>
        <v>1.5384615384615385</v>
      </c>
      <c r="T1044" s="10">
        <f>SUM(E1044/P1044)</f>
        <v>10</v>
      </c>
      <c r="U1044" t="s">
        <v>8329</v>
      </c>
      <c r="V1044" t="s">
        <v>8330</v>
      </c>
    </row>
    <row r="1045" spans="1:22" ht="43.5" x14ac:dyDescent="0.35">
      <c r="A1045">
        <v>1043</v>
      </c>
      <c r="B1045" s="3" t="s">
        <v>1044</v>
      </c>
      <c r="C1045" s="3" t="s">
        <v>5153</v>
      </c>
      <c r="D1045" s="18">
        <v>100000</v>
      </c>
      <c r="E1045" s="18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7">
        <v>42114.044618055552</v>
      </c>
      <c r="L1045" s="7">
        <v>42144.044618055552</v>
      </c>
      <c r="M1045" s="5">
        <f>(J1045/86400)+25569+(-5/24)</f>
        <v>42114.044618055552</v>
      </c>
      <c r="N1045" s="5">
        <f t="shared" si="16"/>
        <v>42144.044618055552</v>
      </c>
      <c r="O1045" t="b">
        <v>0</v>
      </c>
      <c r="P1045">
        <v>292</v>
      </c>
      <c r="Q1045" t="b">
        <v>0</v>
      </c>
      <c r="R1045" t="s">
        <v>8281</v>
      </c>
      <c r="S1045" s="11">
        <f>SUM(E1045/D1045)*100</f>
        <v>8.5370000000000008</v>
      </c>
      <c r="T1045" s="10">
        <f>SUM(E1045/P1045)</f>
        <v>29.236301369863014</v>
      </c>
      <c r="U1045" t="s">
        <v>8329</v>
      </c>
      <c r="V1045" t="s">
        <v>8330</v>
      </c>
    </row>
    <row r="1046" spans="1:22" ht="43.5" x14ac:dyDescent="0.35">
      <c r="A1046">
        <v>1044</v>
      </c>
      <c r="B1046" s="3" t="s">
        <v>1045</v>
      </c>
      <c r="C1046" s="3" t="s">
        <v>5154</v>
      </c>
      <c r="D1046" s="18">
        <v>7000</v>
      </c>
      <c r="E1046" s="18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7">
        <v>42011.717604166661</v>
      </c>
      <c r="L1046" s="7">
        <v>42068.643749999996</v>
      </c>
      <c r="M1046" s="5">
        <f>(J1046/86400)+25569+(-5/24)</f>
        <v>42011.717604166661</v>
      </c>
      <c r="N1046" s="5">
        <f t="shared" si="16"/>
        <v>42068.643749999996</v>
      </c>
      <c r="O1046" t="b">
        <v>0</v>
      </c>
      <c r="P1046">
        <v>2</v>
      </c>
      <c r="Q1046" t="b">
        <v>0</v>
      </c>
      <c r="R1046" t="s">
        <v>8281</v>
      </c>
      <c r="S1046" s="11">
        <f>SUM(E1046/D1046)*100</f>
        <v>8.5714285714285715E-2</v>
      </c>
      <c r="T1046" s="10">
        <f>SUM(E1046/P1046)</f>
        <v>3</v>
      </c>
      <c r="U1046" t="s">
        <v>8329</v>
      </c>
      <c r="V1046" t="s">
        <v>8330</v>
      </c>
    </row>
    <row r="1047" spans="1:22" ht="43.5" x14ac:dyDescent="0.35">
      <c r="A1047">
        <v>1045</v>
      </c>
      <c r="B1047" s="3" t="s">
        <v>1046</v>
      </c>
      <c r="C1047" s="3" t="s">
        <v>5155</v>
      </c>
      <c r="D1047" s="18">
        <v>10000</v>
      </c>
      <c r="E1047" s="18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7">
        <v>41844.666087962956</v>
      </c>
      <c r="L1047" s="7">
        <v>41874.666087962956</v>
      </c>
      <c r="M1047" s="5">
        <f>(J1047/86400)+25569+(-5/24)</f>
        <v>41844.666087962956</v>
      </c>
      <c r="N1047" s="5">
        <f t="shared" si="16"/>
        <v>41874.666087962956</v>
      </c>
      <c r="O1047" t="b">
        <v>0</v>
      </c>
      <c r="P1047">
        <v>8</v>
      </c>
      <c r="Q1047" t="b">
        <v>0</v>
      </c>
      <c r="R1047" t="s">
        <v>8281</v>
      </c>
      <c r="S1047" s="11">
        <f>SUM(E1047/D1047)*100</f>
        <v>2.6599999999999997</v>
      </c>
      <c r="T1047" s="10">
        <f>SUM(E1047/P1047)</f>
        <v>33.25</v>
      </c>
      <c r="U1047" t="s">
        <v>8329</v>
      </c>
      <c r="V1047" t="s">
        <v>8330</v>
      </c>
    </row>
    <row r="1048" spans="1:22" ht="43.5" x14ac:dyDescent="0.35">
      <c r="A1048">
        <v>1046</v>
      </c>
      <c r="B1048" s="3" t="s">
        <v>1047</v>
      </c>
      <c r="C1048" s="3" t="s">
        <v>5156</v>
      </c>
      <c r="D1048" s="18">
        <v>3000</v>
      </c>
      <c r="E1048" s="1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7">
        <v>42319.643055555549</v>
      </c>
      <c r="L1048" s="7">
        <v>42364.643055555549</v>
      </c>
      <c r="M1048" s="5">
        <f>(J1048/86400)+25569+(-5/24)</f>
        <v>42319.643055555549</v>
      </c>
      <c r="N1048" s="5">
        <f t="shared" si="16"/>
        <v>42364.643055555549</v>
      </c>
      <c r="O1048" t="b">
        <v>0</v>
      </c>
      <c r="P1048">
        <v>0</v>
      </c>
      <c r="Q1048" t="b">
        <v>0</v>
      </c>
      <c r="R1048" t="s">
        <v>8281</v>
      </c>
      <c r="S1048" s="11">
        <f>SUM(E1048/D1048)*100</f>
        <v>0</v>
      </c>
      <c r="T1048" s="10" t="e">
        <f>SUM(E1048/P1048)</f>
        <v>#DIV/0!</v>
      </c>
      <c r="U1048" t="s">
        <v>8329</v>
      </c>
      <c r="V1048" t="s">
        <v>8330</v>
      </c>
    </row>
    <row r="1049" spans="1:22" ht="43.5" x14ac:dyDescent="0.35">
      <c r="A1049">
        <v>1047</v>
      </c>
      <c r="B1049" s="3" t="s">
        <v>1048</v>
      </c>
      <c r="C1049" s="3" t="s">
        <v>5157</v>
      </c>
      <c r="D1049" s="18">
        <v>2000</v>
      </c>
      <c r="E1049" s="18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7">
        <v>41918.610127314816</v>
      </c>
      <c r="L1049" s="7">
        <v>41948.65179398148</v>
      </c>
      <c r="M1049" s="5">
        <f>(J1049/86400)+25569+(-5/24)</f>
        <v>41918.610127314816</v>
      </c>
      <c r="N1049" s="5">
        <f t="shared" si="16"/>
        <v>41948.65179398148</v>
      </c>
      <c r="O1049" t="b">
        <v>0</v>
      </c>
      <c r="P1049">
        <v>1</v>
      </c>
      <c r="Q1049" t="b">
        <v>0</v>
      </c>
      <c r="R1049" t="s">
        <v>8281</v>
      </c>
      <c r="S1049" s="11">
        <f>SUM(E1049/D1049)*100</f>
        <v>0.05</v>
      </c>
      <c r="T1049" s="10">
        <f>SUM(E1049/P1049)</f>
        <v>1</v>
      </c>
      <c r="U1049" t="s">
        <v>8329</v>
      </c>
      <c r="V1049" t="s">
        <v>8330</v>
      </c>
    </row>
    <row r="1050" spans="1:22" ht="43.5" x14ac:dyDescent="0.35">
      <c r="A1050">
        <v>1048</v>
      </c>
      <c r="B1050" s="3" t="s">
        <v>1049</v>
      </c>
      <c r="C1050" s="3" t="s">
        <v>5158</v>
      </c>
      <c r="D1050" s="18">
        <v>15000</v>
      </c>
      <c r="E1050" s="18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7">
        <v>42597.844780092586</v>
      </c>
      <c r="L1050" s="7">
        <v>42637.844780092586</v>
      </c>
      <c r="M1050" s="5">
        <f>(J1050/86400)+25569+(-5/24)</f>
        <v>42597.844780092586</v>
      </c>
      <c r="N1050" s="5">
        <f t="shared" si="16"/>
        <v>42637.844780092586</v>
      </c>
      <c r="O1050" t="b">
        <v>0</v>
      </c>
      <c r="P1050">
        <v>4</v>
      </c>
      <c r="Q1050" t="b">
        <v>0</v>
      </c>
      <c r="R1050" t="s">
        <v>8281</v>
      </c>
      <c r="S1050" s="11">
        <f>SUM(E1050/D1050)*100</f>
        <v>1.4133333333333333</v>
      </c>
      <c r="T1050" s="10">
        <f>SUM(E1050/P1050)</f>
        <v>53</v>
      </c>
      <c r="U1050" t="s">
        <v>8329</v>
      </c>
      <c r="V1050" t="s">
        <v>8330</v>
      </c>
    </row>
    <row r="1051" spans="1:22" x14ac:dyDescent="0.35">
      <c r="A1051">
        <v>1049</v>
      </c>
      <c r="B1051" s="3" t="s">
        <v>1050</v>
      </c>
      <c r="C1051" s="3" t="s">
        <v>5159</v>
      </c>
      <c r="D1051" s="18">
        <v>12000</v>
      </c>
      <c r="E1051" s="18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7">
        <v>42382.222743055558</v>
      </c>
      <c r="L1051" s="7">
        <v>42412.222743055558</v>
      </c>
      <c r="M1051" s="5">
        <f>(J1051/86400)+25569+(-5/24)</f>
        <v>42382.222743055558</v>
      </c>
      <c r="N1051" s="5">
        <f t="shared" si="16"/>
        <v>42412.222743055558</v>
      </c>
      <c r="O1051" t="b">
        <v>0</v>
      </c>
      <c r="P1051">
        <v>0</v>
      </c>
      <c r="Q1051" t="b">
        <v>0</v>
      </c>
      <c r="R1051" t="s">
        <v>8281</v>
      </c>
      <c r="S1051" s="11">
        <f>SUM(E1051/D1051)*100</f>
        <v>0</v>
      </c>
      <c r="T1051" s="10" t="e">
        <f>SUM(E1051/P1051)</f>
        <v>#DIV/0!</v>
      </c>
      <c r="U1051" t="s">
        <v>8329</v>
      </c>
      <c r="V1051" t="s">
        <v>8330</v>
      </c>
    </row>
    <row r="1052" spans="1:22" ht="29" x14ac:dyDescent="0.35">
      <c r="A1052">
        <v>1050</v>
      </c>
      <c r="B1052" s="3" t="s">
        <v>1051</v>
      </c>
      <c r="C1052" s="3" t="s">
        <v>5160</v>
      </c>
      <c r="D1052" s="18">
        <v>2500</v>
      </c>
      <c r="E1052" s="18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7">
        <v>42231.588854166665</v>
      </c>
      <c r="L1052" s="7">
        <v>42261.588854166665</v>
      </c>
      <c r="M1052" s="5">
        <f>(J1052/86400)+25569+(-5/24)</f>
        <v>42231.588854166665</v>
      </c>
      <c r="N1052" s="5">
        <f t="shared" si="16"/>
        <v>42261.588854166665</v>
      </c>
      <c r="O1052" t="b">
        <v>0</v>
      </c>
      <c r="P1052">
        <v>0</v>
      </c>
      <c r="Q1052" t="b">
        <v>0</v>
      </c>
      <c r="R1052" t="s">
        <v>8281</v>
      </c>
      <c r="S1052" s="11">
        <f>SUM(E1052/D1052)*100</f>
        <v>0</v>
      </c>
      <c r="T1052" s="10" t="e">
        <f>SUM(E1052/P1052)</f>
        <v>#DIV/0!</v>
      </c>
      <c r="U1052" t="s">
        <v>8329</v>
      </c>
      <c r="V1052" t="s">
        <v>8330</v>
      </c>
    </row>
    <row r="1053" spans="1:22" ht="43.5" x14ac:dyDescent="0.35">
      <c r="A1053">
        <v>1051</v>
      </c>
      <c r="B1053" s="3" t="s">
        <v>1052</v>
      </c>
      <c r="C1053" s="3" t="s">
        <v>5161</v>
      </c>
      <c r="D1053" s="18">
        <v>500</v>
      </c>
      <c r="E1053" s="18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7">
        <v>41849.805844907409</v>
      </c>
      <c r="L1053" s="7">
        <v>41877.805844907409</v>
      </c>
      <c r="M1053" s="5">
        <f>(J1053/86400)+25569+(-5/24)</f>
        <v>41849.805844907409</v>
      </c>
      <c r="N1053" s="5">
        <f t="shared" si="16"/>
        <v>41877.805844907409</v>
      </c>
      <c r="O1053" t="b">
        <v>0</v>
      </c>
      <c r="P1053">
        <v>0</v>
      </c>
      <c r="Q1053" t="b">
        <v>0</v>
      </c>
      <c r="R1053" t="s">
        <v>8281</v>
      </c>
      <c r="S1053" s="11">
        <f>SUM(E1053/D1053)*100</f>
        <v>0</v>
      </c>
      <c r="T1053" s="10" t="e">
        <f>SUM(E1053/P1053)</f>
        <v>#DIV/0!</v>
      </c>
      <c r="U1053" t="s">
        <v>8329</v>
      </c>
      <c r="V1053" t="s">
        <v>8330</v>
      </c>
    </row>
    <row r="1054" spans="1:22" ht="58" x14ac:dyDescent="0.35">
      <c r="A1054">
        <v>1052</v>
      </c>
      <c r="B1054" s="3" t="s">
        <v>1053</v>
      </c>
      <c r="C1054" s="3" t="s">
        <v>5162</v>
      </c>
      <c r="D1054" s="18">
        <v>4336</v>
      </c>
      <c r="E1054" s="18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7">
        <v>42483.589062499996</v>
      </c>
      <c r="L1054" s="7">
        <v>42527.631249999999</v>
      </c>
      <c r="M1054" s="5">
        <f>(J1054/86400)+25569+(-5/24)</f>
        <v>42483.589062499996</v>
      </c>
      <c r="N1054" s="5">
        <f t="shared" si="16"/>
        <v>42527.631249999999</v>
      </c>
      <c r="O1054" t="b">
        <v>0</v>
      </c>
      <c r="P1054">
        <v>0</v>
      </c>
      <c r="Q1054" t="b">
        <v>0</v>
      </c>
      <c r="R1054" t="s">
        <v>8281</v>
      </c>
      <c r="S1054" s="11">
        <f>SUM(E1054/D1054)*100</f>
        <v>0</v>
      </c>
      <c r="T1054" s="10" t="e">
        <f>SUM(E1054/P1054)</f>
        <v>#DIV/0!</v>
      </c>
      <c r="U1054" t="s">
        <v>8329</v>
      </c>
      <c r="V1054" t="s">
        <v>8330</v>
      </c>
    </row>
    <row r="1055" spans="1:22" ht="43.5" x14ac:dyDescent="0.35">
      <c r="A1055">
        <v>1053</v>
      </c>
      <c r="B1055" s="3" t="s">
        <v>1054</v>
      </c>
      <c r="C1055" s="3" t="s">
        <v>5163</v>
      </c>
      <c r="D1055" s="18">
        <v>1500</v>
      </c>
      <c r="E1055" s="18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7">
        <v>42774.964490740742</v>
      </c>
      <c r="L1055" s="7">
        <v>42799.964490740742</v>
      </c>
      <c r="M1055" s="5">
        <f>(J1055/86400)+25569+(-5/24)</f>
        <v>42774.964490740742</v>
      </c>
      <c r="N1055" s="5">
        <f t="shared" si="16"/>
        <v>42799.964490740742</v>
      </c>
      <c r="O1055" t="b">
        <v>0</v>
      </c>
      <c r="P1055">
        <v>1</v>
      </c>
      <c r="Q1055" t="b">
        <v>0</v>
      </c>
      <c r="R1055" t="s">
        <v>8281</v>
      </c>
      <c r="S1055" s="11">
        <f>SUM(E1055/D1055)*100</f>
        <v>1</v>
      </c>
      <c r="T1055" s="10">
        <f>SUM(E1055/P1055)</f>
        <v>15</v>
      </c>
      <c r="U1055" t="s">
        <v>8329</v>
      </c>
      <c r="V1055" t="s">
        <v>8330</v>
      </c>
    </row>
    <row r="1056" spans="1:22" ht="58" x14ac:dyDescent="0.35">
      <c r="A1056">
        <v>1054</v>
      </c>
      <c r="B1056" s="3" t="s">
        <v>1055</v>
      </c>
      <c r="C1056" s="3" t="s">
        <v>5164</v>
      </c>
      <c r="D1056" s="18">
        <v>2500</v>
      </c>
      <c r="E1056" s="18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7">
        <v>41831.643506944441</v>
      </c>
      <c r="L1056" s="7">
        <v>41861.708333333328</v>
      </c>
      <c r="M1056" s="5">
        <f>(J1056/86400)+25569+(-5/24)</f>
        <v>41831.643506944441</v>
      </c>
      <c r="N1056" s="5">
        <f t="shared" si="16"/>
        <v>41861.708333333328</v>
      </c>
      <c r="O1056" t="b">
        <v>0</v>
      </c>
      <c r="P1056">
        <v>0</v>
      </c>
      <c r="Q1056" t="b">
        <v>0</v>
      </c>
      <c r="R1056" t="s">
        <v>8281</v>
      </c>
      <c r="S1056" s="11">
        <f>SUM(E1056/D1056)*100</f>
        <v>0</v>
      </c>
      <c r="T1056" s="10" t="e">
        <f>SUM(E1056/P1056)</f>
        <v>#DIV/0!</v>
      </c>
      <c r="U1056" t="s">
        <v>8329</v>
      </c>
      <c r="V1056" t="s">
        <v>8330</v>
      </c>
    </row>
    <row r="1057" spans="1:22" ht="43.5" x14ac:dyDescent="0.35">
      <c r="A1057">
        <v>1055</v>
      </c>
      <c r="B1057" s="3" t="s">
        <v>1056</v>
      </c>
      <c r="C1057" s="3" t="s">
        <v>5165</v>
      </c>
      <c r="D1057" s="18">
        <v>3500</v>
      </c>
      <c r="E1057" s="18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7">
        <v>42406.784085648142</v>
      </c>
      <c r="L1057" s="7">
        <v>42436.784085648142</v>
      </c>
      <c r="M1057" s="5">
        <f>(J1057/86400)+25569+(-5/24)</f>
        <v>42406.784085648142</v>
      </c>
      <c r="N1057" s="5">
        <f t="shared" si="16"/>
        <v>42436.784085648142</v>
      </c>
      <c r="O1057" t="b">
        <v>0</v>
      </c>
      <c r="P1057">
        <v>0</v>
      </c>
      <c r="Q1057" t="b">
        <v>0</v>
      </c>
      <c r="R1057" t="s">
        <v>8281</v>
      </c>
      <c r="S1057" s="11">
        <f>SUM(E1057/D1057)*100</f>
        <v>0</v>
      </c>
      <c r="T1057" s="10" t="e">
        <f>SUM(E1057/P1057)</f>
        <v>#DIV/0!</v>
      </c>
      <c r="U1057" t="s">
        <v>8329</v>
      </c>
      <c r="V1057" t="s">
        <v>8330</v>
      </c>
    </row>
    <row r="1058" spans="1:22" ht="58" x14ac:dyDescent="0.35">
      <c r="A1058">
        <v>1056</v>
      </c>
      <c r="B1058" s="3" t="s">
        <v>1057</v>
      </c>
      <c r="C1058" s="3" t="s">
        <v>5166</v>
      </c>
      <c r="D1058" s="18">
        <v>10000</v>
      </c>
      <c r="E1058" s="1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7">
        <v>42058.511307870365</v>
      </c>
      <c r="L1058" s="7">
        <v>42118.469641203701</v>
      </c>
      <c r="M1058" s="5">
        <f>(J1058/86400)+25569+(-5/24)</f>
        <v>42058.511307870365</v>
      </c>
      <c r="N1058" s="5">
        <f t="shared" si="16"/>
        <v>42118.469641203701</v>
      </c>
      <c r="O1058" t="b">
        <v>0</v>
      </c>
      <c r="P1058">
        <v>0</v>
      </c>
      <c r="Q1058" t="b">
        <v>0</v>
      </c>
      <c r="R1058" t="s">
        <v>8281</v>
      </c>
      <c r="S1058" s="11">
        <f>SUM(E1058/D1058)*100</f>
        <v>0</v>
      </c>
      <c r="T1058" s="10" t="e">
        <f>SUM(E1058/P1058)</f>
        <v>#DIV/0!</v>
      </c>
      <c r="U1058" t="s">
        <v>8329</v>
      </c>
      <c r="V1058" t="s">
        <v>8330</v>
      </c>
    </row>
    <row r="1059" spans="1:22" ht="43.5" x14ac:dyDescent="0.35">
      <c r="A1059">
        <v>1057</v>
      </c>
      <c r="B1059" s="3" t="s">
        <v>1058</v>
      </c>
      <c r="C1059" s="3" t="s">
        <v>5167</v>
      </c>
      <c r="D1059" s="18">
        <v>10000</v>
      </c>
      <c r="E1059" s="18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7">
        <v>42678.662997685184</v>
      </c>
      <c r="L1059" s="7">
        <v>42708.704664351848</v>
      </c>
      <c r="M1059" s="5">
        <f>(J1059/86400)+25569+(-5/24)</f>
        <v>42678.662997685184</v>
      </c>
      <c r="N1059" s="5">
        <f t="shared" si="16"/>
        <v>42708.704664351848</v>
      </c>
      <c r="O1059" t="b">
        <v>0</v>
      </c>
      <c r="P1059">
        <v>0</v>
      </c>
      <c r="Q1059" t="b">
        <v>0</v>
      </c>
      <c r="R1059" t="s">
        <v>8281</v>
      </c>
      <c r="S1059" s="11">
        <f>SUM(E1059/D1059)*100</f>
        <v>0</v>
      </c>
      <c r="T1059" s="10" t="e">
        <f>SUM(E1059/P1059)</f>
        <v>#DIV/0!</v>
      </c>
      <c r="U1059" t="s">
        <v>8329</v>
      </c>
      <c r="V1059" t="s">
        <v>8330</v>
      </c>
    </row>
    <row r="1060" spans="1:22" ht="43.5" x14ac:dyDescent="0.35">
      <c r="A1060">
        <v>1058</v>
      </c>
      <c r="B1060" s="3" t="s">
        <v>1059</v>
      </c>
      <c r="C1060" s="3" t="s">
        <v>5168</v>
      </c>
      <c r="D1060" s="18">
        <v>40000</v>
      </c>
      <c r="E1060" s="18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7">
        <v>42047.692627314813</v>
      </c>
      <c r="L1060" s="7">
        <v>42088.791666666664</v>
      </c>
      <c r="M1060" s="5">
        <f>(J1060/86400)+25569+(-5/24)</f>
        <v>42047.692627314813</v>
      </c>
      <c r="N1060" s="5">
        <f t="shared" si="16"/>
        <v>42088.791666666664</v>
      </c>
      <c r="O1060" t="b">
        <v>0</v>
      </c>
      <c r="P1060">
        <v>0</v>
      </c>
      <c r="Q1060" t="b">
        <v>0</v>
      </c>
      <c r="R1060" t="s">
        <v>8281</v>
      </c>
      <c r="S1060" s="11">
        <f>SUM(E1060/D1060)*100</f>
        <v>0</v>
      </c>
      <c r="T1060" s="10" t="e">
        <f>SUM(E1060/P1060)</f>
        <v>#DIV/0!</v>
      </c>
      <c r="U1060" t="s">
        <v>8329</v>
      </c>
      <c r="V1060" t="s">
        <v>8330</v>
      </c>
    </row>
    <row r="1061" spans="1:22" x14ac:dyDescent="0.35">
      <c r="A1061">
        <v>1059</v>
      </c>
      <c r="B1061" s="3" t="s">
        <v>1060</v>
      </c>
      <c r="C1061" s="3" t="s">
        <v>5169</v>
      </c>
      <c r="D1061" s="18">
        <v>1100</v>
      </c>
      <c r="E1061" s="18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7">
        <v>42046.581666666665</v>
      </c>
      <c r="L1061" s="7">
        <v>42076.54</v>
      </c>
      <c r="M1061" s="5">
        <f>(J1061/86400)+25569+(-5/24)</f>
        <v>42046.581666666665</v>
      </c>
      <c r="N1061" s="5">
        <f t="shared" si="16"/>
        <v>42076.54</v>
      </c>
      <c r="O1061" t="b">
        <v>0</v>
      </c>
      <c r="P1061">
        <v>0</v>
      </c>
      <c r="Q1061" t="b">
        <v>0</v>
      </c>
      <c r="R1061" t="s">
        <v>8281</v>
      </c>
      <c r="S1061" s="11">
        <f>SUM(E1061/D1061)*100</f>
        <v>0</v>
      </c>
      <c r="T1061" s="10" t="e">
        <f>SUM(E1061/P1061)</f>
        <v>#DIV/0!</v>
      </c>
      <c r="U1061" t="s">
        <v>8329</v>
      </c>
      <c r="V1061" t="s">
        <v>8330</v>
      </c>
    </row>
    <row r="1062" spans="1:22" ht="43.5" x14ac:dyDescent="0.35">
      <c r="A1062">
        <v>1060</v>
      </c>
      <c r="B1062" s="3" t="s">
        <v>1061</v>
      </c>
      <c r="C1062" s="3" t="s">
        <v>5170</v>
      </c>
      <c r="D1062" s="18">
        <v>5000</v>
      </c>
      <c r="E1062" s="18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7">
        <v>42079.704780092587</v>
      </c>
      <c r="L1062" s="7">
        <v>42109.704780092587</v>
      </c>
      <c r="M1062" s="5">
        <f>(J1062/86400)+25569+(-5/24)</f>
        <v>42079.704780092587</v>
      </c>
      <c r="N1062" s="5">
        <f t="shared" si="16"/>
        <v>42109.704780092587</v>
      </c>
      <c r="O1062" t="b">
        <v>0</v>
      </c>
      <c r="P1062">
        <v>1</v>
      </c>
      <c r="Q1062" t="b">
        <v>0</v>
      </c>
      <c r="R1062" t="s">
        <v>8281</v>
      </c>
      <c r="S1062" s="11">
        <f>SUM(E1062/D1062)*100</f>
        <v>1</v>
      </c>
      <c r="T1062" s="10">
        <f>SUM(E1062/P1062)</f>
        <v>50</v>
      </c>
      <c r="U1062" t="s">
        <v>8329</v>
      </c>
      <c r="V1062" t="s">
        <v>8330</v>
      </c>
    </row>
    <row r="1063" spans="1:22" ht="29" x14ac:dyDescent="0.35">
      <c r="A1063">
        <v>1061</v>
      </c>
      <c r="B1063" s="3" t="s">
        <v>1062</v>
      </c>
      <c r="C1063" s="3" t="s">
        <v>5171</v>
      </c>
      <c r="D1063" s="18">
        <v>4000</v>
      </c>
      <c r="E1063" s="18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7">
        <v>42432.068379629629</v>
      </c>
      <c r="L1063" s="7">
        <v>42491.833333333336</v>
      </c>
      <c r="M1063" s="5">
        <f>(J1063/86400)+25569+(-5/24)</f>
        <v>42432.068379629629</v>
      </c>
      <c r="N1063" s="5">
        <f t="shared" si="16"/>
        <v>42491.833333333336</v>
      </c>
      <c r="O1063" t="b">
        <v>0</v>
      </c>
      <c r="P1063">
        <v>0</v>
      </c>
      <c r="Q1063" t="b">
        <v>0</v>
      </c>
      <c r="R1063" t="s">
        <v>8281</v>
      </c>
      <c r="S1063" s="11">
        <f>SUM(E1063/D1063)*100</f>
        <v>0</v>
      </c>
      <c r="T1063" s="10" t="e">
        <f>SUM(E1063/P1063)</f>
        <v>#DIV/0!</v>
      </c>
      <c r="U1063" t="s">
        <v>8329</v>
      </c>
      <c r="V1063" t="s">
        <v>8330</v>
      </c>
    </row>
    <row r="1064" spans="1:22" x14ac:dyDescent="0.35">
      <c r="A1064">
        <v>1062</v>
      </c>
      <c r="B1064" s="3" t="s">
        <v>1063</v>
      </c>
      <c r="C1064" s="3" t="s">
        <v>5172</v>
      </c>
      <c r="D1064" s="18">
        <v>199</v>
      </c>
      <c r="E1064" s="18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7">
        <v>42556.598854166667</v>
      </c>
      <c r="L1064" s="7">
        <v>42563.598854166667</v>
      </c>
      <c r="M1064" s="5">
        <f>(J1064/86400)+25569+(-5/24)</f>
        <v>42556.598854166667</v>
      </c>
      <c r="N1064" s="5">
        <f t="shared" si="16"/>
        <v>42563.598854166667</v>
      </c>
      <c r="O1064" t="b">
        <v>0</v>
      </c>
      <c r="P1064">
        <v>4</v>
      </c>
      <c r="Q1064" t="b">
        <v>0</v>
      </c>
      <c r="R1064" t="s">
        <v>8281</v>
      </c>
      <c r="S1064" s="11">
        <f>SUM(E1064/D1064)*100</f>
        <v>95.477386934673376</v>
      </c>
      <c r="T1064" s="10">
        <f>SUM(E1064/P1064)</f>
        <v>47.5</v>
      </c>
      <c r="U1064" t="s">
        <v>8329</v>
      </c>
      <c r="V1064" t="s">
        <v>8330</v>
      </c>
    </row>
    <row r="1065" spans="1:22" ht="43.5" x14ac:dyDescent="0.35">
      <c r="A1065">
        <v>1063</v>
      </c>
      <c r="B1065" s="3" t="s">
        <v>1064</v>
      </c>
      <c r="C1065" s="3" t="s">
        <v>5173</v>
      </c>
      <c r="D1065" s="18">
        <v>1000</v>
      </c>
      <c r="E1065" s="18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7">
        <v>42582.822476851848</v>
      </c>
      <c r="L1065" s="7">
        <v>42612.822476851848</v>
      </c>
      <c r="M1065" s="5">
        <f>(J1065/86400)+25569+(-5/24)</f>
        <v>42582.822476851848</v>
      </c>
      <c r="N1065" s="5">
        <f t="shared" si="16"/>
        <v>42612.822476851848</v>
      </c>
      <c r="O1065" t="b">
        <v>0</v>
      </c>
      <c r="P1065">
        <v>0</v>
      </c>
      <c r="Q1065" t="b">
        <v>0</v>
      </c>
      <c r="R1065" t="s">
        <v>8281</v>
      </c>
      <c r="S1065" s="11">
        <f>SUM(E1065/D1065)*100</f>
        <v>0</v>
      </c>
      <c r="T1065" s="10" t="e">
        <f>SUM(E1065/P1065)</f>
        <v>#DIV/0!</v>
      </c>
      <c r="U1065" t="s">
        <v>8329</v>
      </c>
      <c r="V1065" t="s">
        <v>8330</v>
      </c>
    </row>
    <row r="1066" spans="1:22" ht="43.5" x14ac:dyDescent="0.35">
      <c r="A1066">
        <v>1064</v>
      </c>
      <c r="B1066" s="3" t="s">
        <v>1065</v>
      </c>
      <c r="C1066" s="3" t="s">
        <v>5174</v>
      </c>
      <c r="D1066" s="18">
        <v>90000</v>
      </c>
      <c r="E1066" s="18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7">
        <v>41417.019710648143</v>
      </c>
      <c r="L1066" s="7">
        <v>41462.019710648143</v>
      </c>
      <c r="M1066" s="5">
        <f>(J1066/86400)+25569+(-5/24)</f>
        <v>41417.019710648143</v>
      </c>
      <c r="N1066" s="5">
        <f t="shared" si="16"/>
        <v>41462.019710648143</v>
      </c>
      <c r="O1066" t="b">
        <v>0</v>
      </c>
      <c r="P1066">
        <v>123</v>
      </c>
      <c r="Q1066" t="b">
        <v>0</v>
      </c>
      <c r="R1066" t="s">
        <v>8282</v>
      </c>
      <c r="S1066" s="11">
        <f>SUM(E1066/D1066)*100</f>
        <v>8.974444444444444</v>
      </c>
      <c r="T1066" s="10">
        <f>SUM(E1066/P1066)</f>
        <v>65.666666666666671</v>
      </c>
      <c r="U1066" t="s">
        <v>8331</v>
      </c>
      <c r="V1066" t="s">
        <v>8332</v>
      </c>
    </row>
    <row r="1067" spans="1:22" ht="43.5" x14ac:dyDescent="0.35">
      <c r="A1067">
        <v>1065</v>
      </c>
      <c r="B1067" s="3" t="s">
        <v>1066</v>
      </c>
      <c r="C1067" s="3" t="s">
        <v>5175</v>
      </c>
      <c r="D1067" s="18">
        <v>3000</v>
      </c>
      <c r="E1067" s="18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7">
        <v>41661.172708333332</v>
      </c>
      <c r="L1067" s="7">
        <v>41689.172708333332</v>
      </c>
      <c r="M1067" s="5">
        <f>(J1067/86400)+25569+(-5/24)</f>
        <v>41661.172708333332</v>
      </c>
      <c r="N1067" s="5">
        <f t="shared" si="16"/>
        <v>41689.172708333332</v>
      </c>
      <c r="O1067" t="b">
        <v>0</v>
      </c>
      <c r="P1067">
        <v>5</v>
      </c>
      <c r="Q1067" t="b">
        <v>0</v>
      </c>
      <c r="R1067" t="s">
        <v>8282</v>
      </c>
      <c r="S1067" s="11">
        <f>SUM(E1067/D1067)*100</f>
        <v>2.7</v>
      </c>
      <c r="T1067" s="10">
        <f>SUM(E1067/P1067)</f>
        <v>16.2</v>
      </c>
      <c r="U1067" t="s">
        <v>8331</v>
      </c>
      <c r="V1067" t="s">
        <v>8332</v>
      </c>
    </row>
    <row r="1068" spans="1:22" ht="43.5" x14ac:dyDescent="0.35">
      <c r="A1068">
        <v>1066</v>
      </c>
      <c r="B1068" s="3" t="s">
        <v>1067</v>
      </c>
      <c r="C1068" s="3" t="s">
        <v>5176</v>
      </c>
      <c r="D1068" s="18">
        <v>150000</v>
      </c>
      <c r="E1068" s="1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7">
        <v>41445.754421296289</v>
      </c>
      <c r="L1068" s="7">
        <v>41490.754421296289</v>
      </c>
      <c r="M1068" s="5">
        <f>(J1068/86400)+25569+(-5/24)</f>
        <v>41445.754421296289</v>
      </c>
      <c r="N1068" s="5">
        <f t="shared" si="16"/>
        <v>41490.754421296289</v>
      </c>
      <c r="O1068" t="b">
        <v>0</v>
      </c>
      <c r="P1068">
        <v>148</v>
      </c>
      <c r="Q1068" t="b">
        <v>0</v>
      </c>
      <c r="R1068" t="s">
        <v>8282</v>
      </c>
      <c r="S1068" s="11">
        <f>SUM(E1068/D1068)*100</f>
        <v>3.3673333333333333</v>
      </c>
      <c r="T1068" s="10">
        <f>SUM(E1068/P1068)</f>
        <v>34.128378378378379</v>
      </c>
      <c r="U1068" t="s">
        <v>8331</v>
      </c>
      <c r="V1068" t="s">
        <v>8332</v>
      </c>
    </row>
    <row r="1069" spans="1:22" ht="43.5" x14ac:dyDescent="0.35">
      <c r="A1069">
        <v>1067</v>
      </c>
      <c r="B1069" s="3" t="s">
        <v>1068</v>
      </c>
      <c r="C1069" s="3" t="s">
        <v>5177</v>
      </c>
      <c r="D1069" s="18">
        <v>500</v>
      </c>
      <c r="E1069" s="18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7">
        <v>41599.647349537037</v>
      </c>
      <c r="L1069" s="7">
        <v>41629.647349537037</v>
      </c>
      <c r="M1069" s="5">
        <f>(J1069/86400)+25569+(-5/24)</f>
        <v>41599.647349537037</v>
      </c>
      <c r="N1069" s="5">
        <f t="shared" si="16"/>
        <v>41629.647349537037</v>
      </c>
      <c r="O1069" t="b">
        <v>0</v>
      </c>
      <c r="P1069">
        <v>10</v>
      </c>
      <c r="Q1069" t="b">
        <v>0</v>
      </c>
      <c r="R1069" t="s">
        <v>8282</v>
      </c>
      <c r="S1069" s="11">
        <f>SUM(E1069/D1069)*100</f>
        <v>26</v>
      </c>
      <c r="T1069" s="10">
        <f>SUM(E1069/P1069)</f>
        <v>13</v>
      </c>
      <c r="U1069" t="s">
        <v>8331</v>
      </c>
      <c r="V1069" t="s">
        <v>8332</v>
      </c>
    </row>
    <row r="1070" spans="1:22" ht="58" x14ac:dyDescent="0.35">
      <c r="A1070">
        <v>1068</v>
      </c>
      <c r="B1070" s="3" t="s">
        <v>1069</v>
      </c>
      <c r="C1070" s="3" t="s">
        <v>5178</v>
      </c>
      <c r="D1070" s="18">
        <v>30000</v>
      </c>
      <c r="E1070" s="18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7">
        <v>42440.162777777776</v>
      </c>
      <c r="L1070" s="7">
        <v>42470.121111111112</v>
      </c>
      <c r="M1070" s="5">
        <f>(J1070/86400)+25569+(-5/24)</f>
        <v>42440.162777777776</v>
      </c>
      <c r="N1070" s="5">
        <f t="shared" si="16"/>
        <v>42470.121111111112</v>
      </c>
      <c r="O1070" t="b">
        <v>0</v>
      </c>
      <c r="P1070">
        <v>4</v>
      </c>
      <c r="Q1070" t="b">
        <v>0</v>
      </c>
      <c r="R1070" t="s">
        <v>8282</v>
      </c>
      <c r="S1070" s="11">
        <f>SUM(E1070/D1070)*100</f>
        <v>0.15</v>
      </c>
      <c r="T1070" s="10">
        <f>SUM(E1070/P1070)</f>
        <v>11.25</v>
      </c>
      <c r="U1070" t="s">
        <v>8331</v>
      </c>
      <c r="V1070" t="s">
        <v>8332</v>
      </c>
    </row>
    <row r="1071" spans="1:22" ht="43.5" x14ac:dyDescent="0.35">
      <c r="A1071">
        <v>1069</v>
      </c>
      <c r="B1071" s="3" t="s">
        <v>1070</v>
      </c>
      <c r="C1071" s="3" t="s">
        <v>5179</v>
      </c>
      <c r="D1071" s="18">
        <v>2200</v>
      </c>
      <c r="E1071" s="18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7">
        <v>41572.021516203698</v>
      </c>
      <c r="L1071" s="7">
        <v>41604.06318287037</v>
      </c>
      <c r="M1071" s="5">
        <f>(J1071/86400)+25569+(-5/24)</f>
        <v>41572.021516203698</v>
      </c>
      <c r="N1071" s="5">
        <f t="shared" si="16"/>
        <v>41604.06318287037</v>
      </c>
      <c r="O1071" t="b">
        <v>0</v>
      </c>
      <c r="P1071">
        <v>21</v>
      </c>
      <c r="Q1071" t="b">
        <v>0</v>
      </c>
      <c r="R1071" t="s">
        <v>8282</v>
      </c>
      <c r="S1071" s="11">
        <f>SUM(E1071/D1071)*100</f>
        <v>38.636363636363633</v>
      </c>
      <c r="T1071" s="10">
        <f>SUM(E1071/P1071)</f>
        <v>40.476190476190474</v>
      </c>
      <c r="U1071" t="s">
        <v>8331</v>
      </c>
      <c r="V1071" t="s">
        <v>8332</v>
      </c>
    </row>
    <row r="1072" spans="1:22" ht="43.5" x14ac:dyDescent="0.35">
      <c r="A1072">
        <v>1070</v>
      </c>
      <c r="B1072" s="3" t="s">
        <v>1071</v>
      </c>
      <c r="C1072" s="3" t="s">
        <v>5180</v>
      </c>
      <c r="D1072" s="18">
        <v>10000</v>
      </c>
      <c r="E1072" s="18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7">
        <v>41162.803495370368</v>
      </c>
      <c r="L1072" s="7">
        <v>41182.803495370368</v>
      </c>
      <c r="M1072" s="5">
        <f>(J1072/86400)+25569+(-5/24)</f>
        <v>41162.803495370368</v>
      </c>
      <c r="N1072" s="5">
        <f t="shared" si="16"/>
        <v>41182.803495370368</v>
      </c>
      <c r="O1072" t="b">
        <v>0</v>
      </c>
      <c r="P1072">
        <v>2</v>
      </c>
      <c r="Q1072" t="b">
        <v>0</v>
      </c>
      <c r="R1072" t="s">
        <v>8282</v>
      </c>
      <c r="S1072" s="11">
        <f>SUM(E1072/D1072)*100</f>
        <v>0.70000000000000007</v>
      </c>
      <c r="T1072" s="10">
        <f>SUM(E1072/P1072)</f>
        <v>35</v>
      </c>
      <c r="U1072" t="s">
        <v>8331</v>
      </c>
      <c r="V1072" t="s">
        <v>8332</v>
      </c>
    </row>
    <row r="1073" spans="1:22" ht="43.5" x14ac:dyDescent="0.35">
      <c r="A1073">
        <v>1071</v>
      </c>
      <c r="B1073" s="3" t="s">
        <v>1072</v>
      </c>
      <c r="C1073" s="3" t="s">
        <v>5181</v>
      </c>
      <c r="D1073" s="18">
        <v>100</v>
      </c>
      <c r="E1073" s="18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7">
        <v>42295.545057870368</v>
      </c>
      <c r="L1073" s="7">
        <v>42325.586724537039</v>
      </c>
      <c r="M1073" s="5">
        <f>(J1073/86400)+25569+(-5/24)</f>
        <v>42295.545057870368</v>
      </c>
      <c r="N1073" s="5">
        <f t="shared" si="16"/>
        <v>42325.586724537039</v>
      </c>
      <c r="O1073" t="b">
        <v>0</v>
      </c>
      <c r="P1073">
        <v>0</v>
      </c>
      <c r="Q1073" t="b">
        <v>0</v>
      </c>
      <c r="R1073" t="s">
        <v>8282</v>
      </c>
      <c r="S1073" s="11">
        <f>SUM(E1073/D1073)*100</f>
        <v>0</v>
      </c>
      <c r="T1073" s="10" t="e">
        <f>SUM(E1073/P1073)</f>
        <v>#DIV/0!</v>
      </c>
      <c r="U1073" t="s">
        <v>8331</v>
      </c>
      <c r="V1073" t="s">
        <v>8332</v>
      </c>
    </row>
    <row r="1074" spans="1:22" ht="58" x14ac:dyDescent="0.35">
      <c r="A1074">
        <v>1072</v>
      </c>
      <c r="B1074" s="3" t="s">
        <v>1073</v>
      </c>
      <c r="C1074" s="3" t="s">
        <v>5182</v>
      </c>
      <c r="D1074" s="18">
        <v>75000</v>
      </c>
      <c r="E1074" s="18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7">
        <v>41645.623807870368</v>
      </c>
      <c r="L1074" s="7">
        <v>41675.623807870368</v>
      </c>
      <c r="M1074" s="5">
        <f>(J1074/86400)+25569+(-5/24)</f>
        <v>41645.623807870368</v>
      </c>
      <c r="N1074" s="5">
        <f t="shared" si="16"/>
        <v>41675.623807870368</v>
      </c>
      <c r="O1074" t="b">
        <v>0</v>
      </c>
      <c r="P1074">
        <v>4</v>
      </c>
      <c r="Q1074" t="b">
        <v>0</v>
      </c>
      <c r="R1074" t="s">
        <v>8282</v>
      </c>
      <c r="S1074" s="11">
        <f>SUM(E1074/D1074)*100</f>
        <v>6.8000000000000005E-2</v>
      </c>
      <c r="T1074" s="10">
        <f>SUM(E1074/P1074)</f>
        <v>12.75</v>
      </c>
      <c r="U1074" t="s">
        <v>8331</v>
      </c>
      <c r="V1074" t="s">
        <v>8332</v>
      </c>
    </row>
    <row r="1075" spans="1:22" ht="29" x14ac:dyDescent="0.35">
      <c r="A1075">
        <v>1073</v>
      </c>
      <c r="B1075" s="3" t="s">
        <v>1074</v>
      </c>
      <c r="C1075" s="3" t="s">
        <v>5183</v>
      </c>
      <c r="D1075" s="18">
        <v>750</v>
      </c>
      <c r="E1075" s="18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7">
        <v>40802.756261574068</v>
      </c>
      <c r="L1075" s="7">
        <v>40832.756261574068</v>
      </c>
      <c r="M1075" s="5">
        <f>(J1075/86400)+25569+(-5/24)</f>
        <v>40802.756261574068</v>
      </c>
      <c r="N1075" s="5">
        <f t="shared" si="16"/>
        <v>40832.756261574068</v>
      </c>
      <c r="O1075" t="b">
        <v>0</v>
      </c>
      <c r="P1075">
        <v>1</v>
      </c>
      <c r="Q1075" t="b">
        <v>0</v>
      </c>
      <c r="R1075" t="s">
        <v>8282</v>
      </c>
      <c r="S1075" s="11">
        <f>SUM(E1075/D1075)*100</f>
        <v>1.3333333333333335</v>
      </c>
      <c r="T1075" s="10">
        <f>SUM(E1075/P1075)</f>
        <v>10</v>
      </c>
      <c r="U1075" t="s">
        <v>8331</v>
      </c>
      <c r="V1075" t="s">
        <v>8332</v>
      </c>
    </row>
    <row r="1076" spans="1:22" ht="58" x14ac:dyDescent="0.35">
      <c r="A1076">
        <v>1074</v>
      </c>
      <c r="B1076" s="3" t="s">
        <v>1075</v>
      </c>
      <c r="C1076" s="3" t="s">
        <v>5184</v>
      </c>
      <c r="D1076" s="18">
        <v>54000</v>
      </c>
      <c r="E1076" s="18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7">
        <v>41612.964641203704</v>
      </c>
      <c r="L1076" s="7">
        <v>41642.964641203704</v>
      </c>
      <c r="M1076" s="5">
        <f>(J1076/86400)+25569+(-5/24)</f>
        <v>41612.964641203704</v>
      </c>
      <c r="N1076" s="5">
        <f t="shared" si="16"/>
        <v>41642.964641203704</v>
      </c>
      <c r="O1076" t="b">
        <v>0</v>
      </c>
      <c r="P1076">
        <v>30</v>
      </c>
      <c r="Q1076" t="b">
        <v>0</v>
      </c>
      <c r="R1076" t="s">
        <v>8282</v>
      </c>
      <c r="S1076" s="11">
        <f>SUM(E1076/D1076)*100</f>
        <v>6.3092592592592585</v>
      </c>
      <c r="T1076" s="10">
        <f>SUM(E1076/P1076)</f>
        <v>113.56666666666666</v>
      </c>
      <c r="U1076" t="s">
        <v>8331</v>
      </c>
      <c r="V1076" t="s">
        <v>8332</v>
      </c>
    </row>
    <row r="1077" spans="1:22" ht="29" x14ac:dyDescent="0.35">
      <c r="A1077">
        <v>1075</v>
      </c>
      <c r="B1077" s="3" t="s">
        <v>1076</v>
      </c>
      <c r="C1077" s="3" t="s">
        <v>5185</v>
      </c>
      <c r="D1077" s="18">
        <v>1000</v>
      </c>
      <c r="E1077" s="18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7">
        <v>41005.695787037032</v>
      </c>
      <c r="L1077" s="7">
        <v>41035.695787037032</v>
      </c>
      <c r="M1077" s="5">
        <f>(J1077/86400)+25569+(-5/24)</f>
        <v>41005.695787037032</v>
      </c>
      <c r="N1077" s="5">
        <f t="shared" si="16"/>
        <v>41035.695787037032</v>
      </c>
      <c r="O1077" t="b">
        <v>0</v>
      </c>
      <c r="P1077">
        <v>3</v>
      </c>
      <c r="Q1077" t="b">
        <v>0</v>
      </c>
      <c r="R1077" t="s">
        <v>8282</v>
      </c>
      <c r="S1077" s="11">
        <f>SUM(E1077/D1077)*100</f>
        <v>4.5</v>
      </c>
      <c r="T1077" s="10">
        <f>SUM(E1077/P1077)</f>
        <v>15</v>
      </c>
      <c r="U1077" t="s">
        <v>8331</v>
      </c>
      <c r="V1077" t="s">
        <v>8332</v>
      </c>
    </row>
    <row r="1078" spans="1:22" ht="43.5" x14ac:dyDescent="0.35">
      <c r="A1078">
        <v>1076</v>
      </c>
      <c r="B1078" s="3" t="s">
        <v>1077</v>
      </c>
      <c r="C1078" s="3" t="s">
        <v>5186</v>
      </c>
      <c r="D1078" s="18">
        <v>75000</v>
      </c>
      <c r="E1078" s="1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7">
        <v>41838.169560185182</v>
      </c>
      <c r="L1078" s="7">
        <v>41893.169560185182</v>
      </c>
      <c r="M1078" s="5">
        <f>(J1078/86400)+25569+(-5/24)</f>
        <v>41838.169560185182</v>
      </c>
      <c r="N1078" s="5">
        <f t="shared" si="16"/>
        <v>41893.169560185182</v>
      </c>
      <c r="O1078" t="b">
        <v>0</v>
      </c>
      <c r="P1078">
        <v>975</v>
      </c>
      <c r="Q1078" t="b">
        <v>0</v>
      </c>
      <c r="R1078" t="s">
        <v>8282</v>
      </c>
      <c r="S1078" s="11">
        <f>SUM(E1078/D1078)*100</f>
        <v>62.765333333333331</v>
      </c>
      <c r="T1078" s="10">
        <f>SUM(E1078/P1078)</f>
        <v>48.281025641025643</v>
      </c>
      <c r="U1078" t="s">
        <v>8331</v>
      </c>
      <c r="V1078" t="s">
        <v>8332</v>
      </c>
    </row>
    <row r="1079" spans="1:22" ht="43.5" x14ac:dyDescent="0.35">
      <c r="A1079">
        <v>1077</v>
      </c>
      <c r="B1079" s="3" t="s">
        <v>1078</v>
      </c>
      <c r="C1079" s="3" t="s">
        <v>5187</v>
      </c>
      <c r="D1079" s="18">
        <v>25000</v>
      </c>
      <c r="E1079" s="18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7">
        <v>42352.958460648144</v>
      </c>
      <c r="L1079" s="7">
        <v>42382.958460648144</v>
      </c>
      <c r="M1079" s="5">
        <f>(J1079/86400)+25569+(-5/24)</f>
        <v>42352.958460648144</v>
      </c>
      <c r="N1079" s="5">
        <f t="shared" si="16"/>
        <v>42382.958460648144</v>
      </c>
      <c r="O1079" t="b">
        <v>0</v>
      </c>
      <c r="P1079">
        <v>167</v>
      </c>
      <c r="Q1079" t="b">
        <v>0</v>
      </c>
      <c r="R1079" t="s">
        <v>8282</v>
      </c>
      <c r="S1079" s="11">
        <f>SUM(E1079/D1079)*100</f>
        <v>29.376000000000001</v>
      </c>
      <c r="T1079" s="10">
        <f>SUM(E1079/P1079)</f>
        <v>43.976047904191617</v>
      </c>
      <c r="U1079" t="s">
        <v>8331</v>
      </c>
      <c r="V1079" t="s">
        <v>8332</v>
      </c>
    </row>
    <row r="1080" spans="1:22" ht="58" x14ac:dyDescent="0.35">
      <c r="A1080">
        <v>1078</v>
      </c>
      <c r="B1080" s="3" t="s">
        <v>1079</v>
      </c>
      <c r="C1080" s="3" t="s">
        <v>5188</v>
      </c>
      <c r="D1080" s="18">
        <v>600</v>
      </c>
      <c r="E1080" s="18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7">
        <v>40700.987511574072</v>
      </c>
      <c r="L1080" s="7">
        <v>40745.987511574072</v>
      </c>
      <c r="M1080" s="5">
        <f>(J1080/86400)+25569+(-5/24)</f>
        <v>40700.987511574072</v>
      </c>
      <c r="N1080" s="5">
        <f t="shared" si="16"/>
        <v>40745.987511574072</v>
      </c>
      <c r="O1080" t="b">
        <v>0</v>
      </c>
      <c r="P1080">
        <v>5</v>
      </c>
      <c r="Q1080" t="b">
        <v>0</v>
      </c>
      <c r="R1080" t="s">
        <v>8282</v>
      </c>
      <c r="S1080" s="11">
        <f>SUM(E1080/D1080)*100</f>
        <v>7.5</v>
      </c>
      <c r="T1080" s="10">
        <f>SUM(E1080/P1080)</f>
        <v>9</v>
      </c>
      <c r="U1080" t="s">
        <v>8331</v>
      </c>
      <c r="V1080" t="s">
        <v>8332</v>
      </c>
    </row>
    <row r="1081" spans="1:22" ht="43.5" x14ac:dyDescent="0.35">
      <c r="A1081">
        <v>1079</v>
      </c>
      <c r="B1081" s="3" t="s">
        <v>1080</v>
      </c>
      <c r="C1081" s="3" t="s">
        <v>5189</v>
      </c>
      <c r="D1081" s="18">
        <v>26000</v>
      </c>
      <c r="E1081" s="18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7">
        <v>42479.358055555553</v>
      </c>
      <c r="L1081" s="7">
        <v>42504.358055555553</v>
      </c>
      <c r="M1081" s="5">
        <f>(J1081/86400)+25569+(-5/24)</f>
        <v>42479.358055555553</v>
      </c>
      <c r="N1081" s="5">
        <f t="shared" si="16"/>
        <v>42504.358055555553</v>
      </c>
      <c r="O1081" t="b">
        <v>0</v>
      </c>
      <c r="P1081">
        <v>18</v>
      </c>
      <c r="Q1081" t="b">
        <v>0</v>
      </c>
      <c r="R1081" t="s">
        <v>8282</v>
      </c>
      <c r="S1081" s="11">
        <f>SUM(E1081/D1081)*100</f>
        <v>2.6076923076923078</v>
      </c>
      <c r="T1081" s="10">
        <f>SUM(E1081/P1081)</f>
        <v>37.666666666666664</v>
      </c>
      <c r="U1081" t="s">
        <v>8331</v>
      </c>
      <c r="V1081" t="s">
        <v>8332</v>
      </c>
    </row>
    <row r="1082" spans="1:22" ht="43.5" x14ac:dyDescent="0.35">
      <c r="A1082">
        <v>1080</v>
      </c>
      <c r="B1082" s="3" t="s">
        <v>1081</v>
      </c>
      <c r="C1082" s="3" t="s">
        <v>5190</v>
      </c>
      <c r="D1082" s="18">
        <v>20000</v>
      </c>
      <c r="E1082" s="18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7">
        <v>41739.929780092592</v>
      </c>
      <c r="L1082" s="7">
        <v>41769.929780092592</v>
      </c>
      <c r="M1082" s="5">
        <f>(J1082/86400)+25569+(-5/24)</f>
        <v>41739.929780092592</v>
      </c>
      <c r="N1082" s="5">
        <f t="shared" si="16"/>
        <v>41769.929780092592</v>
      </c>
      <c r="O1082" t="b">
        <v>0</v>
      </c>
      <c r="P1082">
        <v>98</v>
      </c>
      <c r="Q1082" t="b">
        <v>0</v>
      </c>
      <c r="R1082" t="s">
        <v>8282</v>
      </c>
      <c r="S1082" s="11">
        <f>SUM(E1082/D1082)*100</f>
        <v>9.1050000000000004</v>
      </c>
      <c r="T1082" s="10">
        <f>SUM(E1082/P1082)</f>
        <v>18.581632653061224</v>
      </c>
      <c r="U1082" t="s">
        <v>8331</v>
      </c>
      <c r="V1082" t="s">
        <v>8332</v>
      </c>
    </row>
    <row r="1083" spans="1:22" ht="43.5" x14ac:dyDescent="0.35">
      <c r="A1083">
        <v>1081</v>
      </c>
      <c r="B1083" s="3" t="s">
        <v>1082</v>
      </c>
      <c r="C1083" s="3" t="s">
        <v>5191</v>
      </c>
      <c r="D1083" s="18">
        <v>68000</v>
      </c>
      <c r="E1083" s="18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7">
        <v>42002.718657407408</v>
      </c>
      <c r="L1083" s="7">
        <v>42032.718657407408</v>
      </c>
      <c r="M1083" s="5">
        <f>(J1083/86400)+25569+(-5/24)</f>
        <v>42002.718657407408</v>
      </c>
      <c r="N1083" s="5">
        <f t="shared" si="16"/>
        <v>42032.718657407408</v>
      </c>
      <c r="O1083" t="b">
        <v>0</v>
      </c>
      <c r="P1083">
        <v>4</v>
      </c>
      <c r="Q1083" t="b">
        <v>0</v>
      </c>
      <c r="R1083" t="s">
        <v>8282</v>
      </c>
      <c r="S1083" s="11">
        <f>SUM(E1083/D1083)*100</f>
        <v>1.7647058823529412E-2</v>
      </c>
      <c r="T1083" s="10">
        <f>SUM(E1083/P1083)</f>
        <v>3</v>
      </c>
      <c r="U1083" t="s">
        <v>8331</v>
      </c>
      <c r="V1083" t="s">
        <v>8332</v>
      </c>
    </row>
    <row r="1084" spans="1:22" ht="43.5" x14ac:dyDescent="0.35">
      <c r="A1084">
        <v>1082</v>
      </c>
      <c r="B1084" s="3" t="s">
        <v>1083</v>
      </c>
      <c r="C1084" s="3" t="s">
        <v>5192</v>
      </c>
      <c r="D1084" s="18">
        <v>10000</v>
      </c>
      <c r="E1084" s="18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7">
        <v>41101.697777777772</v>
      </c>
      <c r="L1084" s="7">
        <v>41131.697777777772</v>
      </c>
      <c r="M1084" s="5">
        <f>(J1084/86400)+25569+(-5/24)</f>
        <v>41101.697777777772</v>
      </c>
      <c r="N1084" s="5">
        <f t="shared" si="16"/>
        <v>41131.697777777772</v>
      </c>
      <c r="O1084" t="b">
        <v>0</v>
      </c>
      <c r="P1084">
        <v>3</v>
      </c>
      <c r="Q1084" t="b">
        <v>0</v>
      </c>
      <c r="R1084" t="s">
        <v>8282</v>
      </c>
      <c r="S1084" s="11">
        <f>SUM(E1084/D1084)*100</f>
        <v>0.55999999999999994</v>
      </c>
      <c r="T1084" s="10">
        <f>SUM(E1084/P1084)</f>
        <v>18.666666666666668</v>
      </c>
      <c r="U1084" t="s">
        <v>8331</v>
      </c>
      <c r="V1084" t="s">
        <v>8332</v>
      </c>
    </row>
    <row r="1085" spans="1:22" ht="58" x14ac:dyDescent="0.35">
      <c r="A1085">
        <v>1083</v>
      </c>
      <c r="B1085" s="3" t="s">
        <v>1084</v>
      </c>
      <c r="C1085" s="3" t="s">
        <v>5193</v>
      </c>
      <c r="D1085" s="18">
        <v>50000</v>
      </c>
      <c r="E1085" s="18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7">
        <v>41793.451192129629</v>
      </c>
      <c r="L1085" s="7">
        <v>41853.451192129629</v>
      </c>
      <c r="M1085" s="5">
        <f>(J1085/86400)+25569+(-5/24)</f>
        <v>41793.451192129629</v>
      </c>
      <c r="N1085" s="5">
        <f t="shared" si="16"/>
        <v>41853.451192129629</v>
      </c>
      <c r="O1085" t="b">
        <v>0</v>
      </c>
      <c r="P1085">
        <v>1</v>
      </c>
      <c r="Q1085" t="b">
        <v>0</v>
      </c>
      <c r="R1085" t="s">
        <v>8282</v>
      </c>
      <c r="S1085" s="11">
        <f>SUM(E1085/D1085)*100</f>
        <v>0.82000000000000006</v>
      </c>
      <c r="T1085" s="10">
        <f>SUM(E1085/P1085)</f>
        <v>410</v>
      </c>
      <c r="U1085" t="s">
        <v>8331</v>
      </c>
      <c r="V1085" t="s">
        <v>8332</v>
      </c>
    </row>
    <row r="1086" spans="1:22" x14ac:dyDescent="0.35">
      <c r="A1086">
        <v>1084</v>
      </c>
      <c r="B1086" s="3" t="s">
        <v>1085</v>
      </c>
      <c r="C1086" s="3" t="s">
        <v>5194</v>
      </c>
      <c r="D1086" s="18">
        <v>550</v>
      </c>
      <c r="E1086" s="18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7">
        <v>41829.703749999993</v>
      </c>
      <c r="L1086" s="7">
        <v>41859.703749999993</v>
      </c>
      <c r="M1086" s="5">
        <f>(J1086/86400)+25569+(-5/24)</f>
        <v>41829.703749999993</v>
      </c>
      <c r="N1086" s="5">
        <f t="shared" si="16"/>
        <v>41859.703749999993</v>
      </c>
      <c r="O1086" t="b">
        <v>0</v>
      </c>
      <c r="P1086">
        <v>0</v>
      </c>
      <c r="Q1086" t="b">
        <v>0</v>
      </c>
      <c r="R1086" t="s">
        <v>8282</v>
      </c>
      <c r="S1086" s="11">
        <f>SUM(E1086/D1086)*100</f>
        <v>0</v>
      </c>
      <c r="T1086" s="10" t="e">
        <f>SUM(E1086/P1086)</f>
        <v>#DIV/0!</v>
      </c>
      <c r="U1086" t="s">
        <v>8331</v>
      </c>
      <c r="V1086" t="s">
        <v>8332</v>
      </c>
    </row>
    <row r="1087" spans="1:22" ht="43.5" x14ac:dyDescent="0.35">
      <c r="A1087">
        <v>1085</v>
      </c>
      <c r="B1087" s="3" t="s">
        <v>1086</v>
      </c>
      <c r="C1087" s="3" t="s">
        <v>5195</v>
      </c>
      <c r="D1087" s="18">
        <v>30000</v>
      </c>
      <c r="E1087" s="18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7">
        <v>42413.462673611109</v>
      </c>
      <c r="L1087" s="7">
        <v>42443.421006944445</v>
      </c>
      <c r="M1087" s="5">
        <f>(J1087/86400)+25569+(-5/24)</f>
        <v>42413.462673611109</v>
      </c>
      <c r="N1087" s="5">
        <f t="shared" si="16"/>
        <v>42443.421006944445</v>
      </c>
      <c r="O1087" t="b">
        <v>0</v>
      </c>
      <c r="P1087">
        <v>9</v>
      </c>
      <c r="Q1087" t="b">
        <v>0</v>
      </c>
      <c r="R1087" t="s">
        <v>8282</v>
      </c>
      <c r="S1087" s="11">
        <f>SUM(E1087/D1087)*100</f>
        <v>3.42</v>
      </c>
      <c r="T1087" s="10">
        <f>SUM(E1087/P1087)</f>
        <v>114</v>
      </c>
      <c r="U1087" t="s">
        <v>8331</v>
      </c>
      <c r="V1087" t="s">
        <v>8332</v>
      </c>
    </row>
    <row r="1088" spans="1:22" x14ac:dyDescent="0.35">
      <c r="A1088">
        <v>1086</v>
      </c>
      <c r="B1088" s="3" t="s">
        <v>1087</v>
      </c>
      <c r="C1088" s="3" t="s">
        <v>5196</v>
      </c>
      <c r="D1088" s="18">
        <v>18000</v>
      </c>
      <c r="E1088" s="1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7">
        <v>41845.658460648148</v>
      </c>
      <c r="L1088" s="7">
        <v>41875.658460648148</v>
      </c>
      <c r="M1088" s="5">
        <f>(J1088/86400)+25569+(-5/24)</f>
        <v>41845.658460648148</v>
      </c>
      <c r="N1088" s="5">
        <f t="shared" si="16"/>
        <v>41875.658460648148</v>
      </c>
      <c r="O1088" t="b">
        <v>0</v>
      </c>
      <c r="P1088">
        <v>2</v>
      </c>
      <c r="Q1088" t="b">
        <v>0</v>
      </c>
      <c r="R1088" t="s">
        <v>8282</v>
      </c>
      <c r="S1088" s="11">
        <f>SUM(E1088/D1088)*100</f>
        <v>8.3333333333333343E-2</v>
      </c>
      <c r="T1088" s="10">
        <f>SUM(E1088/P1088)</f>
        <v>7.5</v>
      </c>
      <c r="U1088" t="s">
        <v>8331</v>
      </c>
      <c r="V1088" t="s">
        <v>8332</v>
      </c>
    </row>
    <row r="1089" spans="1:22" ht="43.5" x14ac:dyDescent="0.35">
      <c r="A1089">
        <v>1087</v>
      </c>
      <c r="B1089" s="3" t="s">
        <v>1088</v>
      </c>
      <c r="C1089" s="3" t="s">
        <v>5197</v>
      </c>
      <c r="D1089" s="18">
        <v>1100</v>
      </c>
      <c r="E1089" s="18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7">
        <v>41775.505636574067</v>
      </c>
      <c r="L1089" s="7">
        <v>41805.505636574067</v>
      </c>
      <c r="M1089" s="5">
        <f>(J1089/86400)+25569+(-5/24)</f>
        <v>41775.505636574067</v>
      </c>
      <c r="N1089" s="5">
        <f t="shared" si="16"/>
        <v>41805.505636574067</v>
      </c>
      <c r="O1089" t="b">
        <v>0</v>
      </c>
      <c r="P1089">
        <v>0</v>
      </c>
      <c r="Q1089" t="b">
        <v>0</v>
      </c>
      <c r="R1089" t="s">
        <v>8282</v>
      </c>
      <c r="S1089" s="11">
        <f>SUM(E1089/D1089)*100</f>
        <v>0</v>
      </c>
      <c r="T1089" s="10" t="e">
        <f>SUM(E1089/P1089)</f>
        <v>#DIV/0!</v>
      </c>
      <c r="U1089" t="s">
        <v>8331</v>
      </c>
      <c r="V1089" t="s">
        <v>8332</v>
      </c>
    </row>
    <row r="1090" spans="1:22" ht="29" x14ac:dyDescent="0.35">
      <c r="A1090">
        <v>1088</v>
      </c>
      <c r="B1090" s="3" t="s">
        <v>1089</v>
      </c>
      <c r="C1090" s="3" t="s">
        <v>5198</v>
      </c>
      <c r="D1090" s="18">
        <v>45000</v>
      </c>
      <c r="E1090" s="18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7">
        <v>41723.591053240736</v>
      </c>
      <c r="L1090" s="7">
        <v>41753.591053240736</v>
      </c>
      <c r="M1090" s="5">
        <f>(J1090/86400)+25569+(-5/24)</f>
        <v>41723.591053240736</v>
      </c>
      <c r="N1090" s="5">
        <f t="shared" si="16"/>
        <v>41753.591053240736</v>
      </c>
      <c r="O1090" t="b">
        <v>0</v>
      </c>
      <c r="P1090">
        <v>147</v>
      </c>
      <c r="Q1090" t="b">
        <v>0</v>
      </c>
      <c r="R1090" t="s">
        <v>8282</v>
      </c>
      <c r="S1090" s="11">
        <f>SUM(E1090/D1090)*100</f>
        <v>14.182977777777777</v>
      </c>
      <c r="T1090" s="10">
        <f>SUM(E1090/P1090)</f>
        <v>43.41727891156463</v>
      </c>
      <c r="U1090" t="s">
        <v>8331</v>
      </c>
      <c r="V1090" t="s">
        <v>8332</v>
      </c>
    </row>
    <row r="1091" spans="1:22" ht="29" x14ac:dyDescent="0.35">
      <c r="A1091">
        <v>1089</v>
      </c>
      <c r="B1091" s="3" t="s">
        <v>1090</v>
      </c>
      <c r="C1091" s="3" t="s">
        <v>5199</v>
      </c>
      <c r="D1091" s="18">
        <v>15000</v>
      </c>
      <c r="E1091" s="18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7">
        <v>42150.981192129628</v>
      </c>
      <c r="L1091" s="7">
        <v>42180.981192129628</v>
      </c>
      <c r="M1091" s="5">
        <f>(J1091/86400)+25569+(-5/24)</f>
        <v>42150.981192129628</v>
      </c>
      <c r="N1091" s="5">
        <f t="shared" ref="N1091:N1154" si="17">(I1091/86400)+25569+(-5/24)</f>
        <v>42180.981192129628</v>
      </c>
      <c r="O1091" t="b">
        <v>0</v>
      </c>
      <c r="P1091">
        <v>49</v>
      </c>
      <c r="Q1091" t="b">
        <v>0</v>
      </c>
      <c r="R1091" t="s">
        <v>8282</v>
      </c>
      <c r="S1091" s="11">
        <f>SUM(E1091/D1091)*100</f>
        <v>7.8266666666666662</v>
      </c>
      <c r="T1091" s="10">
        <f>SUM(E1091/P1091)</f>
        <v>23.959183673469386</v>
      </c>
      <c r="U1091" t="s">
        <v>8331</v>
      </c>
      <c r="V1091" t="s">
        <v>8332</v>
      </c>
    </row>
    <row r="1092" spans="1:22" ht="43.5" x14ac:dyDescent="0.35">
      <c r="A1092">
        <v>1090</v>
      </c>
      <c r="B1092" s="3" t="s">
        <v>1091</v>
      </c>
      <c r="C1092" s="3" t="s">
        <v>5200</v>
      </c>
      <c r="D1092" s="18">
        <v>12999</v>
      </c>
      <c r="E1092" s="18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7">
        <v>42122.977465277778</v>
      </c>
      <c r="L1092" s="7">
        <v>42152.977465277778</v>
      </c>
      <c r="M1092" s="5">
        <f>(J1092/86400)+25569+(-5/24)</f>
        <v>42122.977465277778</v>
      </c>
      <c r="N1092" s="5">
        <f t="shared" si="17"/>
        <v>42152.977465277778</v>
      </c>
      <c r="O1092" t="b">
        <v>0</v>
      </c>
      <c r="P1092">
        <v>1</v>
      </c>
      <c r="Q1092" t="b">
        <v>0</v>
      </c>
      <c r="R1092" t="s">
        <v>8282</v>
      </c>
      <c r="S1092" s="11">
        <f>SUM(E1092/D1092)*100</f>
        <v>3.8464497269020695E-2</v>
      </c>
      <c r="T1092" s="10">
        <f>SUM(E1092/P1092)</f>
        <v>5</v>
      </c>
      <c r="U1092" t="s">
        <v>8331</v>
      </c>
      <c r="V1092" t="s">
        <v>8332</v>
      </c>
    </row>
    <row r="1093" spans="1:22" ht="43.5" x14ac:dyDescent="0.35">
      <c r="A1093">
        <v>1091</v>
      </c>
      <c r="B1093" s="3" t="s">
        <v>1092</v>
      </c>
      <c r="C1093" s="3" t="s">
        <v>5201</v>
      </c>
      <c r="D1093" s="18">
        <v>200</v>
      </c>
      <c r="E1093" s="18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7">
        <v>42440.611944444441</v>
      </c>
      <c r="L1093" s="7">
        <v>42470.570277777777</v>
      </c>
      <c r="M1093" s="5">
        <f>(J1093/86400)+25569+(-5/24)</f>
        <v>42440.611944444441</v>
      </c>
      <c r="N1093" s="5">
        <f t="shared" si="17"/>
        <v>42470.570277777777</v>
      </c>
      <c r="O1093" t="b">
        <v>0</v>
      </c>
      <c r="P1093">
        <v>2</v>
      </c>
      <c r="Q1093" t="b">
        <v>0</v>
      </c>
      <c r="R1093" t="s">
        <v>8282</v>
      </c>
      <c r="S1093" s="11">
        <f>SUM(E1093/D1093)*100</f>
        <v>12.5</v>
      </c>
      <c r="T1093" s="10">
        <f>SUM(E1093/P1093)</f>
        <v>12.5</v>
      </c>
      <c r="U1093" t="s">
        <v>8331</v>
      </c>
      <c r="V1093" t="s">
        <v>8332</v>
      </c>
    </row>
    <row r="1094" spans="1:22" ht="58" x14ac:dyDescent="0.35">
      <c r="A1094">
        <v>1092</v>
      </c>
      <c r="B1094" s="3" t="s">
        <v>1093</v>
      </c>
      <c r="C1094" s="3" t="s">
        <v>5202</v>
      </c>
      <c r="D1094" s="18">
        <v>2000</v>
      </c>
      <c r="E1094" s="18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7">
        <v>41249.817569444444</v>
      </c>
      <c r="L1094" s="7">
        <v>41279.817569444444</v>
      </c>
      <c r="M1094" s="5">
        <f>(J1094/86400)+25569+(-5/24)</f>
        <v>41249.817569444444</v>
      </c>
      <c r="N1094" s="5">
        <f t="shared" si="17"/>
        <v>41279.817569444444</v>
      </c>
      <c r="O1094" t="b">
        <v>0</v>
      </c>
      <c r="P1094">
        <v>7</v>
      </c>
      <c r="Q1094" t="b">
        <v>0</v>
      </c>
      <c r="R1094" t="s">
        <v>8282</v>
      </c>
      <c r="S1094" s="11">
        <f>SUM(E1094/D1094)*100</f>
        <v>1.05</v>
      </c>
      <c r="T1094" s="10">
        <f>SUM(E1094/P1094)</f>
        <v>3</v>
      </c>
      <c r="U1094" t="s">
        <v>8331</v>
      </c>
      <c r="V1094" t="s">
        <v>8332</v>
      </c>
    </row>
    <row r="1095" spans="1:22" ht="43.5" x14ac:dyDescent="0.35">
      <c r="A1095">
        <v>1093</v>
      </c>
      <c r="B1095" s="3" t="s">
        <v>1094</v>
      </c>
      <c r="C1095" s="3" t="s">
        <v>5203</v>
      </c>
      <c r="D1095" s="18">
        <v>300</v>
      </c>
      <c r="E1095" s="18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7">
        <v>42396.765474537031</v>
      </c>
      <c r="L1095" s="7">
        <v>42411.765474537031</v>
      </c>
      <c r="M1095" s="5">
        <f>(J1095/86400)+25569+(-5/24)</f>
        <v>42396.765474537031</v>
      </c>
      <c r="N1095" s="5">
        <f t="shared" si="17"/>
        <v>42411.765474537031</v>
      </c>
      <c r="O1095" t="b">
        <v>0</v>
      </c>
      <c r="P1095">
        <v>4</v>
      </c>
      <c r="Q1095" t="b">
        <v>0</v>
      </c>
      <c r="R1095" t="s">
        <v>8282</v>
      </c>
      <c r="S1095" s="11">
        <f>SUM(E1095/D1095)*100</f>
        <v>14.083333333333334</v>
      </c>
      <c r="T1095" s="10">
        <f>SUM(E1095/P1095)</f>
        <v>10.5625</v>
      </c>
      <c r="U1095" t="s">
        <v>8331</v>
      </c>
      <c r="V1095" t="s">
        <v>8332</v>
      </c>
    </row>
    <row r="1096" spans="1:22" ht="43.5" x14ac:dyDescent="0.35">
      <c r="A1096">
        <v>1094</v>
      </c>
      <c r="B1096" s="3" t="s">
        <v>1095</v>
      </c>
      <c r="C1096" s="3" t="s">
        <v>5204</v>
      </c>
      <c r="D1096" s="18">
        <v>18000</v>
      </c>
      <c r="E1096" s="18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7">
        <v>40795.505011574074</v>
      </c>
      <c r="L1096" s="7">
        <v>40825.505011574074</v>
      </c>
      <c r="M1096" s="5">
        <f>(J1096/86400)+25569+(-5/24)</f>
        <v>40795.505011574074</v>
      </c>
      <c r="N1096" s="5">
        <f t="shared" si="17"/>
        <v>40825.505011574074</v>
      </c>
      <c r="O1096" t="b">
        <v>0</v>
      </c>
      <c r="P1096">
        <v>27</v>
      </c>
      <c r="Q1096" t="b">
        <v>0</v>
      </c>
      <c r="R1096" t="s">
        <v>8282</v>
      </c>
      <c r="S1096" s="11">
        <f>SUM(E1096/D1096)*100</f>
        <v>18.300055555555556</v>
      </c>
      <c r="T1096" s="10">
        <f>SUM(E1096/P1096)</f>
        <v>122.00037037037038</v>
      </c>
      <c r="U1096" t="s">
        <v>8331</v>
      </c>
      <c r="V1096" t="s">
        <v>8332</v>
      </c>
    </row>
    <row r="1097" spans="1:22" ht="43.5" x14ac:dyDescent="0.35">
      <c r="A1097">
        <v>1095</v>
      </c>
      <c r="B1097" s="3" t="s">
        <v>1096</v>
      </c>
      <c r="C1097" s="3" t="s">
        <v>5205</v>
      </c>
      <c r="D1097" s="18">
        <v>500000</v>
      </c>
      <c r="E1097" s="18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7">
        <v>41486.328935185185</v>
      </c>
      <c r="L1097" s="7">
        <v>41516.328935185185</v>
      </c>
      <c r="M1097" s="5">
        <f>(J1097/86400)+25569+(-5/24)</f>
        <v>41486.328935185185</v>
      </c>
      <c r="N1097" s="5">
        <f t="shared" si="17"/>
        <v>41516.328935185185</v>
      </c>
      <c r="O1097" t="b">
        <v>0</v>
      </c>
      <c r="P1097">
        <v>94</v>
      </c>
      <c r="Q1097" t="b">
        <v>0</v>
      </c>
      <c r="R1097" t="s">
        <v>8282</v>
      </c>
      <c r="S1097" s="11">
        <f>SUM(E1097/D1097)*100</f>
        <v>5.0347999999999997</v>
      </c>
      <c r="T1097" s="10">
        <f>SUM(E1097/P1097)</f>
        <v>267.80851063829789</v>
      </c>
      <c r="U1097" t="s">
        <v>8331</v>
      </c>
      <c r="V1097" t="s">
        <v>8332</v>
      </c>
    </row>
    <row r="1098" spans="1:22" ht="43.5" x14ac:dyDescent="0.35">
      <c r="A1098">
        <v>1096</v>
      </c>
      <c r="B1098" s="3" t="s">
        <v>1097</v>
      </c>
      <c r="C1098" s="3" t="s">
        <v>5206</v>
      </c>
      <c r="D1098" s="18">
        <v>12000</v>
      </c>
      <c r="E1098" s="1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7">
        <v>41885.309652777774</v>
      </c>
      <c r="L1098" s="7">
        <v>41915.9375</v>
      </c>
      <c r="M1098" s="5">
        <f>(J1098/86400)+25569+(-5/24)</f>
        <v>41885.309652777774</v>
      </c>
      <c r="N1098" s="5">
        <f t="shared" si="17"/>
        <v>41915.9375</v>
      </c>
      <c r="O1098" t="b">
        <v>0</v>
      </c>
      <c r="P1098">
        <v>29</v>
      </c>
      <c r="Q1098" t="b">
        <v>0</v>
      </c>
      <c r="R1098" t="s">
        <v>8282</v>
      </c>
      <c r="S1098" s="11">
        <f>SUM(E1098/D1098)*100</f>
        <v>17.933333333333334</v>
      </c>
      <c r="T1098" s="10">
        <f>SUM(E1098/P1098)</f>
        <v>74.206896551724142</v>
      </c>
      <c r="U1098" t="s">
        <v>8331</v>
      </c>
      <c r="V1098" t="s">
        <v>8332</v>
      </c>
    </row>
    <row r="1099" spans="1:22" ht="43.5" x14ac:dyDescent="0.35">
      <c r="A1099">
        <v>1097</v>
      </c>
      <c r="B1099" s="3" t="s">
        <v>1098</v>
      </c>
      <c r="C1099" s="3" t="s">
        <v>5207</v>
      </c>
      <c r="D1099" s="18">
        <v>100000</v>
      </c>
      <c r="E1099" s="18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7">
        <v>41660.584224537037</v>
      </c>
      <c r="L1099" s="7">
        <v>41700.584224537037</v>
      </c>
      <c r="M1099" s="5">
        <f>(J1099/86400)+25569+(-5/24)</f>
        <v>41660.584224537037</v>
      </c>
      <c r="N1099" s="5">
        <f t="shared" si="17"/>
        <v>41700.584224537037</v>
      </c>
      <c r="O1099" t="b">
        <v>0</v>
      </c>
      <c r="P1099">
        <v>7</v>
      </c>
      <c r="Q1099" t="b">
        <v>0</v>
      </c>
      <c r="R1099" t="s">
        <v>8282</v>
      </c>
      <c r="S1099" s="11">
        <f>SUM(E1099/D1099)*100</f>
        <v>4.7E-2</v>
      </c>
      <c r="T1099" s="10">
        <f>SUM(E1099/P1099)</f>
        <v>6.7142857142857144</v>
      </c>
      <c r="U1099" t="s">
        <v>8331</v>
      </c>
      <c r="V1099" t="s">
        <v>8332</v>
      </c>
    </row>
    <row r="1100" spans="1:22" ht="29" x14ac:dyDescent="0.35">
      <c r="A1100">
        <v>1098</v>
      </c>
      <c r="B1100" s="3" t="s">
        <v>1099</v>
      </c>
      <c r="C1100" s="3" t="s">
        <v>5208</v>
      </c>
      <c r="D1100" s="18">
        <v>25000</v>
      </c>
      <c r="E1100" s="18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7">
        <v>41712.554340277777</v>
      </c>
      <c r="L1100" s="7">
        <v>41742.554340277777</v>
      </c>
      <c r="M1100" s="5">
        <f>(J1100/86400)+25569+(-5/24)</f>
        <v>41712.554340277777</v>
      </c>
      <c r="N1100" s="5">
        <f t="shared" si="17"/>
        <v>41742.554340277777</v>
      </c>
      <c r="O1100" t="b">
        <v>0</v>
      </c>
      <c r="P1100">
        <v>22</v>
      </c>
      <c r="Q1100" t="b">
        <v>0</v>
      </c>
      <c r="R1100" t="s">
        <v>8282</v>
      </c>
      <c r="S1100" s="11">
        <f>SUM(E1100/D1100)*100</f>
        <v>7.2120000000000006</v>
      </c>
      <c r="T1100" s="10">
        <f>SUM(E1100/P1100)</f>
        <v>81.954545454545453</v>
      </c>
      <c r="U1100" t="s">
        <v>8331</v>
      </c>
      <c r="V1100" t="s">
        <v>8332</v>
      </c>
    </row>
    <row r="1101" spans="1:22" ht="58" x14ac:dyDescent="0.35">
      <c r="A1101">
        <v>1099</v>
      </c>
      <c r="B1101" s="3" t="s">
        <v>1100</v>
      </c>
      <c r="C1101" s="3" t="s">
        <v>5209</v>
      </c>
      <c r="D1101" s="18">
        <v>5000</v>
      </c>
      <c r="E1101" s="18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7">
        <v>42107.628101851849</v>
      </c>
      <c r="L1101" s="7">
        <v>42137.628101851849</v>
      </c>
      <c r="M1101" s="5">
        <f>(J1101/86400)+25569+(-5/24)</f>
        <v>42107.628101851849</v>
      </c>
      <c r="N1101" s="5">
        <f t="shared" si="17"/>
        <v>42137.628101851849</v>
      </c>
      <c r="O1101" t="b">
        <v>0</v>
      </c>
      <c r="P1101">
        <v>1</v>
      </c>
      <c r="Q1101" t="b">
        <v>0</v>
      </c>
      <c r="R1101" t="s">
        <v>8282</v>
      </c>
      <c r="S1101" s="11">
        <f>SUM(E1101/D1101)*100</f>
        <v>0.5</v>
      </c>
      <c r="T1101" s="10">
        <f>SUM(E1101/P1101)</f>
        <v>25</v>
      </c>
      <c r="U1101" t="s">
        <v>8331</v>
      </c>
      <c r="V1101" t="s">
        <v>8332</v>
      </c>
    </row>
    <row r="1102" spans="1:22" ht="43.5" x14ac:dyDescent="0.35">
      <c r="A1102">
        <v>1100</v>
      </c>
      <c r="B1102" s="3" t="s">
        <v>1101</v>
      </c>
      <c r="C1102" s="3" t="s">
        <v>5210</v>
      </c>
      <c r="D1102" s="18">
        <v>4000</v>
      </c>
      <c r="E1102" s="18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7">
        <v>42383.902442129627</v>
      </c>
      <c r="L1102" s="7">
        <v>42413.902442129627</v>
      </c>
      <c r="M1102" s="5">
        <f>(J1102/86400)+25569+(-5/24)</f>
        <v>42383.902442129627</v>
      </c>
      <c r="N1102" s="5">
        <f t="shared" si="17"/>
        <v>42413.902442129627</v>
      </c>
      <c r="O1102" t="b">
        <v>0</v>
      </c>
      <c r="P1102">
        <v>10</v>
      </c>
      <c r="Q1102" t="b">
        <v>0</v>
      </c>
      <c r="R1102" t="s">
        <v>8282</v>
      </c>
      <c r="S1102" s="11">
        <f>SUM(E1102/D1102)*100</f>
        <v>2.5</v>
      </c>
      <c r="T1102" s="10">
        <f>SUM(E1102/P1102)</f>
        <v>10</v>
      </c>
      <c r="U1102" t="s">
        <v>8331</v>
      </c>
      <c r="V1102" t="s">
        <v>8332</v>
      </c>
    </row>
    <row r="1103" spans="1:22" ht="29" x14ac:dyDescent="0.35">
      <c r="A1103">
        <v>1101</v>
      </c>
      <c r="B1103" s="3" t="s">
        <v>1102</v>
      </c>
      <c r="C1103" s="3" t="s">
        <v>5211</v>
      </c>
      <c r="D1103" s="18">
        <v>100000</v>
      </c>
      <c r="E1103" s="18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7">
        <v>42538.564097222225</v>
      </c>
      <c r="L1103" s="7">
        <v>42565.549999999996</v>
      </c>
      <c r="M1103" s="5">
        <f>(J1103/86400)+25569+(-5/24)</f>
        <v>42538.564097222225</v>
      </c>
      <c r="N1103" s="5">
        <f t="shared" si="17"/>
        <v>42565.549999999996</v>
      </c>
      <c r="O1103" t="b">
        <v>0</v>
      </c>
      <c r="P1103">
        <v>6</v>
      </c>
      <c r="Q1103" t="b">
        <v>0</v>
      </c>
      <c r="R1103" t="s">
        <v>8282</v>
      </c>
      <c r="S1103" s="11">
        <f>SUM(E1103/D1103)*100</f>
        <v>4.1000000000000002E-2</v>
      </c>
      <c r="T1103" s="10">
        <f>SUM(E1103/P1103)</f>
        <v>6.833333333333333</v>
      </c>
      <c r="U1103" t="s">
        <v>8331</v>
      </c>
      <c r="V1103" t="s">
        <v>8332</v>
      </c>
    </row>
    <row r="1104" spans="1:22" ht="58" x14ac:dyDescent="0.35">
      <c r="A1104">
        <v>1102</v>
      </c>
      <c r="B1104" s="3" t="s">
        <v>1103</v>
      </c>
      <c r="C1104" s="3" t="s">
        <v>5212</v>
      </c>
      <c r="D1104" s="18">
        <v>8000</v>
      </c>
      <c r="E1104" s="18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7">
        <v>41576.837094907409</v>
      </c>
      <c r="L1104" s="7">
        <v>41617.040972222218</v>
      </c>
      <c r="M1104" s="5">
        <f>(J1104/86400)+25569+(-5/24)</f>
        <v>41576.837094907409</v>
      </c>
      <c r="N1104" s="5">
        <f t="shared" si="17"/>
        <v>41617.040972222218</v>
      </c>
      <c r="O1104" t="b">
        <v>0</v>
      </c>
      <c r="P1104">
        <v>24</v>
      </c>
      <c r="Q1104" t="b">
        <v>0</v>
      </c>
      <c r="R1104" t="s">
        <v>8282</v>
      </c>
      <c r="S1104" s="11">
        <f>SUM(E1104/D1104)*100</f>
        <v>5.3125</v>
      </c>
      <c r="T1104" s="10">
        <f>SUM(E1104/P1104)</f>
        <v>17.708333333333332</v>
      </c>
      <c r="U1104" t="s">
        <v>8331</v>
      </c>
      <c r="V1104" t="s">
        <v>8332</v>
      </c>
    </row>
    <row r="1105" spans="1:22" ht="43.5" x14ac:dyDescent="0.35">
      <c r="A1105">
        <v>1103</v>
      </c>
      <c r="B1105" s="3" t="s">
        <v>1104</v>
      </c>
      <c r="C1105" s="3" t="s">
        <v>5213</v>
      </c>
      <c r="D1105" s="18">
        <v>15000</v>
      </c>
      <c r="E1105" s="18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7">
        <v>42479.013773148145</v>
      </c>
      <c r="L1105" s="7">
        <v>42539.013773148145</v>
      </c>
      <c r="M1105" s="5">
        <f>(J1105/86400)+25569+(-5/24)</f>
        <v>42479.013773148145</v>
      </c>
      <c r="N1105" s="5">
        <f t="shared" si="17"/>
        <v>42539.013773148145</v>
      </c>
      <c r="O1105" t="b">
        <v>0</v>
      </c>
      <c r="P1105">
        <v>15</v>
      </c>
      <c r="Q1105" t="b">
        <v>0</v>
      </c>
      <c r="R1105" t="s">
        <v>8282</v>
      </c>
      <c r="S1105" s="11">
        <f>SUM(E1105/D1105)*100</f>
        <v>1.6199999999999999</v>
      </c>
      <c r="T1105" s="10">
        <f>SUM(E1105/P1105)</f>
        <v>16.2</v>
      </c>
      <c r="U1105" t="s">
        <v>8331</v>
      </c>
      <c r="V1105" t="s">
        <v>8332</v>
      </c>
    </row>
    <row r="1106" spans="1:22" ht="43.5" x14ac:dyDescent="0.35">
      <c r="A1106">
        <v>1104</v>
      </c>
      <c r="B1106" s="3" t="s">
        <v>1105</v>
      </c>
      <c r="C1106" s="3" t="s">
        <v>5214</v>
      </c>
      <c r="D1106" s="18">
        <v>60000</v>
      </c>
      <c r="E1106" s="18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7">
        <v>41771.201631944445</v>
      </c>
      <c r="L1106" s="7">
        <v>41801.201631944445</v>
      </c>
      <c r="M1106" s="5">
        <f>(J1106/86400)+25569+(-5/24)</f>
        <v>41771.201631944445</v>
      </c>
      <c r="N1106" s="5">
        <f t="shared" si="17"/>
        <v>41801.201631944445</v>
      </c>
      <c r="O1106" t="b">
        <v>0</v>
      </c>
      <c r="P1106">
        <v>37</v>
      </c>
      <c r="Q1106" t="b">
        <v>0</v>
      </c>
      <c r="R1106" t="s">
        <v>8282</v>
      </c>
      <c r="S1106" s="11">
        <f>SUM(E1106/D1106)*100</f>
        <v>4.9516666666666671</v>
      </c>
      <c r="T1106" s="10">
        <f>SUM(E1106/P1106)</f>
        <v>80.297297297297291</v>
      </c>
      <c r="U1106" t="s">
        <v>8331</v>
      </c>
      <c r="V1106" t="s">
        <v>8332</v>
      </c>
    </row>
    <row r="1107" spans="1:22" ht="58" x14ac:dyDescent="0.35">
      <c r="A1107">
        <v>1105</v>
      </c>
      <c r="B1107" s="3" t="s">
        <v>1106</v>
      </c>
      <c r="C1107" s="3" t="s">
        <v>5215</v>
      </c>
      <c r="D1107" s="18">
        <v>900000</v>
      </c>
      <c r="E1107" s="18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7">
        <v>41691.927395833329</v>
      </c>
      <c r="L1107" s="7">
        <v>41721.885729166665</v>
      </c>
      <c r="M1107" s="5">
        <f>(J1107/86400)+25569+(-5/24)</f>
        <v>41691.927395833329</v>
      </c>
      <c r="N1107" s="5">
        <f t="shared" si="17"/>
        <v>41721.885729166665</v>
      </c>
      <c r="O1107" t="b">
        <v>0</v>
      </c>
      <c r="P1107">
        <v>20</v>
      </c>
      <c r="Q1107" t="b">
        <v>0</v>
      </c>
      <c r="R1107" t="s">
        <v>8282</v>
      </c>
      <c r="S1107" s="11">
        <f>SUM(E1107/D1107)*100</f>
        <v>0.159</v>
      </c>
      <c r="T1107" s="10">
        <f>SUM(E1107/P1107)</f>
        <v>71.55</v>
      </c>
      <c r="U1107" t="s">
        <v>8331</v>
      </c>
      <c r="V1107" t="s">
        <v>8332</v>
      </c>
    </row>
    <row r="1108" spans="1:22" ht="43.5" x14ac:dyDescent="0.35">
      <c r="A1108">
        <v>1106</v>
      </c>
      <c r="B1108" s="3" t="s">
        <v>1107</v>
      </c>
      <c r="C1108" s="3" t="s">
        <v>5216</v>
      </c>
      <c r="D1108" s="18">
        <v>400</v>
      </c>
      <c r="E1108" s="1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7">
        <v>40973.532118055555</v>
      </c>
      <c r="L1108" s="7">
        <v>41003.490451388883</v>
      </c>
      <c r="M1108" s="5">
        <f>(J1108/86400)+25569+(-5/24)</f>
        <v>40973.532118055555</v>
      </c>
      <c r="N1108" s="5">
        <f t="shared" si="17"/>
        <v>41003.490451388883</v>
      </c>
      <c r="O1108" t="b">
        <v>0</v>
      </c>
      <c r="P1108">
        <v>7</v>
      </c>
      <c r="Q1108" t="b">
        <v>0</v>
      </c>
      <c r="R1108" t="s">
        <v>8282</v>
      </c>
      <c r="S1108" s="11">
        <f>SUM(E1108/D1108)*100</f>
        <v>41.25</v>
      </c>
      <c r="T1108" s="10">
        <f>SUM(E1108/P1108)</f>
        <v>23.571428571428573</v>
      </c>
      <c r="U1108" t="s">
        <v>8331</v>
      </c>
      <c r="V1108" t="s">
        <v>8332</v>
      </c>
    </row>
    <row r="1109" spans="1:22" ht="58" x14ac:dyDescent="0.35">
      <c r="A1109">
        <v>1107</v>
      </c>
      <c r="B1109" s="3" t="s">
        <v>1108</v>
      </c>
      <c r="C1109" s="3" t="s">
        <v>5217</v>
      </c>
      <c r="D1109" s="18">
        <v>10000</v>
      </c>
      <c r="E1109" s="18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7">
        <v>41813.653055555551</v>
      </c>
      <c r="L1109" s="7">
        <v>41843.653055555551</v>
      </c>
      <c r="M1109" s="5">
        <f>(J1109/86400)+25569+(-5/24)</f>
        <v>41813.653055555551</v>
      </c>
      <c r="N1109" s="5">
        <f t="shared" si="17"/>
        <v>41843.653055555551</v>
      </c>
      <c r="O1109" t="b">
        <v>0</v>
      </c>
      <c r="P1109">
        <v>0</v>
      </c>
      <c r="Q1109" t="b">
        <v>0</v>
      </c>
      <c r="R1109" t="s">
        <v>8282</v>
      </c>
      <c r="S1109" s="11">
        <f>SUM(E1109/D1109)*100</f>
        <v>0</v>
      </c>
      <c r="T1109" s="10" t="e">
        <f>SUM(E1109/P1109)</f>
        <v>#DIV/0!</v>
      </c>
      <c r="U1109" t="s">
        <v>8331</v>
      </c>
      <c r="V1109" t="s">
        <v>8332</v>
      </c>
    </row>
    <row r="1110" spans="1:22" ht="58" x14ac:dyDescent="0.35">
      <c r="A1110">
        <v>1108</v>
      </c>
      <c r="B1110" s="3" t="s">
        <v>1109</v>
      </c>
      <c r="C1110" s="3" t="s">
        <v>5218</v>
      </c>
      <c r="D1110" s="18">
        <v>25000</v>
      </c>
      <c r="E1110" s="18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7">
        <v>40952.42864583333</v>
      </c>
      <c r="L1110" s="7">
        <v>41012.386979166666</v>
      </c>
      <c r="M1110" s="5">
        <f>(J1110/86400)+25569+(-5/24)</f>
        <v>40952.42864583333</v>
      </c>
      <c r="N1110" s="5">
        <f t="shared" si="17"/>
        <v>41012.386979166666</v>
      </c>
      <c r="O1110" t="b">
        <v>0</v>
      </c>
      <c r="P1110">
        <v>21</v>
      </c>
      <c r="Q1110" t="b">
        <v>0</v>
      </c>
      <c r="R1110" t="s">
        <v>8282</v>
      </c>
      <c r="S1110" s="11">
        <f>SUM(E1110/D1110)*100</f>
        <v>2.93</v>
      </c>
      <c r="T1110" s="10">
        <f>SUM(E1110/P1110)</f>
        <v>34.88095238095238</v>
      </c>
      <c r="U1110" t="s">
        <v>8331</v>
      </c>
      <c r="V1110" t="s">
        <v>8332</v>
      </c>
    </row>
    <row r="1111" spans="1:22" ht="43.5" x14ac:dyDescent="0.35">
      <c r="A1111">
        <v>1109</v>
      </c>
      <c r="B1111" s="3" t="s">
        <v>1110</v>
      </c>
      <c r="C1111" s="3" t="s">
        <v>5219</v>
      </c>
      <c r="D1111" s="18">
        <v>10000</v>
      </c>
      <c r="E1111" s="18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7">
        <v>42662.543865740743</v>
      </c>
      <c r="L1111" s="7">
        <v>42692.5855324074</v>
      </c>
      <c r="M1111" s="5">
        <f>(J1111/86400)+25569+(-5/24)</f>
        <v>42662.543865740743</v>
      </c>
      <c r="N1111" s="5">
        <f t="shared" si="17"/>
        <v>42692.5855324074</v>
      </c>
      <c r="O1111" t="b">
        <v>0</v>
      </c>
      <c r="P1111">
        <v>3</v>
      </c>
      <c r="Q1111" t="b">
        <v>0</v>
      </c>
      <c r="R1111" t="s">
        <v>8282</v>
      </c>
      <c r="S1111" s="11">
        <f>SUM(E1111/D1111)*100</f>
        <v>0.44999999999999996</v>
      </c>
      <c r="T1111" s="10">
        <f>SUM(E1111/P1111)</f>
        <v>15</v>
      </c>
      <c r="U1111" t="s">
        <v>8331</v>
      </c>
      <c r="V1111" t="s">
        <v>8332</v>
      </c>
    </row>
    <row r="1112" spans="1:22" ht="43.5" x14ac:dyDescent="0.35">
      <c r="A1112">
        <v>1110</v>
      </c>
      <c r="B1112" s="3" t="s">
        <v>1111</v>
      </c>
      <c r="C1112" s="3" t="s">
        <v>5220</v>
      </c>
      <c r="D1112" s="18">
        <v>50000</v>
      </c>
      <c r="E1112" s="18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7">
        <v>41220.72479166666</v>
      </c>
      <c r="L1112" s="7">
        <v>41250.72479166666</v>
      </c>
      <c r="M1112" s="5">
        <f>(J1112/86400)+25569+(-5/24)</f>
        <v>41220.72479166666</v>
      </c>
      <c r="N1112" s="5">
        <f t="shared" si="17"/>
        <v>41250.72479166666</v>
      </c>
      <c r="O1112" t="b">
        <v>0</v>
      </c>
      <c r="P1112">
        <v>11</v>
      </c>
      <c r="Q1112" t="b">
        <v>0</v>
      </c>
      <c r="R1112" t="s">
        <v>8282</v>
      </c>
      <c r="S1112" s="11">
        <f>SUM(E1112/D1112)*100</f>
        <v>0.51</v>
      </c>
      <c r="T1112" s="10">
        <f>SUM(E1112/P1112)</f>
        <v>23.181818181818183</v>
      </c>
      <c r="U1112" t="s">
        <v>8331</v>
      </c>
      <c r="V1112" t="s">
        <v>8332</v>
      </c>
    </row>
    <row r="1113" spans="1:22" ht="43.5" x14ac:dyDescent="0.35">
      <c r="A1113">
        <v>1111</v>
      </c>
      <c r="B1113" s="3" t="s">
        <v>1112</v>
      </c>
      <c r="C1113" s="3" t="s">
        <v>5221</v>
      </c>
      <c r="D1113" s="18">
        <v>2500</v>
      </c>
      <c r="E1113" s="18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7">
        <v>42346.995254629626</v>
      </c>
      <c r="L1113" s="7">
        <v>42376.995254629626</v>
      </c>
      <c r="M1113" s="5">
        <f>(J1113/86400)+25569+(-5/24)</f>
        <v>42346.995254629626</v>
      </c>
      <c r="N1113" s="5">
        <f t="shared" si="17"/>
        <v>42376.995254629626</v>
      </c>
      <c r="O1113" t="b">
        <v>0</v>
      </c>
      <c r="P1113">
        <v>1</v>
      </c>
      <c r="Q1113" t="b">
        <v>0</v>
      </c>
      <c r="R1113" t="s">
        <v>8282</v>
      </c>
      <c r="S1113" s="11">
        <f>SUM(E1113/D1113)*100</f>
        <v>0.04</v>
      </c>
      <c r="T1113" s="10">
        <f>SUM(E1113/P1113)</f>
        <v>1</v>
      </c>
      <c r="U1113" t="s">
        <v>8331</v>
      </c>
      <c r="V1113" t="s">
        <v>8332</v>
      </c>
    </row>
    <row r="1114" spans="1:22" ht="43.5" x14ac:dyDescent="0.35">
      <c r="A1114">
        <v>1112</v>
      </c>
      <c r="B1114" s="3" t="s">
        <v>1113</v>
      </c>
      <c r="C1114" s="3" t="s">
        <v>5222</v>
      </c>
      <c r="D1114" s="18">
        <v>88000</v>
      </c>
      <c r="E1114" s="18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7">
        <v>41963.551053240742</v>
      </c>
      <c r="L1114" s="7">
        <v>42023.145833333336</v>
      </c>
      <c r="M1114" s="5">
        <f>(J1114/86400)+25569+(-5/24)</f>
        <v>41963.551053240742</v>
      </c>
      <c r="N1114" s="5">
        <f t="shared" si="17"/>
        <v>42023.145833333336</v>
      </c>
      <c r="O1114" t="b">
        <v>0</v>
      </c>
      <c r="P1114">
        <v>312</v>
      </c>
      <c r="Q1114" t="b">
        <v>0</v>
      </c>
      <c r="R1114" t="s">
        <v>8282</v>
      </c>
      <c r="S1114" s="11">
        <f>SUM(E1114/D1114)*100</f>
        <v>35.537409090909087</v>
      </c>
      <c r="T1114" s="10">
        <f>SUM(E1114/P1114)</f>
        <v>100.23371794871794</v>
      </c>
      <c r="U1114" t="s">
        <v>8331</v>
      </c>
      <c r="V1114" t="s">
        <v>8332</v>
      </c>
    </row>
    <row r="1115" spans="1:22" ht="43.5" x14ac:dyDescent="0.35">
      <c r="A1115">
        <v>1113</v>
      </c>
      <c r="B1115" s="3" t="s">
        <v>1114</v>
      </c>
      <c r="C1115" s="3" t="s">
        <v>5223</v>
      </c>
      <c r="D1115" s="18">
        <v>1000</v>
      </c>
      <c r="E1115" s="18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7">
        <v>41835.768749999996</v>
      </c>
      <c r="L1115" s="7">
        <v>41865.768749999996</v>
      </c>
      <c r="M1115" s="5">
        <f>(J1115/86400)+25569+(-5/24)</f>
        <v>41835.768749999996</v>
      </c>
      <c r="N1115" s="5">
        <f t="shared" si="17"/>
        <v>41865.768749999996</v>
      </c>
      <c r="O1115" t="b">
        <v>0</v>
      </c>
      <c r="P1115">
        <v>1</v>
      </c>
      <c r="Q1115" t="b">
        <v>0</v>
      </c>
      <c r="R1115" t="s">
        <v>8282</v>
      </c>
      <c r="S1115" s="11">
        <f>SUM(E1115/D1115)*100</f>
        <v>0.5</v>
      </c>
      <c r="T1115" s="10">
        <f>SUM(E1115/P1115)</f>
        <v>5</v>
      </c>
      <c r="U1115" t="s">
        <v>8331</v>
      </c>
      <c r="V1115" t="s">
        <v>8332</v>
      </c>
    </row>
    <row r="1116" spans="1:22" ht="43.5" x14ac:dyDescent="0.35">
      <c r="A1116">
        <v>1114</v>
      </c>
      <c r="B1116" s="3" t="s">
        <v>1115</v>
      </c>
      <c r="C1116" s="3" t="s">
        <v>5224</v>
      </c>
      <c r="D1116" s="18">
        <v>6000</v>
      </c>
      <c r="E1116" s="18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7">
        <v>41526.13758101852</v>
      </c>
      <c r="L1116" s="7">
        <v>41556.13758101852</v>
      </c>
      <c r="M1116" s="5">
        <f>(J1116/86400)+25569+(-5/24)</f>
        <v>41526.13758101852</v>
      </c>
      <c r="N1116" s="5">
        <f t="shared" si="17"/>
        <v>41556.13758101852</v>
      </c>
      <c r="O1116" t="b">
        <v>0</v>
      </c>
      <c r="P1116">
        <v>3</v>
      </c>
      <c r="Q1116" t="b">
        <v>0</v>
      </c>
      <c r="R1116" t="s">
        <v>8282</v>
      </c>
      <c r="S1116" s="11">
        <f>SUM(E1116/D1116)*100</f>
        <v>0.16666666666666669</v>
      </c>
      <c r="T1116" s="10">
        <f>SUM(E1116/P1116)</f>
        <v>3.3333333333333335</v>
      </c>
      <c r="U1116" t="s">
        <v>8331</v>
      </c>
      <c r="V1116" t="s">
        <v>8332</v>
      </c>
    </row>
    <row r="1117" spans="1:22" ht="58" x14ac:dyDescent="0.35">
      <c r="A1117">
        <v>1115</v>
      </c>
      <c r="B1117" s="3" t="s">
        <v>1116</v>
      </c>
      <c r="C1117" s="3" t="s">
        <v>5225</v>
      </c>
      <c r="D1117" s="18">
        <v>40000</v>
      </c>
      <c r="E1117" s="18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7">
        <v>42429.487210648142</v>
      </c>
      <c r="L1117" s="7">
        <v>42459.445543981477</v>
      </c>
      <c r="M1117" s="5">
        <f>(J1117/86400)+25569+(-5/24)</f>
        <v>42429.487210648142</v>
      </c>
      <c r="N1117" s="5">
        <f t="shared" si="17"/>
        <v>42459.445543981477</v>
      </c>
      <c r="O1117" t="b">
        <v>0</v>
      </c>
      <c r="P1117">
        <v>4</v>
      </c>
      <c r="Q1117" t="b">
        <v>0</v>
      </c>
      <c r="R1117" t="s">
        <v>8282</v>
      </c>
      <c r="S1117" s="11">
        <f>SUM(E1117/D1117)*100</f>
        <v>0.13250000000000001</v>
      </c>
      <c r="T1117" s="10">
        <f>SUM(E1117/P1117)</f>
        <v>13.25</v>
      </c>
      <c r="U1117" t="s">
        <v>8331</v>
      </c>
      <c r="V1117" t="s">
        <v>8332</v>
      </c>
    </row>
    <row r="1118" spans="1:22" ht="43.5" x14ac:dyDescent="0.35">
      <c r="A1118">
        <v>1116</v>
      </c>
      <c r="B1118" s="3" t="s">
        <v>1117</v>
      </c>
      <c r="C1118" s="3" t="s">
        <v>5226</v>
      </c>
      <c r="D1118" s="18">
        <v>500000</v>
      </c>
      <c r="E1118" s="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7">
        <v>41009.638981481483</v>
      </c>
      <c r="L1118" s="7">
        <v>41069.638981481483</v>
      </c>
      <c r="M1118" s="5">
        <f>(J1118/86400)+25569+(-5/24)</f>
        <v>41009.638981481483</v>
      </c>
      <c r="N1118" s="5">
        <f t="shared" si="17"/>
        <v>41069.638981481483</v>
      </c>
      <c r="O1118" t="b">
        <v>0</v>
      </c>
      <c r="P1118">
        <v>10</v>
      </c>
      <c r="Q1118" t="b">
        <v>0</v>
      </c>
      <c r="R1118" t="s">
        <v>8282</v>
      </c>
      <c r="S1118" s="11">
        <f>SUM(E1118/D1118)*100</f>
        <v>3.5704000000000007E-2</v>
      </c>
      <c r="T1118" s="10">
        <f>SUM(E1118/P1118)</f>
        <v>17.852</v>
      </c>
      <c r="U1118" t="s">
        <v>8331</v>
      </c>
      <c r="V1118" t="s">
        <v>8332</v>
      </c>
    </row>
    <row r="1119" spans="1:22" ht="43.5" x14ac:dyDescent="0.35">
      <c r="A1119">
        <v>1117</v>
      </c>
      <c r="B1119" s="3" t="s">
        <v>1118</v>
      </c>
      <c r="C1119" s="3" t="s">
        <v>5227</v>
      </c>
      <c r="D1119" s="18">
        <v>1000</v>
      </c>
      <c r="E1119" s="18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7">
        <v>42333.390196759261</v>
      </c>
      <c r="L1119" s="7">
        <v>42363.390196759261</v>
      </c>
      <c r="M1119" s="5">
        <f>(J1119/86400)+25569+(-5/24)</f>
        <v>42333.390196759261</v>
      </c>
      <c r="N1119" s="5">
        <f t="shared" si="17"/>
        <v>42363.390196759261</v>
      </c>
      <c r="O1119" t="b">
        <v>0</v>
      </c>
      <c r="P1119">
        <v>8</v>
      </c>
      <c r="Q1119" t="b">
        <v>0</v>
      </c>
      <c r="R1119" t="s">
        <v>8282</v>
      </c>
      <c r="S1119" s="11">
        <f>SUM(E1119/D1119)*100</f>
        <v>8.3000000000000007</v>
      </c>
      <c r="T1119" s="10">
        <f>SUM(E1119/P1119)</f>
        <v>10.375</v>
      </c>
      <c r="U1119" t="s">
        <v>8331</v>
      </c>
      <c r="V1119" t="s">
        <v>8332</v>
      </c>
    </row>
    <row r="1120" spans="1:22" ht="43.5" x14ac:dyDescent="0.35">
      <c r="A1120">
        <v>1118</v>
      </c>
      <c r="B1120" s="3" t="s">
        <v>1119</v>
      </c>
      <c r="C1120" s="3" t="s">
        <v>5228</v>
      </c>
      <c r="D1120" s="18">
        <v>4500</v>
      </c>
      <c r="E1120" s="18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7">
        <v>41703.958090277774</v>
      </c>
      <c r="L1120" s="7">
        <v>41733.91642361111</v>
      </c>
      <c r="M1120" s="5">
        <f>(J1120/86400)+25569+(-5/24)</f>
        <v>41703.958090277774</v>
      </c>
      <c r="N1120" s="5">
        <f t="shared" si="17"/>
        <v>41733.91642361111</v>
      </c>
      <c r="O1120" t="b">
        <v>0</v>
      </c>
      <c r="P1120">
        <v>3</v>
      </c>
      <c r="Q1120" t="b">
        <v>0</v>
      </c>
      <c r="R1120" t="s">
        <v>8282</v>
      </c>
      <c r="S1120" s="11">
        <f>SUM(E1120/D1120)*100</f>
        <v>2.4222222222222221</v>
      </c>
      <c r="T1120" s="10">
        <f>SUM(E1120/P1120)</f>
        <v>36.333333333333336</v>
      </c>
      <c r="U1120" t="s">
        <v>8331</v>
      </c>
      <c r="V1120" t="s">
        <v>8332</v>
      </c>
    </row>
    <row r="1121" spans="1:22" ht="58" x14ac:dyDescent="0.35">
      <c r="A1121">
        <v>1119</v>
      </c>
      <c r="B1121" s="3" t="s">
        <v>1120</v>
      </c>
      <c r="C1121" s="3" t="s">
        <v>5229</v>
      </c>
      <c r="D1121" s="18">
        <v>2100</v>
      </c>
      <c r="E1121" s="18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7">
        <v>41722.584074074075</v>
      </c>
      <c r="L1121" s="7">
        <v>41735.584074074075</v>
      </c>
      <c r="M1121" s="5">
        <f>(J1121/86400)+25569+(-5/24)</f>
        <v>41722.584074074075</v>
      </c>
      <c r="N1121" s="5">
        <f t="shared" si="17"/>
        <v>41735.584074074075</v>
      </c>
      <c r="O1121" t="b">
        <v>0</v>
      </c>
      <c r="P1121">
        <v>1</v>
      </c>
      <c r="Q1121" t="b">
        <v>0</v>
      </c>
      <c r="R1121" t="s">
        <v>8282</v>
      </c>
      <c r="S1121" s="11">
        <f>SUM(E1121/D1121)*100</f>
        <v>0.23809523809523811</v>
      </c>
      <c r="T1121" s="10">
        <f>SUM(E1121/P1121)</f>
        <v>5</v>
      </c>
      <c r="U1121" t="s">
        <v>8331</v>
      </c>
      <c r="V1121" t="s">
        <v>8332</v>
      </c>
    </row>
    <row r="1122" spans="1:22" ht="43.5" x14ac:dyDescent="0.35">
      <c r="A1122">
        <v>1120</v>
      </c>
      <c r="B1122" s="3" t="s">
        <v>1121</v>
      </c>
      <c r="C1122" s="3" t="s">
        <v>5230</v>
      </c>
      <c r="D1122" s="18">
        <v>25000</v>
      </c>
      <c r="E1122" s="18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7">
        <v>40799.664351851847</v>
      </c>
      <c r="L1122" s="7">
        <v>40844.664351851847</v>
      </c>
      <c r="M1122" s="5">
        <f>(J1122/86400)+25569+(-5/24)</f>
        <v>40799.664351851847</v>
      </c>
      <c r="N1122" s="5">
        <f t="shared" si="17"/>
        <v>40844.664351851847</v>
      </c>
      <c r="O1122" t="b">
        <v>0</v>
      </c>
      <c r="P1122">
        <v>0</v>
      </c>
      <c r="Q1122" t="b">
        <v>0</v>
      </c>
      <c r="R1122" t="s">
        <v>8282</v>
      </c>
      <c r="S1122" s="11">
        <f>SUM(E1122/D1122)*100</f>
        <v>0</v>
      </c>
      <c r="T1122" s="10" t="e">
        <f>SUM(E1122/P1122)</f>
        <v>#DIV/0!</v>
      </c>
      <c r="U1122" t="s">
        <v>8331</v>
      </c>
      <c r="V1122" t="s">
        <v>8332</v>
      </c>
    </row>
    <row r="1123" spans="1:22" ht="43.5" x14ac:dyDescent="0.35">
      <c r="A1123">
        <v>1121</v>
      </c>
      <c r="B1123" s="3" t="s">
        <v>1122</v>
      </c>
      <c r="C1123" s="3" t="s">
        <v>5231</v>
      </c>
      <c r="D1123" s="18">
        <v>250000</v>
      </c>
      <c r="E1123" s="18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7">
        <v>42412.72587962963</v>
      </c>
      <c r="L1123" s="7">
        <v>42442.684212962959</v>
      </c>
      <c r="M1123" s="5">
        <f>(J1123/86400)+25569+(-5/24)</f>
        <v>42412.72587962963</v>
      </c>
      <c r="N1123" s="5">
        <f t="shared" si="17"/>
        <v>42442.684212962959</v>
      </c>
      <c r="O1123" t="b">
        <v>0</v>
      </c>
      <c r="P1123">
        <v>5</v>
      </c>
      <c r="Q1123" t="b">
        <v>0</v>
      </c>
      <c r="R1123" t="s">
        <v>8282</v>
      </c>
      <c r="S1123" s="11">
        <f>SUM(E1123/D1123)*100</f>
        <v>1.1599999999999999E-2</v>
      </c>
      <c r="T1123" s="10">
        <f>SUM(E1123/P1123)</f>
        <v>5.8</v>
      </c>
      <c r="U1123" t="s">
        <v>8331</v>
      </c>
      <c r="V1123" t="s">
        <v>8332</v>
      </c>
    </row>
    <row r="1124" spans="1:22" ht="58" x14ac:dyDescent="0.35">
      <c r="A1124">
        <v>1122</v>
      </c>
      <c r="B1124" s="3" t="s">
        <v>1123</v>
      </c>
      <c r="C1124" s="3" t="s">
        <v>5232</v>
      </c>
      <c r="D1124" s="18">
        <v>3200</v>
      </c>
      <c r="E1124" s="18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7">
        <v>41410.495659722219</v>
      </c>
      <c r="L1124" s="7">
        <v>41424.495659722219</v>
      </c>
      <c r="M1124" s="5">
        <f>(J1124/86400)+25569+(-5/24)</f>
        <v>41410.495659722219</v>
      </c>
      <c r="N1124" s="5">
        <f t="shared" si="17"/>
        <v>41424.495659722219</v>
      </c>
      <c r="O1124" t="b">
        <v>0</v>
      </c>
      <c r="P1124">
        <v>0</v>
      </c>
      <c r="Q1124" t="b">
        <v>0</v>
      </c>
      <c r="R1124" t="s">
        <v>8282</v>
      </c>
      <c r="S1124" s="11">
        <f>SUM(E1124/D1124)*100</f>
        <v>0</v>
      </c>
      <c r="T1124" s="10" t="e">
        <f>SUM(E1124/P1124)</f>
        <v>#DIV/0!</v>
      </c>
      <c r="U1124" t="s">
        <v>8331</v>
      </c>
      <c r="V1124" t="s">
        <v>8332</v>
      </c>
    </row>
    <row r="1125" spans="1:22" ht="43.5" x14ac:dyDescent="0.35">
      <c r="A1125">
        <v>1123</v>
      </c>
      <c r="B1125" s="3" t="s">
        <v>1124</v>
      </c>
      <c r="C1125" s="3" t="s">
        <v>5233</v>
      </c>
      <c r="D1125" s="18">
        <v>5000</v>
      </c>
      <c r="E1125" s="18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7">
        <v>41718.315370370365</v>
      </c>
      <c r="L1125" s="7">
        <v>41748.315370370365</v>
      </c>
      <c r="M1125" s="5">
        <f>(J1125/86400)+25569+(-5/24)</f>
        <v>41718.315370370365</v>
      </c>
      <c r="N1125" s="5">
        <f t="shared" si="17"/>
        <v>41748.315370370365</v>
      </c>
      <c r="O1125" t="b">
        <v>0</v>
      </c>
      <c r="P1125">
        <v>3</v>
      </c>
      <c r="Q1125" t="b">
        <v>0</v>
      </c>
      <c r="R1125" t="s">
        <v>8282</v>
      </c>
      <c r="S1125" s="11">
        <f>SUM(E1125/D1125)*100</f>
        <v>0.22</v>
      </c>
      <c r="T1125" s="10">
        <f>SUM(E1125/P1125)</f>
        <v>3.6666666666666665</v>
      </c>
      <c r="U1125" t="s">
        <v>8331</v>
      </c>
      <c r="V1125" t="s">
        <v>8332</v>
      </c>
    </row>
    <row r="1126" spans="1:22" ht="43.5" x14ac:dyDescent="0.35">
      <c r="A1126">
        <v>1124</v>
      </c>
      <c r="B1126" s="3" t="s">
        <v>1125</v>
      </c>
      <c r="C1126" s="3" t="s">
        <v>5234</v>
      </c>
      <c r="D1126" s="18">
        <v>90000</v>
      </c>
      <c r="E1126" s="18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7">
        <v>42094.458923611113</v>
      </c>
      <c r="L1126" s="7">
        <v>42124.458923611113</v>
      </c>
      <c r="M1126" s="5">
        <f>(J1126/86400)+25569+(-5/24)</f>
        <v>42094.458923611113</v>
      </c>
      <c r="N1126" s="5">
        <f t="shared" si="17"/>
        <v>42124.458923611113</v>
      </c>
      <c r="O1126" t="b">
        <v>0</v>
      </c>
      <c r="P1126">
        <v>7</v>
      </c>
      <c r="Q1126" t="b">
        <v>0</v>
      </c>
      <c r="R1126" t="s">
        <v>8283</v>
      </c>
      <c r="S1126" s="11">
        <f>SUM(E1126/D1126)*100</f>
        <v>0.47222222222222221</v>
      </c>
      <c r="T1126" s="10">
        <f>SUM(E1126/P1126)</f>
        <v>60.714285714285715</v>
      </c>
      <c r="U1126" t="s">
        <v>8331</v>
      </c>
      <c r="V1126" t="s">
        <v>8333</v>
      </c>
    </row>
    <row r="1127" spans="1:22" ht="58" x14ac:dyDescent="0.35">
      <c r="A1127">
        <v>1125</v>
      </c>
      <c r="B1127" s="3" t="s">
        <v>1126</v>
      </c>
      <c r="C1127" s="3" t="s">
        <v>5235</v>
      </c>
      <c r="D1127" s="18">
        <v>3000</v>
      </c>
      <c r="E1127" s="18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7">
        <v>42212.415856481479</v>
      </c>
      <c r="L1127" s="7">
        <v>42272.415856481479</v>
      </c>
      <c r="M1127" s="5">
        <f>(J1127/86400)+25569+(-5/24)</f>
        <v>42212.415856481479</v>
      </c>
      <c r="N1127" s="5">
        <f t="shared" si="17"/>
        <v>42272.415856481479</v>
      </c>
      <c r="O1127" t="b">
        <v>0</v>
      </c>
      <c r="P1127">
        <v>0</v>
      </c>
      <c r="Q1127" t="b">
        <v>0</v>
      </c>
      <c r="R1127" t="s">
        <v>8283</v>
      </c>
      <c r="S1127" s="11">
        <f>SUM(E1127/D1127)*100</f>
        <v>0</v>
      </c>
      <c r="T1127" s="10" t="e">
        <f>SUM(E1127/P1127)</f>
        <v>#DIV/0!</v>
      </c>
      <c r="U1127" t="s">
        <v>8331</v>
      </c>
      <c r="V1127" t="s">
        <v>8333</v>
      </c>
    </row>
    <row r="1128" spans="1:22" ht="43.5" x14ac:dyDescent="0.35">
      <c r="A1128">
        <v>1126</v>
      </c>
      <c r="B1128" s="3" t="s">
        <v>1127</v>
      </c>
      <c r="C1128" s="3" t="s">
        <v>5236</v>
      </c>
      <c r="D1128" s="18">
        <v>2000</v>
      </c>
      <c r="E1128" s="1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7">
        <v>42535.119143518517</v>
      </c>
      <c r="L1128" s="7">
        <v>42565.119143518517</v>
      </c>
      <c r="M1128" s="5">
        <f>(J1128/86400)+25569+(-5/24)</f>
        <v>42535.119143518517</v>
      </c>
      <c r="N1128" s="5">
        <f t="shared" si="17"/>
        <v>42565.119143518517</v>
      </c>
      <c r="O1128" t="b">
        <v>0</v>
      </c>
      <c r="P1128">
        <v>2</v>
      </c>
      <c r="Q1128" t="b">
        <v>0</v>
      </c>
      <c r="R1128" t="s">
        <v>8283</v>
      </c>
      <c r="S1128" s="11">
        <f>SUM(E1128/D1128)*100</f>
        <v>0.5</v>
      </c>
      <c r="T1128" s="10">
        <f>SUM(E1128/P1128)</f>
        <v>5</v>
      </c>
      <c r="U1128" t="s">
        <v>8331</v>
      </c>
      <c r="V1128" t="s">
        <v>8333</v>
      </c>
    </row>
    <row r="1129" spans="1:22" ht="58" x14ac:dyDescent="0.35">
      <c r="A1129">
        <v>1127</v>
      </c>
      <c r="B1129" s="3" t="s">
        <v>1128</v>
      </c>
      <c r="C1129" s="3" t="s">
        <v>5237</v>
      </c>
      <c r="D1129" s="18">
        <v>35000</v>
      </c>
      <c r="E1129" s="18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7">
        <v>41926.645833333328</v>
      </c>
      <c r="L1129" s="7">
        <v>41957.687499999993</v>
      </c>
      <c r="M1129" s="5">
        <f>(J1129/86400)+25569+(-5/24)</f>
        <v>41926.645833333328</v>
      </c>
      <c r="N1129" s="5">
        <f t="shared" si="17"/>
        <v>41957.687499999993</v>
      </c>
      <c r="O1129" t="b">
        <v>0</v>
      </c>
      <c r="P1129">
        <v>23</v>
      </c>
      <c r="Q1129" t="b">
        <v>0</v>
      </c>
      <c r="R1129" t="s">
        <v>8283</v>
      </c>
      <c r="S1129" s="11">
        <f>SUM(E1129/D1129)*100</f>
        <v>1.6714285714285713</v>
      </c>
      <c r="T1129" s="10">
        <f>SUM(E1129/P1129)</f>
        <v>25.434782608695652</v>
      </c>
      <c r="U1129" t="s">
        <v>8331</v>
      </c>
      <c r="V1129" t="s">
        <v>8333</v>
      </c>
    </row>
    <row r="1130" spans="1:22" x14ac:dyDescent="0.35">
      <c r="A1130">
        <v>1128</v>
      </c>
      <c r="B1130" s="3" t="s">
        <v>1129</v>
      </c>
      <c r="C1130" s="3" t="s">
        <v>5238</v>
      </c>
      <c r="D1130" s="18">
        <v>1000</v>
      </c>
      <c r="E1130" s="18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7">
        <v>41828.441168981481</v>
      </c>
      <c r="L1130" s="7">
        <v>41858.441168981481</v>
      </c>
      <c r="M1130" s="5">
        <f>(J1130/86400)+25569+(-5/24)</f>
        <v>41828.441168981481</v>
      </c>
      <c r="N1130" s="5">
        <f t="shared" si="17"/>
        <v>41858.441168981481</v>
      </c>
      <c r="O1130" t="b">
        <v>0</v>
      </c>
      <c r="P1130">
        <v>1</v>
      </c>
      <c r="Q1130" t="b">
        <v>0</v>
      </c>
      <c r="R1130" t="s">
        <v>8283</v>
      </c>
      <c r="S1130" s="11">
        <f>SUM(E1130/D1130)*100</f>
        <v>0.1</v>
      </c>
      <c r="T1130" s="10">
        <f>SUM(E1130/P1130)</f>
        <v>1</v>
      </c>
      <c r="U1130" t="s">
        <v>8331</v>
      </c>
      <c r="V1130" t="s">
        <v>8333</v>
      </c>
    </row>
    <row r="1131" spans="1:22" ht="43.5" x14ac:dyDescent="0.35">
      <c r="A1131">
        <v>1129</v>
      </c>
      <c r="B1131" s="3" t="s">
        <v>1130</v>
      </c>
      <c r="C1131" s="3" t="s">
        <v>5239</v>
      </c>
      <c r="D1131" s="18">
        <v>20000</v>
      </c>
      <c r="E1131" s="18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7">
        <v>42496.056631944441</v>
      </c>
      <c r="L1131" s="7">
        <v>42526.056631944441</v>
      </c>
      <c r="M1131" s="5">
        <f>(J1131/86400)+25569+(-5/24)</f>
        <v>42496.056631944441</v>
      </c>
      <c r="N1131" s="5">
        <f t="shared" si="17"/>
        <v>42526.056631944441</v>
      </c>
      <c r="O1131" t="b">
        <v>0</v>
      </c>
      <c r="P1131">
        <v>2</v>
      </c>
      <c r="Q1131" t="b">
        <v>0</v>
      </c>
      <c r="R1131" t="s">
        <v>8283</v>
      </c>
      <c r="S1131" s="11">
        <f>SUM(E1131/D1131)*100</f>
        <v>0.105</v>
      </c>
      <c r="T1131" s="10">
        <f>SUM(E1131/P1131)</f>
        <v>10.5</v>
      </c>
      <c r="U1131" t="s">
        <v>8331</v>
      </c>
      <c r="V1131" t="s">
        <v>8333</v>
      </c>
    </row>
    <row r="1132" spans="1:22" ht="43.5" x14ac:dyDescent="0.35">
      <c r="A1132">
        <v>1130</v>
      </c>
      <c r="B1132" s="3" t="s">
        <v>1131</v>
      </c>
      <c r="C1132" s="3" t="s">
        <v>5240</v>
      </c>
      <c r="D1132" s="18">
        <v>5000</v>
      </c>
      <c r="E1132" s="18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7">
        <v>41908.788194444445</v>
      </c>
      <c r="L1132" s="7">
        <v>41968.829861111109</v>
      </c>
      <c r="M1132" s="5">
        <f>(J1132/86400)+25569+(-5/24)</f>
        <v>41908.788194444445</v>
      </c>
      <c r="N1132" s="5">
        <f t="shared" si="17"/>
        <v>41968.829861111109</v>
      </c>
      <c r="O1132" t="b">
        <v>0</v>
      </c>
      <c r="P1132">
        <v>3</v>
      </c>
      <c r="Q1132" t="b">
        <v>0</v>
      </c>
      <c r="R1132" t="s">
        <v>8283</v>
      </c>
      <c r="S1132" s="11">
        <f>SUM(E1132/D1132)*100</f>
        <v>0.22</v>
      </c>
      <c r="T1132" s="10">
        <f>SUM(E1132/P1132)</f>
        <v>3.6666666666666665</v>
      </c>
      <c r="U1132" t="s">
        <v>8331</v>
      </c>
      <c r="V1132" t="s">
        <v>8333</v>
      </c>
    </row>
    <row r="1133" spans="1:22" ht="43.5" x14ac:dyDescent="0.35">
      <c r="A1133">
        <v>1131</v>
      </c>
      <c r="B1133" s="3" t="s">
        <v>1132</v>
      </c>
      <c r="C1133" s="3" t="s">
        <v>5241</v>
      </c>
      <c r="D1133" s="18">
        <v>40000</v>
      </c>
      <c r="E1133" s="18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7">
        <v>42332.699861111112</v>
      </c>
      <c r="L1133" s="7">
        <v>42362.699861111112</v>
      </c>
      <c r="M1133" s="5">
        <f>(J1133/86400)+25569+(-5/24)</f>
        <v>42332.699861111112</v>
      </c>
      <c r="N1133" s="5">
        <f t="shared" si="17"/>
        <v>42362.699861111112</v>
      </c>
      <c r="O1133" t="b">
        <v>0</v>
      </c>
      <c r="P1133">
        <v>0</v>
      </c>
      <c r="Q1133" t="b">
        <v>0</v>
      </c>
      <c r="R1133" t="s">
        <v>8283</v>
      </c>
      <c r="S1133" s="11">
        <f>SUM(E1133/D1133)*100</f>
        <v>0</v>
      </c>
      <c r="T1133" s="10" t="e">
        <f>SUM(E1133/P1133)</f>
        <v>#DIV/0!</v>
      </c>
      <c r="U1133" t="s">
        <v>8331</v>
      </c>
      <c r="V1133" t="s">
        <v>8333</v>
      </c>
    </row>
    <row r="1134" spans="1:22" ht="43.5" x14ac:dyDescent="0.35">
      <c r="A1134">
        <v>1132</v>
      </c>
      <c r="B1134" s="3" t="s">
        <v>1133</v>
      </c>
      <c r="C1134" s="3" t="s">
        <v>5242</v>
      </c>
      <c r="D1134" s="18">
        <v>10000</v>
      </c>
      <c r="E1134" s="18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7">
        <v>42705.907071759262</v>
      </c>
      <c r="L1134" s="7">
        <v>42735.907071759262</v>
      </c>
      <c r="M1134" s="5">
        <f>(J1134/86400)+25569+(-5/24)</f>
        <v>42705.907071759262</v>
      </c>
      <c r="N1134" s="5">
        <f t="shared" si="17"/>
        <v>42735.907071759262</v>
      </c>
      <c r="O1134" t="b">
        <v>0</v>
      </c>
      <c r="P1134">
        <v>13</v>
      </c>
      <c r="Q1134" t="b">
        <v>0</v>
      </c>
      <c r="R1134" t="s">
        <v>8283</v>
      </c>
      <c r="S1134" s="11">
        <f>SUM(E1134/D1134)*100</f>
        <v>14.38</v>
      </c>
      <c r="T1134" s="10">
        <f>SUM(E1134/P1134)</f>
        <v>110.61538461538461</v>
      </c>
      <c r="U1134" t="s">
        <v>8331</v>
      </c>
      <c r="V1134" t="s">
        <v>8333</v>
      </c>
    </row>
    <row r="1135" spans="1:22" ht="43.5" x14ac:dyDescent="0.35">
      <c r="A1135">
        <v>1133</v>
      </c>
      <c r="B1135" s="3" t="s">
        <v>1134</v>
      </c>
      <c r="C1135" s="3" t="s">
        <v>5243</v>
      </c>
      <c r="D1135" s="18">
        <v>3000</v>
      </c>
      <c r="E1135" s="18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7">
        <v>41821.198854166665</v>
      </c>
      <c r="L1135" s="7">
        <v>41851.198854166665</v>
      </c>
      <c r="M1135" s="5">
        <f>(J1135/86400)+25569+(-5/24)</f>
        <v>41821.198854166665</v>
      </c>
      <c r="N1135" s="5">
        <f t="shared" si="17"/>
        <v>41851.198854166665</v>
      </c>
      <c r="O1135" t="b">
        <v>0</v>
      </c>
      <c r="P1135">
        <v>1</v>
      </c>
      <c r="Q1135" t="b">
        <v>0</v>
      </c>
      <c r="R1135" t="s">
        <v>8283</v>
      </c>
      <c r="S1135" s="11">
        <f>SUM(E1135/D1135)*100</f>
        <v>0.66666666666666674</v>
      </c>
      <c r="T1135" s="10">
        <f>SUM(E1135/P1135)</f>
        <v>20</v>
      </c>
      <c r="U1135" t="s">
        <v>8331</v>
      </c>
      <c r="V1135" t="s">
        <v>8333</v>
      </c>
    </row>
    <row r="1136" spans="1:22" ht="43.5" x14ac:dyDescent="0.35">
      <c r="A1136">
        <v>1134</v>
      </c>
      <c r="B1136" s="3" t="s">
        <v>1135</v>
      </c>
      <c r="C1136" s="3" t="s">
        <v>5244</v>
      </c>
      <c r="D1136" s="18">
        <v>25000</v>
      </c>
      <c r="E1136" s="18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7">
        <v>41958.07671296296</v>
      </c>
      <c r="L1136" s="7">
        <v>41971.981249999997</v>
      </c>
      <c r="M1136" s="5">
        <f>(J1136/86400)+25569+(-5/24)</f>
        <v>41958.07671296296</v>
      </c>
      <c r="N1136" s="5">
        <f t="shared" si="17"/>
        <v>41971.981249999997</v>
      </c>
      <c r="O1136" t="b">
        <v>0</v>
      </c>
      <c r="P1136">
        <v>1</v>
      </c>
      <c r="Q1136" t="b">
        <v>0</v>
      </c>
      <c r="R1136" t="s">
        <v>8283</v>
      </c>
      <c r="S1136" s="11">
        <f>SUM(E1136/D1136)*100</f>
        <v>4.0000000000000001E-3</v>
      </c>
      <c r="T1136" s="10">
        <f>SUM(E1136/P1136)</f>
        <v>1</v>
      </c>
      <c r="U1136" t="s">
        <v>8331</v>
      </c>
      <c r="V1136" t="s">
        <v>8333</v>
      </c>
    </row>
    <row r="1137" spans="1:22" ht="58" x14ac:dyDescent="0.35">
      <c r="A1137">
        <v>1135</v>
      </c>
      <c r="B1137" s="3" t="s">
        <v>1136</v>
      </c>
      <c r="C1137" s="3" t="s">
        <v>5245</v>
      </c>
      <c r="D1137" s="18">
        <v>1000</v>
      </c>
      <c r="E1137" s="18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7">
        <v>42558.781180555554</v>
      </c>
      <c r="L1137" s="7">
        <v>42588.781180555554</v>
      </c>
      <c r="M1137" s="5">
        <f>(J1137/86400)+25569+(-5/24)</f>
        <v>42558.781180555554</v>
      </c>
      <c r="N1137" s="5">
        <f t="shared" si="17"/>
        <v>42588.781180555554</v>
      </c>
      <c r="O1137" t="b">
        <v>0</v>
      </c>
      <c r="P1137">
        <v>1</v>
      </c>
      <c r="Q1137" t="b">
        <v>0</v>
      </c>
      <c r="R1137" t="s">
        <v>8283</v>
      </c>
      <c r="S1137" s="11">
        <f>SUM(E1137/D1137)*100</f>
        <v>5</v>
      </c>
      <c r="T1137" s="10">
        <f>SUM(E1137/P1137)</f>
        <v>50</v>
      </c>
      <c r="U1137" t="s">
        <v>8331</v>
      </c>
      <c r="V1137" t="s">
        <v>8333</v>
      </c>
    </row>
    <row r="1138" spans="1:22" ht="43.5" x14ac:dyDescent="0.35">
      <c r="A1138">
        <v>1136</v>
      </c>
      <c r="B1138" s="3" t="s">
        <v>1137</v>
      </c>
      <c r="C1138" s="3" t="s">
        <v>5246</v>
      </c>
      <c r="D1138" s="18">
        <v>4190</v>
      </c>
      <c r="E1138" s="1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7">
        <v>42327.46329861111</v>
      </c>
      <c r="L1138" s="7">
        <v>42357.46329861111</v>
      </c>
      <c r="M1138" s="5">
        <f>(J1138/86400)+25569+(-5/24)</f>
        <v>42327.46329861111</v>
      </c>
      <c r="N1138" s="5">
        <f t="shared" si="17"/>
        <v>42357.46329861111</v>
      </c>
      <c r="O1138" t="b">
        <v>0</v>
      </c>
      <c r="P1138">
        <v>6</v>
      </c>
      <c r="Q1138" t="b">
        <v>0</v>
      </c>
      <c r="R1138" t="s">
        <v>8283</v>
      </c>
      <c r="S1138" s="11">
        <f>SUM(E1138/D1138)*100</f>
        <v>6.4439140811455857</v>
      </c>
      <c r="T1138" s="10">
        <f>SUM(E1138/P1138)</f>
        <v>45</v>
      </c>
      <c r="U1138" t="s">
        <v>8331</v>
      </c>
      <c r="V1138" t="s">
        <v>8333</v>
      </c>
    </row>
    <row r="1139" spans="1:22" ht="43.5" x14ac:dyDescent="0.35">
      <c r="A1139">
        <v>1137</v>
      </c>
      <c r="B1139" s="3" t="s">
        <v>1138</v>
      </c>
      <c r="C1139" s="3" t="s">
        <v>5247</v>
      </c>
      <c r="D1139" s="18">
        <v>25000</v>
      </c>
      <c r="E1139" s="18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7">
        <v>42453.611354166664</v>
      </c>
      <c r="L1139" s="7">
        <v>42483.611354166664</v>
      </c>
      <c r="M1139" s="5">
        <f>(J1139/86400)+25569+(-5/24)</f>
        <v>42453.611354166664</v>
      </c>
      <c r="N1139" s="5">
        <f t="shared" si="17"/>
        <v>42483.611354166664</v>
      </c>
      <c r="O1139" t="b">
        <v>0</v>
      </c>
      <c r="P1139">
        <v>39</v>
      </c>
      <c r="Q1139" t="b">
        <v>0</v>
      </c>
      <c r="R1139" t="s">
        <v>8283</v>
      </c>
      <c r="S1139" s="11">
        <f>SUM(E1139/D1139)*100</f>
        <v>39.5</v>
      </c>
      <c r="T1139" s="10">
        <f>SUM(E1139/P1139)</f>
        <v>253.2051282051282</v>
      </c>
      <c r="U1139" t="s">
        <v>8331</v>
      </c>
      <c r="V1139" t="s">
        <v>8333</v>
      </c>
    </row>
    <row r="1140" spans="1:22" ht="43.5" x14ac:dyDescent="0.35">
      <c r="A1140">
        <v>1138</v>
      </c>
      <c r="B1140" s="3" t="s">
        <v>1139</v>
      </c>
      <c r="C1140" s="3" t="s">
        <v>5248</v>
      </c>
      <c r="D1140" s="18">
        <v>35000</v>
      </c>
      <c r="E1140" s="18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7">
        <v>42736.698275462964</v>
      </c>
      <c r="L1140" s="7">
        <v>42756.698275462964</v>
      </c>
      <c r="M1140" s="5">
        <f>(J1140/86400)+25569+(-5/24)</f>
        <v>42736.698275462964</v>
      </c>
      <c r="N1140" s="5">
        <f t="shared" si="17"/>
        <v>42756.698275462964</v>
      </c>
      <c r="O1140" t="b">
        <v>0</v>
      </c>
      <c r="P1140">
        <v>4</v>
      </c>
      <c r="Q1140" t="b">
        <v>0</v>
      </c>
      <c r="R1140" t="s">
        <v>8283</v>
      </c>
      <c r="S1140" s="11">
        <f>SUM(E1140/D1140)*100</f>
        <v>0.35714285714285715</v>
      </c>
      <c r="T1140" s="10">
        <f>SUM(E1140/P1140)</f>
        <v>31.25</v>
      </c>
      <c r="U1140" t="s">
        <v>8331</v>
      </c>
      <c r="V1140" t="s">
        <v>8333</v>
      </c>
    </row>
    <row r="1141" spans="1:22" ht="43.5" x14ac:dyDescent="0.35">
      <c r="A1141">
        <v>1139</v>
      </c>
      <c r="B1141" s="3" t="s">
        <v>1140</v>
      </c>
      <c r="C1141" s="3" t="s">
        <v>5249</v>
      </c>
      <c r="D1141" s="18">
        <v>8000</v>
      </c>
      <c r="E1141" s="18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7">
        <v>41975.139189814814</v>
      </c>
      <c r="L1141" s="7">
        <v>42005.139189814814</v>
      </c>
      <c r="M1141" s="5">
        <f>(J1141/86400)+25569+(-5/24)</f>
        <v>41975.139189814814</v>
      </c>
      <c r="N1141" s="5">
        <f t="shared" si="17"/>
        <v>42005.139189814814</v>
      </c>
      <c r="O1141" t="b">
        <v>0</v>
      </c>
      <c r="P1141">
        <v>1</v>
      </c>
      <c r="Q1141" t="b">
        <v>0</v>
      </c>
      <c r="R1141" t="s">
        <v>8283</v>
      </c>
      <c r="S1141" s="11">
        <f>SUM(E1141/D1141)*100</f>
        <v>6.25E-2</v>
      </c>
      <c r="T1141" s="10">
        <f>SUM(E1141/P1141)</f>
        <v>5</v>
      </c>
      <c r="U1141" t="s">
        <v>8331</v>
      </c>
      <c r="V1141" t="s">
        <v>8333</v>
      </c>
    </row>
    <row r="1142" spans="1:22" ht="43.5" x14ac:dyDescent="0.35">
      <c r="A1142">
        <v>1140</v>
      </c>
      <c r="B1142" s="3" t="s">
        <v>1141</v>
      </c>
      <c r="C1142" s="3" t="s">
        <v>5250</v>
      </c>
      <c r="D1142" s="18">
        <v>5000</v>
      </c>
      <c r="E1142" s="18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7">
        <v>42192.253715277773</v>
      </c>
      <c r="L1142" s="7">
        <v>42222.253715277773</v>
      </c>
      <c r="M1142" s="5">
        <f>(J1142/86400)+25569+(-5/24)</f>
        <v>42192.253715277773</v>
      </c>
      <c r="N1142" s="5">
        <f t="shared" si="17"/>
        <v>42222.253715277773</v>
      </c>
      <c r="O1142" t="b">
        <v>0</v>
      </c>
      <c r="P1142">
        <v>0</v>
      </c>
      <c r="Q1142" t="b">
        <v>0</v>
      </c>
      <c r="R1142" t="s">
        <v>8283</v>
      </c>
      <c r="S1142" s="11">
        <f>SUM(E1142/D1142)*100</f>
        <v>0</v>
      </c>
      <c r="T1142" s="10" t="e">
        <f>SUM(E1142/P1142)</f>
        <v>#DIV/0!</v>
      </c>
      <c r="U1142" t="s">
        <v>8331</v>
      </c>
      <c r="V1142" t="s">
        <v>8333</v>
      </c>
    </row>
    <row r="1143" spans="1:22" x14ac:dyDescent="0.35">
      <c r="A1143">
        <v>1141</v>
      </c>
      <c r="B1143" s="3" t="s">
        <v>1142</v>
      </c>
      <c r="C1143" s="3" t="s">
        <v>5251</v>
      </c>
      <c r="D1143" s="18">
        <v>500</v>
      </c>
      <c r="E1143" s="18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7">
        <v>42164.491319444445</v>
      </c>
      <c r="L1143" s="7">
        <v>42194.491319444445</v>
      </c>
      <c r="M1143" s="5">
        <f>(J1143/86400)+25569+(-5/24)</f>
        <v>42164.491319444445</v>
      </c>
      <c r="N1143" s="5">
        <f t="shared" si="17"/>
        <v>42194.491319444445</v>
      </c>
      <c r="O1143" t="b">
        <v>0</v>
      </c>
      <c r="P1143">
        <v>0</v>
      </c>
      <c r="Q1143" t="b">
        <v>0</v>
      </c>
      <c r="R1143" t="s">
        <v>8283</v>
      </c>
      <c r="S1143" s="11">
        <f>SUM(E1143/D1143)*100</f>
        <v>0</v>
      </c>
      <c r="T1143" s="10" t="e">
        <f>SUM(E1143/P1143)</f>
        <v>#DIV/0!</v>
      </c>
      <c r="U1143" t="s">
        <v>8331</v>
      </c>
      <c r="V1143" t="s">
        <v>8333</v>
      </c>
    </row>
    <row r="1144" spans="1:22" ht="43.5" x14ac:dyDescent="0.35">
      <c r="A1144">
        <v>1142</v>
      </c>
      <c r="B1144" s="3" t="s">
        <v>1143</v>
      </c>
      <c r="C1144" s="3" t="s">
        <v>5252</v>
      </c>
      <c r="D1144" s="18">
        <v>4000</v>
      </c>
      <c r="E1144" s="18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7">
        <v>42021.797766203701</v>
      </c>
      <c r="L1144" s="7">
        <v>42051.797766203701</v>
      </c>
      <c r="M1144" s="5">
        <f>(J1144/86400)+25569+(-5/24)</f>
        <v>42021.797766203701</v>
      </c>
      <c r="N1144" s="5">
        <f t="shared" si="17"/>
        <v>42051.797766203701</v>
      </c>
      <c r="O1144" t="b">
        <v>0</v>
      </c>
      <c r="P1144">
        <v>0</v>
      </c>
      <c r="Q1144" t="b">
        <v>0</v>
      </c>
      <c r="R1144" t="s">
        <v>8283</v>
      </c>
      <c r="S1144" s="11">
        <f>SUM(E1144/D1144)*100</f>
        <v>0</v>
      </c>
      <c r="T1144" s="10" t="e">
        <f>SUM(E1144/P1144)</f>
        <v>#DIV/0!</v>
      </c>
      <c r="U1144" t="s">
        <v>8331</v>
      </c>
      <c r="V1144" t="s">
        <v>8333</v>
      </c>
    </row>
    <row r="1145" spans="1:22" ht="43.5" x14ac:dyDescent="0.35">
      <c r="A1145">
        <v>1143</v>
      </c>
      <c r="B1145" s="3" t="s">
        <v>1144</v>
      </c>
      <c r="C1145" s="3" t="s">
        <v>5253</v>
      </c>
      <c r="D1145" s="18">
        <v>45000</v>
      </c>
      <c r="E1145" s="18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7">
        <v>42324.985254629624</v>
      </c>
      <c r="L1145" s="7">
        <v>42354.985254629624</v>
      </c>
      <c r="M1145" s="5">
        <f>(J1145/86400)+25569+(-5/24)</f>
        <v>42324.985254629624</v>
      </c>
      <c r="N1145" s="5">
        <f t="shared" si="17"/>
        <v>42354.985254629624</v>
      </c>
      <c r="O1145" t="b">
        <v>0</v>
      </c>
      <c r="P1145">
        <v>8</v>
      </c>
      <c r="Q1145" t="b">
        <v>0</v>
      </c>
      <c r="R1145" t="s">
        <v>8283</v>
      </c>
      <c r="S1145" s="11">
        <f>SUM(E1145/D1145)*100</f>
        <v>0.41333333333333333</v>
      </c>
      <c r="T1145" s="10">
        <f>SUM(E1145/P1145)</f>
        <v>23.25</v>
      </c>
      <c r="U1145" t="s">
        <v>8331</v>
      </c>
      <c r="V1145" t="s">
        <v>8333</v>
      </c>
    </row>
    <row r="1146" spans="1:22" ht="43.5" x14ac:dyDescent="0.35">
      <c r="A1146">
        <v>1144</v>
      </c>
      <c r="B1146" s="3" t="s">
        <v>1145</v>
      </c>
      <c r="C1146" s="3" t="s">
        <v>5254</v>
      </c>
      <c r="D1146" s="18">
        <v>9300</v>
      </c>
      <c r="E1146" s="18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7">
        <v>42092.973611111105</v>
      </c>
      <c r="L1146" s="7">
        <v>42122.973611111105</v>
      </c>
      <c r="M1146" s="5">
        <f>(J1146/86400)+25569+(-5/24)</f>
        <v>42092.973611111105</v>
      </c>
      <c r="N1146" s="5">
        <f t="shared" si="17"/>
        <v>42122.973611111105</v>
      </c>
      <c r="O1146" t="b">
        <v>0</v>
      </c>
      <c r="P1146">
        <v>0</v>
      </c>
      <c r="Q1146" t="b">
        <v>0</v>
      </c>
      <c r="R1146" t="s">
        <v>8284</v>
      </c>
      <c r="S1146" s="11">
        <f>SUM(E1146/D1146)*100</f>
        <v>0</v>
      </c>
      <c r="T1146" s="10" t="e">
        <f>SUM(E1146/P1146)</f>
        <v>#DIV/0!</v>
      </c>
      <c r="U1146" t="s">
        <v>8334</v>
      </c>
      <c r="V1146" t="s">
        <v>8335</v>
      </c>
    </row>
    <row r="1147" spans="1:22" ht="43.5" x14ac:dyDescent="0.35">
      <c r="A1147">
        <v>1145</v>
      </c>
      <c r="B1147" s="3" t="s">
        <v>1146</v>
      </c>
      <c r="C1147" s="3" t="s">
        <v>5255</v>
      </c>
      <c r="D1147" s="18">
        <v>80000</v>
      </c>
      <c r="E1147" s="18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7">
        <v>41854.539259259254</v>
      </c>
      <c r="L1147" s="7">
        <v>41914.539259259254</v>
      </c>
      <c r="M1147" s="5">
        <f>(J1147/86400)+25569+(-5/24)</f>
        <v>41854.539259259254</v>
      </c>
      <c r="N1147" s="5">
        <f t="shared" si="17"/>
        <v>41914.539259259254</v>
      </c>
      <c r="O1147" t="b">
        <v>0</v>
      </c>
      <c r="P1147">
        <v>1</v>
      </c>
      <c r="Q1147" t="b">
        <v>0</v>
      </c>
      <c r="R1147" t="s">
        <v>8284</v>
      </c>
      <c r="S1147" s="11">
        <f>SUM(E1147/D1147)*100</f>
        <v>0.125</v>
      </c>
      <c r="T1147" s="10">
        <f>SUM(E1147/P1147)</f>
        <v>100</v>
      </c>
      <c r="U1147" t="s">
        <v>8334</v>
      </c>
      <c r="V1147" t="s">
        <v>8335</v>
      </c>
    </row>
    <row r="1148" spans="1:22" ht="43.5" x14ac:dyDescent="0.35">
      <c r="A1148">
        <v>1146</v>
      </c>
      <c r="B1148" s="3" t="s">
        <v>1147</v>
      </c>
      <c r="C1148" s="3" t="s">
        <v>5256</v>
      </c>
      <c r="D1148" s="18">
        <v>6000</v>
      </c>
      <c r="E1148" s="1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7">
        <v>41723.745057870365</v>
      </c>
      <c r="L1148" s="7">
        <v>41761.745057870365</v>
      </c>
      <c r="M1148" s="5">
        <f>(J1148/86400)+25569+(-5/24)</f>
        <v>41723.745057870365</v>
      </c>
      <c r="N1148" s="5">
        <f t="shared" si="17"/>
        <v>41761.745057870365</v>
      </c>
      <c r="O1148" t="b">
        <v>0</v>
      </c>
      <c r="P1148">
        <v>12</v>
      </c>
      <c r="Q1148" t="b">
        <v>0</v>
      </c>
      <c r="R1148" t="s">
        <v>8284</v>
      </c>
      <c r="S1148" s="11">
        <f>SUM(E1148/D1148)*100</f>
        <v>8.8333333333333339</v>
      </c>
      <c r="T1148" s="10">
        <f>SUM(E1148/P1148)</f>
        <v>44.166666666666664</v>
      </c>
      <c r="U1148" t="s">
        <v>8334</v>
      </c>
      <c r="V1148" t="s">
        <v>8335</v>
      </c>
    </row>
    <row r="1149" spans="1:22" ht="43.5" x14ac:dyDescent="0.35">
      <c r="A1149">
        <v>1147</v>
      </c>
      <c r="B1149" s="3" t="s">
        <v>1148</v>
      </c>
      <c r="C1149" s="3" t="s">
        <v>5257</v>
      </c>
      <c r="D1149" s="18">
        <v>25000</v>
      </c>
      <c r="E1149" s="18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7">
        <v>41871.763692129629</v>
      </c>
      <c r="L1149" s="7">
        <v>41931.763692129629</v>
      </c>
      <c r="M1149" s="5">
        <f>(J1149/86400)+25569+(-5/24)</f>
        <v>41871.763692129629</v>
      </c>
      <c r="N1149" s="5">
        <f t="shared" si="17"/>
        <v>41931.763692129629</v>
      </c>
      <c r="O1149" t="b">
        <v>0</v>
      </c>
      <c r="P1149">
        <v>0</v>
      </c>
      <c r="Q1149" t="b">
        <v>0</v>
      </c>
      <c r="R1149" t="s">
        <v>8284</v>
      </c>
      <c r="S1149" s="11">
        <f>SUM(E1149/D1149)*100</f>
        <v>0</v>
      </c>
      <c r="T1149" s="10" t="e">
        <f>SUM(E1149/P1149)</f>
        <v>#DIV/0!</v>
      </c>
      <c r="U1149" t="s">
        <v>8334</v>
      </c>
      <c r="V1149" t="s">
        <v>8335</v>
      </c>
    </row>
    <row r="1150" spans="1:22" ht="29" x14ac:dyDescent="0.35">
      <c r="A1150">
        <v>1148</v>
      </c>
      <c r="B1150" s="3" t="s">
        <v>1149</v>
      </c>
      <c r="C1150" s="3" t="s">
        <v>5258</v>
      </c>
      <c r="D1150" s="18">
        <v>15000</v>
      </c>
      <c r="E1150" s="18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7">
        <v>42674.962743055548</v>
      </c>
      <c r="L1150" s="7">
        <v>42705.00440972222</v>
      </c>
      <c r="M1150" s="5">
        <f>(J1150/86400)+25569+(-5/24)</f>
        <v>42674.962743055548</v>
      </c>
      <c r="N1150" s="5">
        <f t="shared" si="17"/>
        <v>42705.00440972222</v>
      </c>
      <c r="O1150" t="b">
        <v>0</v>
      </c>
      <c r="P1150">
        <v>3</v>
      </c>
      <c r="Q1150" t="b">
        <v>0</v>
      </c>
      <c r="R1150" t="s">
        <v>8284</v>
      </c>
      <c r="S1150" s="11">
        <f>SUM(E1150/D1150)*100</f>
        <v>0.48666666666666669</v>
      </c>
      <c r="T1150" s="10">
        <f>SUM(E1150/P1150)</f>
        <v>24.333333333333332</v>
      </c>
      <c r="U1150" t="s">
        <v>8334</v>
      </c>
      <c r="V1150" t="s">
        <v>8335</v>
      </c>
    </row>
    <row r="1151" spans="1:22" ht="29" x14ac:dyDescent="0.35">
      <c r="A1151">
        <v>1149</v>
      </c>
      <c r="B1151" s="3" t="s">
        <v>1150</v>
      </c>
      <c r="C1151" s="3" t="s">
        <v>5259</v>
      </c>
      <c r="D1151" s="18">
        <v>50000</v>
      </c>
      <c r="E1151" s="18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7">
        <v>42507.501921296294</v>
      </c>
      <c r="L1151" s="7">
        <v>42537.501921296294</v>
      </c>
      <c r="M1151" s="5">
        <f>(J1151/86400)+25569+(-5/24)</f>
        <v>42507.501921296294</v>
      </c>
      <c r="N1151" s="5">
        <f t="shared" si="17"/>
        <v>42537.501921296294</v>
      </c>
      <c r="O1151" t="b">
        <v>0</v>
      </c>
      <c r="P1151">
        <v>2</v>
      </c>
      <c r="Q1151" t="b">
        <v>0</v>
      </c>
      <c r="R1151" t="s">
        <v>8284</v>
      </c>
      <c r="S1151" s="11">
        <f>SUM(E1151/D1151)*100</f>
        <v>0.15</v>
      </c>
      <c r="T1151" s="10">
        <f>SUM(E1151/P1151)</f>
        <v>37.5</v>
      </c>
      <c r="U1151" t="s">
        <v>8334</v>
      </c>
      <c r="V1151" t="s">
        <v>8335</v>
      </c>
    </row>
    <row r="1152" spans="1:22" ht="29" x14ac:dyDescent="0.35">
      <c r="A1152">
        <v>1150</v>
      </c>
      <c r="B1152" s="3" t="s">
        <v>1151</v>
      </c>
      <c r="C1152" s="3" t="s">
        <v>5260</v>
      </c>
      <c r="D1152" s="18">
        <v>2500</v>
      </c>
      <c r="E1152" s="18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7">
        <v>42317.74623842592</v>
      </c>
      <c r="L1152" s="7">
        <v>42377.74623842592</v>
      </c>
      <c r="M1152" s="5">
        <f>(J1152/86400)+25569+(-5/24)</f>
        <v>42317.74623842592</v>
      </c>
      <c r="N1152" s="5">
        <f t="shared" si="17"/>
        <v>42377.74623842592</v>
      </c>
      <c r="O1152" t="b">
        <v>0</v>
      </c>
      <c r="P1152">
        <v>6</v>
      </c>
      <c r="Q1152" t="b">
        <v>0</v>
      </c>
      <c r="R1152" t="s">
        <v>8284</v>
      </c>
      <c r="S1152" s="11">
        <f>SUM(E1152/D1152)*100</f>
        <v>10.08</v>
      </c>
      <c r="T1152" s="10">
        <f>SUM(E1152/P1152)</f>
        <v>42</v>
      </c>
      <c r="U1152" t="s">
        <v>8334</v>
      </c>
      <c r="V1152" t="s">
        <v>8335</v>
      </c>
    </row>
    <row r="1153" spans="1:22" ht="58" x14ac:dyDescent="0.35">
      <c r="A1153">
        <v>1151</v>
      </c>
      <c r="B1153" s="3" t="s">
        <v>1152</v>
      </c>
      <c r="C1153" s="3" t="s">
        <v>5261</v>
      </c>
      <c r="D1153" s="18">
        <v>25000</v>
      </c>
      <c r="E1153" s="18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7">
        <v>42223.894247685188</v>
      </c>
      <c r="L1153" s="7">
        <v>42253.894247685188</v>
      </c>
      <c r="M1153" s="5">
        <f>(J1153/86400)+25569+(-5/24)</f>
        <v>42223.894247685188</v>
      </c>
      <c r="N1153" s="5">
        <f t="shared" si="17"/>
        <v>42253.894247685188</v>
      </c>
      <c r="O1153" t="b">
        <v>0</v>
      </c>
      <c r="P1153">
        <v>0</v>
      </c>
      <c r="Q1153" t="b">
        <v>0</v>
      </c>
      <c r="R1153" t="s">
        <v>8284</v>
      </c>
      <c r="S1153" s="11">
        <f>SUM(E1153/D1153)*100</f>
        <v>0</v>
      </c>
      <c r="T1153" s="10" t="e">
        <f>SUM(E1153/P1153)</f>
        <v>#DIV/0!</v>
      </c>
      <c r="U1153" t="s">
        <v>8334</v>
      </c>
      <c r="V1153" t="s">
        <v>8335</v>
      </c>
    </row>
    <row r="1154" spans="1:22" x14ac:dyDescent="0.35">
      <c r="A1154">
        <v>1152</v>
      </c>
      <c r="B1154" s="3" t="s">
        <v>1153</v>
      </c>
      <c r="C1154" s="3" t="s">
        <v>5262</v>
      </c>
      <c r="D1154" s="18">
        <v>16000</v>
      </c>
      <c r="E1154" s="18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7">
        <v>42109.501296296294</v>
      </c>
      <c r="L1154" s="7">
        <v>42139.501296296294</v>
      </c>
      <c r="M1154" s="5">
        <f>(J1154/86400)+25569+(-5/24)</f>
        <v>42109.501296296294</v>
      </c>
      <c r="N1154" s="5">
        <f t="shared" si="17"/>
        <v>42139.501296296294</v>
      </c>
      <c r="O1154" t="b">
        <v>0</v>
      </c>
      <c r="P1154">
        <v>15</v>
      </c>
      <c r="Q1154" t="b">
        <v>0</v>
      </c>
      <c r="R1154" t="s">
        <v>8284</v>
      </c>
      <c r="S1154" s="11">
        <f>SUM(E1154/D1154)*100</f>
        <v>5.6937500000000005</v>
      </c>
      <c r="T1154" s="10">
        <f>SUM(E1154/P1154)</f>
        <v>60.733333333333334</v>
      </c>
      <c r="U1154" t="s">
        <v>8334</v>
      </c>
      <c r="V1154" t="s">
        <v>8335</v>
      </c>
    </row>
    <row r="1155" spans="1:22" ht="29" x14ac:dyDescent="0.35">
      <c r="A1155">
        <v>1153</v>
      </c>
      <c r="B1155" s="3" t="s">
        <v>1154</v>
      </c>
      <c r="C1155" s="3" t="s">
        <v>5263</v>
      </c>
      <c r="D1155" s="18">
        <v>8000</v>
      </c>
      <c r="E1155" s="18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7">
        <v>42143.505844907406</v>
      </c>
      <c r="L1155" s="7">
        <v>42173.505844907406</v>
      </c>
      <c r="M1155" s="5">
        <f>(J1155/86400)+25569+(-5/24)</f>
        <v>42143.505844907406</v>
      </c>
      <c r="N1155" s="5">
        <f t="shared" ref="N1155:N1218" si="18">(I1155/86400)+25569+(-5/24)</f>
        <v>42173.505844907406</v>
      </c>
      <c r="O1155" t="b">
        <v>0</v>
      </c>
      <c r="P1155">
        <v>1</v>
      </c>
      <c r="Q1155" t="b">
        <v>0</v>
      </c>
      <c r="R1155" t="s">
        <v>8284</v>
      </c>
      <c r="S1155" s="11">
        <f>SUM(E1155/D1155)*100</f>
        <v>0.625</v>
      </c>
      <c r="T1155" s="10">
        <f>SUM(E1155/P1155)</f>
        <v>50</v>
      </c>
      <c r="U1155" t="s">
        <v>8334</v>
      </c>
      <c r="V1155" t="s">
        <v>8335</v>
      </c>
    </row>
    <row r="1156" spans="1:22" ht="43.5" x14ac:dyDescent="0.35">
      <c r="A1156">
        <v>1154</v>
      </c>
      <c r="B1156" s="3" t="s">
        <v>1155</v>
      </c>
      <c r="C1156" s="3" t="s">
        <v>5264</v>
      </c>
      <c r="D1156" s="18">
        <v>5000</v>
      </c>
      <c r="E1156" s="18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7">
        <v>42222.900532407402</v>
      </c>
      <c r="L1156" s="7">
        <v>42252.900532407402</v>
      </c>
      <c r="M1156" s="5">
        <f>(J1156/86400)+25569+(-5/24)</f>
        <v>42222.900532407402</v>
      </c>
      <c r="N1156" s="5">
        <f t="shared" si="18"/>
        <v>42252.900532407402</v>
      </c>
      <c r="O1156" t="b">
        <v>0</v>
      </c>
      <c r="P1156">
        <v>3</v>
      </c>
      <c r="Q1156" t="b">
        <v>0</v>
      </c>
      <c r="R1156" t="s">
        <v>8284</v>
      </c>
      <c r="S1156" s="11">
        <f>SUM(E1156/D1156)*100</f>
        <v>6.5</v>
      </c>
      <c r="T1156" s="10">
        <f>SUM(E1156/P1156)</f>
        <v>108.33333333333333</v>
      </c>
      <c r="U1156" t="s">
        <v>8334</v>
      </c>
      <c r="V1156" t="s">
        <v>8335</v>
      </c>
    </row>
    <row r="1157" spans="1:22" ht="43.5" x14ac:dyDescent="0.35">
      <c r="A1157">
        <v>1155</v>
      </c>
      <c r="B1157" s="3" t="s">
        <v>1156</v>
      </c>
      <c r="C1157" s="3" t="s">
        <v>5265</v>
      </c>
      <c r="D1157" s="18">
        <v>25000</v>
      </c>
      <c r="E1157" s="18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7">
        <v>41835.555648148147</v>
      </c>
      <c r="L1157" s="7">
        <v>41865.555648148147</v>
      </c>
      <c r="M1157" s="5">
        <f>(J1157/86400)+25569+(-5/24)</f>
        <v>41835.555648148147</v>
      </c>
      <c r="N1157" s="5">
        <f t="shared" si="18"/>
        <v>41865.555648148147</v>
      </c>
      <c r="O1157" t="b">
        <v>0</v>
      </c>
      <c r="P1157">
        <v>8</v>
      </c>
      <c r="Q1157" t="b">
        <v>0</v>
      </c>
      <c r="R1157" t="s">
        <v>8284</v>
      </c>
      <c r="S1157" s="11">
        <f>SUM(E1157/D1157)*100</f>
        <v>0.752</v>
      </c>
      <c r="T1157" s="10">
        <f>SUM(E1157/P1157)</f>
        <v>23.5</v>
      </c>
      <c r="U1157" t="s">
        <v>8334</v>
      </c>
      <c r="V1157" t="s">
        <v>8335</v>
      </c>
    </row>
    <row r="1158" spans="1:22" ht="43.5" x14ac:dyDescent="0.35">
      <c r="A1158">
        <v>1156</v>
      </c>
      <c r="B1158" s="3" t="s">
        <v>1157</v>
      </c>
      <c r="C1158" s="3" t="s">
        <v>5266</v>
      </c>
      <c r="D1158" s="18">
        <v>6500</v>
      </c>
      <c r="E1158" s="1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7">
        <v>42028.862986111104</v>
      </c>
      <c r="L1158" s="7">
        <v>42058.862986111104</v>
      </c>
      <c r="M1158" s="5">
        <f>(J1158/86400)+25569+(-5/24)</f>
        <v>42028.862986111104</v>
      </c>
      <c r="N1158" s="5">
        <f t="shared" si="18"/>
        <v>42058.862986111104</v>
      </c>
      <c r="O1158" t="b">
        <v>0</v>
      </c>
      <c r="P1158">
        <v>0</v>
      </c>
      <c r="Q1158" t="b">
        <v>0</v>
      </c>
      <c r="R1158" t="s">
        <v>8284</v>
      </c>
      <c r="S1158" s="11">
        <f>SUM(E1158/D1158)*100</f>
        <v>0</v>
      </c>
      <c r="T1158" s="10" t="e">
        <f>SUM(E1158/P1158)</f>
        <v>#DIV/0!</v>
      </c>
      <c r="U1158" t="s">
        <v>8334</v>
      </c>
      <c r="V1158" t="s">
        <v>8335</v>
      </c>
    </row>
    <row r="1159" spans="1:22" ht="43.5" x14ac:dyDescent="0.35">
      <c r="A1159">
        <v>1157</v>
      </c>
      <c r="B1159" s="3" t="s">
        <v>1158</v>
      </c>
      <c r="C1159" s="3" t="s">
        <v>5267</v>
      </c>
      <c r="D1159" s="18">
        <v>10000</v>
      </c>
      <c r="E1159" s="18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7">
        <v>41918.419907407406</v>
      </c>
      <c r="L1159" s="7">
        <v>41978.46157407407</v>
      </c>
      <c r="M1159" s="5">
        <f>(J1159/86400)+25569+(-5/24)</f>
        <v>41918.419907407406</v>
      </c>
      <c r="N1159" s="5">
        <f t="shared" si="18"/>
        <v>41978.46157407407</v>
      </c>
      <c r="O1159" t="b">
        <v>0</v>
      </c>
      <c r="P1159">
        <v>3</v>
      </c>
      <c r="Q1159" t="b">
        <v>0</v>
      </c>
      <c r="R1159" t="s">
        <v>8284</v>
      </c>
      <c r="S1159" s="11">
        <f>SUM(E1159/D1159)*100</f>
        <v>1.51</v>
      </c>
      <c r="T1159" s="10">
        <f>SUM(E1159/P1159)</f>
        <v>50.333333333333336</v>
      </c>
      <c r="U1159" t="s">
        <v>8334</v>
      </c>
      <c r="V1159" t="s">
        <v>8335</v>
      </c>
    </row>
    <row r="1160" spans="1:22" ht="43.5" x14ac:dyDescent="0.35">
      <c r="A1160">
        <v>1158</v>
      </c>
      <c r="B1160" s="3" t="s">
        <v>1159</v>
      </c>
      <c r="C1160" s="3" t="s">
        <v>5268</v>
      </c>
      <c r="D1160" s="18">
        <v>7500</v>
      </c>
      <c r="E1160" s="18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7">
        <v>41951.883425925924</v>
      </c>
      <c r="L1160" s="7">
        <v>41981.883425925924</v>
      </c>
      <c r="M1160" s="5">
        <f>(J1160/86400)+25569+(-5/24)</f>
        <v>41951.883425925924</v>
      </c>
      <c r="N1160" s="5">
        <f t="shared" si="18"/>
        <v>41981.883425925924</v>
      </c>
      <c r="O1160" t="b">
        <v>0</v>
      </c>
      <c r="P1160">
        <v>3</v>
      </c>
      <c r="Q1160" t="b">
        <v>0</v>
      </c>
      <c r="R1160" t="s">
        <v>8284</v>
      </c>
      <c r="S1160" s="11">
        <f>SUM(E1160/D1160)*100</f>
        <v>0.46666666666666673</v>
      </c>
      <c r="T1160" s="10">
        <f>SUM(E1160/P1160)</f>
        <v>11.666666666666666</v>
      </c>
      <c r="U1160" t="s">
        <v>8334</v>
      </c>
      <c r="V1160" t="s">
        <v>8335</v>
      </c>
    </row>
    <row r="1161" spans="1:22" ht="43.5" x14ac:dyDescent="0.35">
      <c r="A1161">
        <v>1159</v>
      </c>
      <c r="B1161" s="3" t="s">
        <v>1160</v>
      </c>
      <c r="C1161" s="3" t="s">
        <v>5269</v>
      </c>
      <c r="D1161" s="18">
        <v>6750</v>
      </c>
      <c r="E1161" s="18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7">
        <v>42154.518113425926</v>
      </c>
      <c r="L1161" s="7">
        <v>42185.447916666664</v>
      </c>
      <c r="M1161" s="5">
        <f>(J1161/86400)+25569+(-5/24)</f>
        <v>42154.518113425926</v>
      </c>
      <c r="N1161" s="5">
        <f t="shared" si="18"/>
        <v>42185.447916666664</v>
      </c>
      <c r="O1161" t="b">
        <v>0</v>
      </c>
      <c r="P1161">
        <v>0</v>
      </c>
      <c r="Q1161" t="b">
        <v>0</v>
      </c>
      <c r="R1161" t="s">
        <v>8284</v>
      </c>
      <c r="S1161" s="11">
        <f>SUM(E1161/D1161)*100</f>
        <v>0</v>
      </c>
      <c r="T1161" s="10" t="e">
        <f>SUM(E1161/P1161)</f>
        <v>#DIV/0!</v>
      </c>
      <c r="U1161" t="s">
        <v>8334</v>
      </c>
      <c r="V1161" t="s">
        <v>8335</v>
      </c>
    </row>
    <row r="1162" spans="1:22" ht="43.5" x14ac:dyDescent="0.35">
      <c r="A1162">
        <v>1160</v>
      </c>
      <c r="B1162" s="3" t="s">
        <v>1161</v>
      </c>
      <c r="C1162" s="3" t="s">
        <v>5270</v>
      </c>
      <c r="D1162" s="18">
        <v>30000</v>
      </c>
      <c r="E1162" s="18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7">
        <v>42060.946597222217</v>
      </c>
      <c r="L1162" s="7">
        <v>42090.904930555553</v>
      </c>
      <c r="M1162" s="5">
        <f>(J1162/86400)+25569+(-5/24)</f>
        <v>42060.946597222217</v>
      </c>
      <c r="N1162" s="5">
        <f t="shared" si="18"/>
        <v>42090.904930555553</v>
      </c>
      <c r="O1162" t="b">
        <v>0</v>
      </c>
      <c r="P1162">
        <v>19</v>
      </c>
      <c r="Q1162" t="b">
        <v>0</v>
      </c>
      <c r="R1162" t="s">
        <v>8284</v>
      </c>
      <c r="S1162" s="11">
        <f>SUM(E1162/D1162)*100</f>
        <v>3.85</v>
      </c>
      <c r="T1162" s="10">
        <f>SUM(E1162/P1162)</f>
        <v>60.789473684210527</v>
      </c>
      <c r="U1162" t="s">
        <v>8334</v>
      </c>
      <c r="V1162" t="s">
        <v>8335</v>
      </c>
    </row>
    <row r="1163" spans="1:22" ht="43.5" x14ac:dyDescent="0.35">
      <c r="A1163">
        <v>1161</v>
      </c>
      <c r="B1163" s="3" t="s">
        <v>1162</v>
      </c>
      <c r="C1163" s="3" t="s">
        <v>5271</v>
      </c>
      <c r="D1163" s="18">
        <v>18000</v>
      </c>
      <c r="E1163" s="18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7">
        <v>42122.421168981477</v>
      </c>
      <c r="L1163" s="7">
        <v>42143.421168981477</v>
      </c>
      <c r="M1163" s="5">
        <f>(J1163/86400)+25569+(-5/24)</f>
        <v>42122.421168981477</v>
      </c>
      <c r="N1163" s="5">
        <f t="shared" si="18"/>
        <v>42143.421168981477</v>
      </c>
      <c r="O1163" t="b">
        <v>0</v>
      </c>
      <c r="P1163">
        <v>0</v>
      </c>
      <c r="Q1163" t="b">
        <v>0</v>
      </c>
      <c r="R1163" t="s">
        <v>8284</v>
      </c>
      <c r="S1163" s="11">
        <f>SUM(E1163/D1163)*100</f>
        <v>0</v>
      </c>
      <c r="T1163" s="10" t="e">
        <f>SUM(E1163/P1163)</f>
        <v>#DIV/0!</v>
      </c>
      <c r="U1163" t="s">
        <v>8334</v>
      </c>
      <c r="V1163" t="s">
        <v>8335</v>
      </c>
    </row>
    <row r="1164" spans="1:22" ht="58" x14ac:dyDescent="0.35">
      <c r="A1164">
        <v>1162</v>
      </c>
      <c r="B1164" s="3" t="s">
        <v>1163</v>
      </c>
      <c r="C1164" s="3" t="s">
        <v>5272</v>
      </c>
      <c r="D1164" s="18">
        <v>60000</v>
      </c>
      <c r="E1164" s="18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7">
        <v>41876.475277777776</v>
      </c>
      <c r="L1164" s="7">
        <v>41907.475277777776</v>
      </c>
      <c r="M1164" s="5">
        <f>(J1164/86400)+25569+(-5/24)</f>
        <v>41876.475277777776</v>
      </c>
      <c r="N1164" s="5">
        <f t="shared" si="18"/>
        <v>41907.475277777776</v>
      </c>
      <c r="O1164" t="b">
        <v>0</v>
      </c>
      <c r="P1164">
        <v>2</v>
      </c>
      <c r="Q1164" t="b">
        <v>0</v>
      </c>
      <c r="R1164" t="s">
        <v>8284</v>
      </c>
      <c r="S1164" s="11">
        <f>SUM(E1164/D1164)*100</f>
        <v>5.8333333333333341E-2</v>
      </c>
      <c r="T1164" s="10">
        <f>SUM(E1164/P1164)</f>
        <v>17.5</v>
      </c>
      <c r="U1164" t="s">
        <v>8334</v>
      </c>
      <c r="V1164" t="s">
        <v>8335</v>
      </c>
    </row>
    <row r="1165" spans="1:22" ht="43.5" x14ac:dyDescent="0.35">
      <c r="A1165">
        <v>1163</v>
      </c>
      <c r="B1165" s="3" t="s">
        <v>1164</v>
      </c>
      <c r="C1165" s="3" t="s">
        <v>5273</v>
      </c>
      <c r="D1165" s="18">
        <v>5200</v>
      </c>
      <c r="E1165" s="18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7">
        <v>41830.515277777777</v>
      </c>
      <c r="L1165" s="7">
        <v>41860.515277777777</v>
      </c>
      <c r="M1165" s="5">
        <f>(J1165/86400)+25569+(-5/24)</f>
        <v>41830.515277777777</v>
      </c>
      <c r="N1165" s="5">
        <f t="shared" si="18"/>
        <v>41860.515277777777</v>
      </c>
      <c r="O1165" t="b">
        <v>0</v>
      </c>
      <c r="P1165">
        <v>0</v>
      </c>
      <c r="Q1165" t="b">
        <v>0</v>
      </c>
      <c r="R1165" t="s">
        <v>8284</v>
      </c>
      <c r="S1165" s="11">
        <f>SUM(E1165/D1165)*100</f>
        <v>0</v>
      </c>
      <c r="T1165" s="10" t="e">
        <f>SUM(E1165/P1165)</f>
        <v>#DIV/0!</v>
      </c>
      <c r="U1165" t="s">
        <v>8334</v>
      </c>
      <c r="V1165" t="s">
        <v>8335</v>
      </c>
    </row>
    <row r="1166" spans="1:22" ht="58" x14ac:dyDescent="0.35">
      <c r="A1166">
        <v>1164</v>
      </c>
      <c r="B1166" s="3" t="s">
        <v>1165</v>
      </c>
      <c r="C1166" s="3" t="s">
        <v>5274</v>
      </c>
      <c r="D1166" s="18">
        <v>10000</v>
      </c>
      <c r="E1166" s="18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7">
        <v>42509.51599537037</v>
      </c>
      <c r="L1166" s="7">
        <v>42539.51599537037</v>
      </c>
      <c r="M1166" s="5">
        <f>(J1166/86400)+25569+(-5/24)</f>
        <v>42509.51599537037</v>
      </c>
      <c r="N1166" s="5">
        <f t="shared" si="18"/>
        <v>42539.51599537037</v>
      </c>
      <c r="O1166" t="b">
        <v>0</v>
      </c>
      <c r="P1166">
        <v>0</v>
      </c>
      <c r="Q1166" t="b">
        <v>0</v>
      </c>
      <c r="R1166" t="s">
        <v>8284</v>
      </c>
      <c r="S1166" s="11">
        <f>SUM(E1166/D1166)*100</f>
        <v>0</v>
      </c>
      <c r="T1166" s="10" t="e">
        <f>SUM(E1166/P1166)</f>
        <v>#DIV/0!</v>
      </c>
      <c r="U1166" t="s">
        <v>8334</v>
      </c>
      <c r="V1166" t="s">
        <v>8335</v>
      </c>
    </row>
    <row r="1167" spans="1:22" ht="58" x14ac:dyDescent="0.35">
      <c r="A1167">
        <v>1165</v>
      </c>
      <c r="B1167" s="3" t="s">
        <v>1166</v>
      </c>
      <c r="C1167" s="3" t="s">
        <v>5275</v>
      </c>
      <c r="D1167" s="18">
        <v>10000</v>
      </c>
      <c r="E1167" s="18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7">
        <v>41792.00613425926</v>
      </c>
      <c r="L1167" s="7">
        <v>41826.00613425926</v>
      </c>
      <c r="M1167" s="5">
        <f>(J1167/86400)+25569+(-5/24)</f>
        <v>41792.00613425926</v>
      </c>
      <c r="N1167" s="5">
        <f t="shared" si="18"/>
        <v>41826.00613425926</v>
      </c>
      <c r="O1167" t="b">
        <v>0</v>
      </c>
      <c r="P1167">
        <v>25</v>
      </c>
      <c r="Q1167" t="b">
        <v>0</v>
      </c>
      <c r="R1167" t="s">
        <v>8284</v>
      </c>
      <c r="S1167" s="11">
        <f>SUM(E1167/D1167)*100</f>
        <v>20.705000000000002</v>
      </c>
      <c r="T1167" s="10">
        <f>SUM(E1167/P1167)</f>
        <v>82.82</v>
      </c>
      <c r="U1167" t="s">
        <v>8334</v>
      </c>
      <c r="V1167" t="s">
        <v>8335</v>
      </c>
    </row>
    <row r="1168" spans="1:22" ht="43.5" x14ac:dyDescent="0.35">
      <c r="A1168">
        <v>1166</v>
      </c>
      <c r="B1168" s="3" t="s">
        <v>1167</v>
      </c>
      <c r="C1168" s="3" t="s">
        <v>5276</v>
      </c>
      <c r="D1168" s="18">
        <v>15000</v>
      </c>
      <c r="E1168" s="1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7">
        <v>42150.277106481481</v>
      </c>
      <c r="L1168" s="7">
        <v>42180.958333333336</v>
      </c>
      <c r="M1168" s="5">
        <f>(J1168/86400)+25569+(-5/24)</f>
        <v>42150.277106481481</v>
      </c>
      <c r="N1168" s="5">
        <f t="shared" si="18"/>
        <v>42180.958333333336</v>
      </c>
      <c r="O1168" t="b">
        <v>0</v>
      </c>
      <c r="P1168">
        <v>8</v>
      </c>
      <c r="Q1168" t="b">
        <v>0</v>
      </c>
      <c r="R1168" t="s">
        <v>8284</v>
      </c>
      <c r="S1168" s="11">
        <f>SUM(E1168/D1168)*100</f>
        <v>19.139999999999997</v>
      </c>
      <c r="T1168" s="10">
        <f>SUM(E1168/P1168)</f>
        <v>358.875</v>
      </c>
      <c r="U1168" t="s">
        <v>8334</v>
      </c>
      <c r="V1168" t="s">
        <v>8335</v>
      </c>
    </row>
    <row r="1169" spans="1:22" ht="43.5" x14ac:dyDescent="0.35">
      <c r="A1169">
        <v>1167</v>
      </c>
      <c r="B1169" s="3" t="s">
        <v>1168</v>
      </c>
      <c r="C1169" s="3" t="s">
        <v>5277</v>
      </c>
      <c r="D1169" s="18">
        <v>60000</v>
      </c>
      <c r="E1169" s="18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7">
        <v>41863.526562499996</v>
      </c>
      <c r="L1169" s="7">
        <v>41894.526562499996</v>
      </c>
      <c r="M1169" s="5">
        <f>(J1169/86400)+25569+(-5/24)</f>
        <v>41863.526562499996</v>
      </c>
      <c r="N1169" s="5">
        <f t="shared" si="18"/>
        <v>41894.526562499996</v>
      </c>
      <c r="O1169" t="b">
        <v>0</v>
      </c>
      <c r="P1169">
        <v>16</v>
      </c>
      <c r="Q1169" t="b">
        <v>0</v>
      </c>
      <c r="R1169" t="s">
        <v>8284</v>
      </c>
      <c r="S1169" s="11">
        <f>SUM(E1169/D1169)*100</f>
        <v>1.6316666666666666</v>
      </c>
      <c r="T1169" s="10">
        <f>SUM(E1169/P1169)</f>
        <v>61.1875</v>
      </c>
      <c r="U1169" t="s">
        <v>8334</v>
      </c>
      <c r="V1169" t="s">
        <v>8335</v>
      </c>
    </row>
    <row r="1170" spans="1:22" ht="43.5" x14ac:dyDescent="0.35">
      <c r="A1170">
        <v>1168</v>
      </c>
      <c r="B1170" s="3" t="s">
        <v>1169</v>
      </c>
      <c r="C1170" s="3" t="s">
        <v>5278</v>
      </c>
      <c r="D1170" s="18">
        <v>18000</v>
      </c>
      <c r="E1170" s="18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7">
        <v>42604.845659722218</v>
      </c>
      <c r="L1170" s="7">
        <v>42634.845659722218</v>
      </c>
      <c r="M1170" s="5">
        <f>(J1170/86400)+25569+(-5/24)</f>
        <v>42604.845659722218</v>
      </c>
      <c r="N1170" s="5">
        <f t="shared" si="18"/>
        <v>42634.845659722218</v>
      </c>
      <c r="O1170" t="b">
        <v>0</v>
      </c>
      <c r="P1170">
        <v>3</v>
      </c>
      <c r="Q1170" t="b">
        <v>0</v>
      </c>
      <c r="R1170" t="s">
        <v>8284</v>
      </c>
      <c r="S1170" s="11">
        <f>SUM(E1170/D1170)*100</f>
        <v>5.6666666666666661</v>
      </c>
      <c r="T1170" s="10">
        <f>SUM(E1170/P1170)</f>
        <v>340</v>
      </c>
      <c r="U1170" t="s">
        <v>8334</v>
      </c>
      <c r="V1170" t="s">
        <v>8335</v>
      </c>
    </row>
    <row r="1171" spans="1:22" ht="43.5" x14ac:dyDescent="0.35">
      <c r="A1171">
        <v>1169</v>
      </c>
      <c r="B1171" s="3" t="s">
        <v>1170</v>
      </c>
      <c r="C1171" s="3" t="s">
        <v>5279</v>
      </c>
      <c r="D1171" s="18">
        <v>10000</v>
      </c>
      <c r="E1171" s="18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7">
        <v>42027.145405092589</v>
      </c>
      <c r="L1171" s="7">
        <v>42057.145405092589</v>
      </c>
      <c r="M1171" s="5">
        <f>(J1171/86400)+25569+(-5/24)</f>
        <v>42027.145405092589</v>
      </c>
      <c r="N1171" s="5">
        <f t="shared" si="18"/>
        <v>42057.145405092589</v>
      </c>
      <c r="O1171" t="b">
        <v>0</v>
      </c>
      <c r="P1171">
        <v>3</v>
      </c>
      <c r="Q1171" t="b">
        <v>0</v>
      </c>
      <c r="R1171" t="s">
        <v>8284</v>
      </c>
      <c r="S1171" s="11">
        <f>SUM(E1171/D1171)*100</f>
        <v>0.16999999999999998</v>
      </c>
      <c r="T1171" s="10">
        <f>SUM(E1171/P1171)</f>
        <v>5.666666666666667</v>
      </c>
      <c r="U1171" t="s">
        <v>8334</v>
      </c>
      <c r="V1171" t="s">
        <v>8335</v>
      </c>
    </row>
    <row r="1172" spans="1:22" ht="43.5" x14ac:dyDescent="0.35">
      <c r="A1172">
        <v>1170</v>
      </c>
      <c r="B1172" s="3" t="s">
        <v>1171</v>
      </c>
      <c r="C1172" s="3" t="s">
        <v>5280</v>
      </c>
      <c r="D1172" s="18">
        <v>25000</v>
      </c>
      <c r="E1172" s="18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7">
        <v>42124.684849537036</v>
      </c>
      <c r="L1172" s="7">
        <v>42154.684849537036</v>
      </c>
      <c r="M1172" s="5">
        <f>(J1172/86400)+25569+(-5/24)</f>
        <v>42124.684849537036</v>
      </c>
      <c r="N1172" s="5">
        <f t="shared" si="18"/>
        <v>42154.684849537036</v>
      </c>
      <c r="O1172" t="b">
        <v>0</v>
      </c>
      <c r="P1172">
        <v>2</v>
      </c>
      <c r="Q1172" t="b">
        <v>0</v>
      </c>
      <c r="R1172" t="s">
        <v>8284</v>
      </c>
      <c r="S1172" s="11">
        <f>SUM(E1172/D1172)*100</f>
        <v>0.4</v>
      </c>
      <c r="T1172" s="10">
        <f>SUM(E1172/P1172)</f>
        <v>50</v>
      </c>
      <c r="U1172" t="s">
        <v>8334</v>
      </c>
      <c r="V1172" t="s">
        <v>8335</v>
      </c>
    </row>
    <row r="1173" spans="1:22" ht="43.5" x14ac:dyDescent="0.35">
      <c r="A1173">
        <v>1171</v>
      </c>
      <c r="B1173" s="3" t="s">
        <v>1172</v>
      </c>
      <c r="C1173" s="3" t="s">
        <v>5281</v>
      </c>
      <c r="D1173" s="18">
        <v>25000</v>
      </c>
      <c r="E1173" s="18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7">
        <v>41938.596377314811</v>
      </c>
      <c r="L1173" s="7">
        <v>41956.638043981475</v>
      </c>
      <c r="M1173" s="5">
        <f>(J1173/86400)+25569+(-5/24)</f>
        <v>41938.596377314811</v>
      </c>
      <c r="N1173" s="5">
        <f t="shared" si="18"/>
        <v>41956.638043981475</v>
      </c>
      <c r="O1173" t="b">
        <v>0</v>
      </c>
      <c r="P1173">
        <v>1</v>
      </c>
      <c r="Q1173" t="b">
        <v>0</v>
      </c>
      <c r="R1173" t="s">
        <v>8284</v>
      </c>
      <c r="S1173" s="11">
        <f>SUM(E1173/D1173)*100</f>
        <v>0.1</v>
      </c>
      <c r="T1173" s="10">
        <f>SUM(E1173/P1173)</f>
        <v>25</v>
      </c>
      <c r="U1173" t="s">
        <v>8334</v>
      </c>
      <c r="V1173" t="s">
        <v>8335</v>
      </c>
    </row>
    <row r="1174" spans="1:22" ht="29" x14ac:dyDescent="0.35">
      <c r="A1174">
        <v>1172</v>
      </c>
      <c r="B1174" s="3" t="s">
        <v>1173</v>
      </c>
      <c r="C1174" s="3" t="s">
        <v>5282</v>
      </c>
      <c r="D1174" s="18">
        <v>9000</v>
      </c>
      <c r="E1174" s="18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7">
        <v>41841.473981481475</v>
      </c>
      <c r="L1174" s="7">
        <v>41871.473981481475</v>
      </c>
      <c r="M1174" s="5">
        <f>(J1174/86400)+25569+(-5/24)</f>
        <v>41841.473981481475</v>
      </c>
      <c r="N1174" s="5">
        <f t="shared" si="18"/>
        <v>41871.473981481475</v>
      </c>
      <c r="O1174" t="b">
        <v>0</v>
      </c>
      <c r="P1174">
        <v>0</v>
      </c>
      <c r="Q1174" t="b">
        <v>0</v>
      </c>
      <c r="R1174" t="s">
        <v>8284</v>
      </c>
      <c r="S1174" s="11">
        <f>SUM(E1174/D1174)*100</f>
        <v>0</v>
      </c>
      <c r="T1174" s="10" t="e">
        <f>SUM(E1174/P1174)</f>
        <v>#DIV/0!</v>
      </c>
      <c r="U1174" t="s">
        <v>8334</v>
      </c>
      <c r="V1174" t="s">
        <v>8335</v>
      </c>
    </row>
    <row r="1175" spans="1:22" ht="43.5" x14ac:dyDescent="0.35">
      <c r="A1175">
        <v>1173</v>
      </c>
      <c r="B1175" s="3" t="s">
        <v>1174</v>
      </c>
      <c r="C1175" s="3" t="s">
        <v>5283</v>
      </c>
      <c r="D1175" s="18">
        <v>125000</v>
      </c>
      <c r="E1175" s="18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7">
        <v>42183.97751157407</v>
      </c>
      <c r="L1175" s="7">
        <v>42218.97751157407</v>
      </c>
      <c r="M1175" s="5">
        <f>(J1175/86400)+25569+(-5/24)</f>
        <v>42183.97751157407</v>
      </c>
      <c r="N1175" s="5">
        <f t="shared" si="18"/>
        <v>42218.97751157407</v>
      </c>
      <c r="O1175" t="b">
        <v>0</v>
      </c>
      <c r="P1175">
        <v>1</v>
      </c>
      <c r="Q1175" t="b">
        <v>0</v>
      </c>
      <c r="R1175" t="s">
        <v>8284</v>
      </c>
      <c r="S1175" s="11">
        <f>SUM(E1175/D1175)*100</f>
        <v>2.4E-2</v>
      </c>
      <c r="T1175" s="10">
        <f>SUM(E1175/P1175)</f>
        <v>30</v>
      </c>
      <c r="U1175" t="s">
        <v>8334</v>
      </c>
      <c r="V1175" t="s">
        <v>8335</v>
      </c>
    </row>
    <row r="1176" spans="1:22" ht="43.5" x14ac:dyDescent="0.35">
      <c r="A1176">
        <v>1174</v>
      </c>
      <c r="B1176" s="3" t="s">
        <v>1175</v>
      </c>
      <c r="C1176" s="3" t="s">
        <v>5284</v>
      </c>
      <c r="D1176" s="18">
        <v>15000</v>
      </c>
      <c r="E1176" s="18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7">
        <v>42468.633414351854</v>
      </c>
      <c r="L1176" s="7">
        <v>42498.633414351854</v>
      </c>
      <c r="M1176" s="5">
        <f>(J1176/86400)+25569+(-5/24)</f>
        <v>42468.633414351854</v>
      </c>
      <c r="N1176" s="5">
        <f t="shared" si="18"/>
        <v>42498.633414351854</v>
      </c>
      <c r="O1176" t="b">
        <v>0</v>
      </c>
      <c r="P1176">
        <v>19</v>
      </c>
      <c r="Q1176" t="b">
        <v>0</v>
      </c>
      <c r="R1176" t="s">
        <v>8284</v>
      </c>
      <c r="S1176" s="11">
        <f>SUM(E1176/D1176)*100</f>
        <v>5.9066666666666672</v>
      </c>
      <c r="T1176" s="10">
        <f>SUM(E1176/P1176)</f>
        <v>46.631578947368418</v>
      </c>
      <c r="U1176" t="s">
        <v>8334</v>
      </c>
      <c r="V1176" t="s">
        <v>8335</v>
      </c>
    </row>
    <row r="1177" spans="1:22" ht="43.5" x14ac:dyDescent="0.35">
      <c r="A1177">
        <v>1175</v>
      </c>
      <c r="B1177" s="3" t="s">
        <v>1176</v>
      </c>
      <c r="C1177" s="3" t="s">
        <v>5285</v>
      </c>
      <c r="D1177" s="18">
        <v>20000</v>
      </c>
      <c r="E1177" s="18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7">
        <v>42170.520127314812</v>
      </c>
      <c r="L1177" s="7">
        <v>42200.520127314812</v>
      </c>
      <c r="M1177" s="5">
        <f>(J1177/86400)+25569+(-5/24)</f>
        <v>42170.520127314812</v>
      </c>
      <c r="N1177" s="5">
        <f t="shared" si="18"/>
        <v>42200.520127314812</v>
      </c>
      <c r="O1177" t="b">
        <v>0</v>
      </c>
      <c r="P1177">
        <v>9</v>
      </c>
      <c r="Q1177" t="b">
        <v>0</v>
      </c>
      <c r="R1177" t="s">
        <v>8284</v>
      </c>
      <c r="S1177" s="11">
        <f>SUM(E1177/D1177)*100</f>
        <v>2.9250000000000003</v>
      </c>
      <c r="T1177" s="10">
        <f>SUM(E1177/P1177)</f>
        <v>65</v>
      </c>
      <c r="U1177" t="s">
        <v>8334</v>
      </c>
      <c r="V1177" t="s">
        <v>8335</v>
      </c>
    </row>
    <row r="1178" spans="1:22" ht="58" x14ac:dyDescent="0.35">
      <c r="A1178">
        <v>1176</v>
      </c>
      <c r="B1178" s="3" t="s">
        <v>1177</v>
      </c>
      <c r="C1178" s="3" t="s">
        <v>5286</v>
      </c>
      <c r="D1178" s="18">
        <v>175000</v>
      </c>
      <c r="E1178" s="1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7">
        <v>42745.811319444438</v>
      </c>
      <c r="L1178" s="7">
        <v>42800.333333333336</v>
      </c>
      <c r="M1178" s="5">
        <f>(J1178/86400)+25569+(-5/24)</f>
        <v>42745.811319444438</v>
      </c>
      <c r="N1178" s="5">
        <f t="shared" si="18"/>
        <v>42800.333333333336</v>
      </c>
      <c r="O1178" t="b">
        <v>0</v>
      </c>
      <c r="P1178">
        <v>1</v>
      </c>
      <c r="Q1178" t="b">
        <v>0</v>
      </c>
      <c r="R1178" t="s">
        <v>8284</v>
      </c>
      <c r="S1178" s="11">
        <f>SUM(E1178/D1178)*100</f>
        <v>5.7142857142857143E-3</v>
      </c>
      <c r="T1178" s="10">
        <f>SUM(E1178/P1178)</f>
        <v>10</v>
      </c>
      <c r="U1178" t="s">
        <v>8334</v>
      </c>
      <c r="V1178" t="s">
        <v>8335</v>
      </c>
    </row>
    <row r="1179" spans="1:22" ht="43.5" x14ac:dyDescent="0.35">
      <c r="A1179">
        <v>1177</v>
      </c>
      <c r="B1179" s="3" t="s">
        <v>1178</v>
      </c>
      <c r="C1179" s="3" t="s">
        <v>5287</v>
      </c>
      <c r="D1179" s="18">
        <v>6000</v>
      </c>
      <c r="E1179" s="18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7">
        <v>41897.452499999999</v>
      </c>
      <c r="L1179" s="7">
        <v>41927.452499999999</v>
      </c>
      <c r="M1179" s="5">
        <f>(J1179/86400)+25569+(-5/24)</f>
        <v>41897.452499999999</v>
      </c>
      <c r="N1179" s="5">
        <f t="shared" si="18"/>
        <v>41927.452499999999</v>
      </c>
      <c r="O1179" t="b">
        <v>0</v>
      </c>
      <c r="P1179">
        <v>0</v>
      </c>
      <c r="Q1179" t="b">
        <v>0</v>
      </c>
      <c r="R1179" t="s">
        <v>8284</v>
      </c>
      <c r="S1179" s="11">
        <f>SUM(E1179/D1179)*100</f>
        <v>0</v>
      </c>
      <c r="T1179" s="10" t="e">
        <f>SUM(E1179/P1179)</f>
        <v>#DIV/0!</v>
      </c>
      <c r="U1179" t="s">
        <v>8334</v>
      </c>
      <c r="V1179" t="s">
        <v>8335</v>
      </c>
    </row>
    <row r="1180" spans="1:22" ht="43.5" x14ac:dyDescent="0.35">
      <c r="A1180">
        <v>1178</v>
      </c>
      <c r="B1180" s="3" t="s">
        <v>1179</v>
      </c>
      <c r="C1180" s="3" t="s">
        <v>5288</v>
      </c>
      <c r="D1180" s="18">
        <v>75000</v>
      </c>
      <c r="E1180" s="18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7">
        <v>41837.69736111111</v>
      </c>
      <c r="L1180" s="7">
        <v>41867.69736111111</v>
      </c>
      <c r="M1180" s="5">
        <f>(J1180/86400)+25569+(-5/24)</f>
        <v>41837.69736111111</v>
      </c>
      <c r="N1180" s="5">
        <f t="shared" si="18"/>
        <v>41867.69736111111</v>
      </c>
      <c r="O1180" t="b">
        <v>0</v>
      </c>
      <c r="P1180">
        <v>1</v>
      </c>
      <c r="Q1180" t="b">
        <v>0</v>
      </c>
      <c r="R1180" t="s">
        <v>8284</v>
      </c>
      <c r="S1180" s="11">
        <f>SUM(E1180/D1180)*100</f>
        <v>6.6666666666666671E-3</v>
      </c>
      <c r="T1180" s="10">
        <f>SUM(E1180/P1180)</f>
        <v>5</v>
      </c>
      <c r="U1180" t="s">
        <v>8334</v>
      </c>
      <c r="V1180" t="s">
        <v>8335</v>
      </c>
    </row>
    <row r="1181" spans="1:22" ht="43.5" x14ac:dyDescent="0.35">
      <c r="A1181">
        <v>1179</v>
      </c>
      <c r="B1181" s="3" t="s">
        <v>1180</v>
      </c>
      <c r="C1181" s="3" t="s">
        <v>5289</v>
      </c>
      <c r="D1181" s="18">
        <v>60000</v>
      </c>
      <c r="E1181" s="18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7">
        <v>42275.511886574073</v>
      </c>
      <c r="L1181" s="7">
        <v>42305.511886574073</v>
      </c>
      <c r="M1181" s="5">
        <f>(J1181/86400)+25569+(-5/24)</f>
        <v>42275.511886574073</v>
      </c>
      <c r="N1181" s="5">
        <f t="shared" si="18"/>
        <v>42305.511886574073</v>
      </c>
      <c r="O1181" t="b">
        <v>0</v>
      </c>
      <c r="P1181">
        <v>5</v>
      </c>
      <c r="Q1181" t="b">
        <v>0</v>
      </c>
      <c r="R1181" t="s">
        <v>8284</v>
      </c>
      <c r="S1181" s="11">
        <f>SUM(E1181/D1181)*100</f>
        <v>5.3333333333333339</v>
      </c>
      <c r="T1181" s="10">
        <f>SUM(E1181/P1181)</f>
        <v>640</v>
      </c>
      <c r="U1181" t="s">
        <v>8334</v>
      </c>
      <c r="V1181" t="s">
        <v>8335</v>
      </c>
    </row>
    <row r="1182" spans="1:22" ht="43.5" x14ac:dyDescent="0.35">
      <c r="A1182">
        <v>1180</v>
      </c>
      <c r="B1182" s="3" t="s">
        <v>1181</v>
      </c>
      <c r="C1182" s="3" t="s">
        <v>5290</v>
      </c>
      <c r="D1182" s="18">
        <v>50000</v>
      </c>
      <c r="E1182" s="18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7">
        <v>41781.598541666666</v>
      </c>
      <c r="L1182" s="7">
        <v>41818.598541666666</v>
      </c>
      <c r="M1182" s="5">
        <f>(J1182/86400)+25569+(-5/24)</f>
        <v>41781.598541666666</v>
      </c>
      <c r="N1182" s="5">
        <f t="shared" si="18"/>
        <v>41818.598541666666</v>
      </c>
      <c r="O1182" t="b">
        <v>0</v>
      </c>
      <c r="P1182">
        <v>85</v>
      </c>
      <c r="Q1182" t="b">
        <v>0</v>
      </c>
      <c r="R1182" t="s">
        <v>8284</v>
      </c>
      <c r="S1182" s="11">
        <f>SUM(E1182/D1182)*100</f>
        <v>11.75</v>
      </c>
      <c r="T1182" s="10">
        <f>SUM(E1182/P1182)</f>
        <v>69.117647058823536</v>
      </c>
      <c r="U1182" t="s">
        <v>8334</v>
      </c>
      <c r="V1182" t="s">
        <v>8335</v>
      </c>
    </row>
    <row r="1183" spans="1:22" ht="29" x14ac:dyDescent="0.35">
      <c r="A1183">
        <v>1181</v>
      </c>
      <c r="B1183" s="3" t="s">
        <v>1182</v>
      </c>
      <c r="C1183" s="3" t="s">
        <v>5291</v>
      </c>
      <c r="D1183" s="18">
        <v>50000</v>
      </c>
      <c r="E1183" s="18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7">
        <v>42034.131030092591</v>
      </c>
      <c r="L1183" s="7">
        <v>42064.131030092591</v>
      </c>
      <c r="M1183" s="5">
        <f>(J1183/86400)+25569+(-5/24)</f>
        <v>42034.131030092591</v>
      </c>
      <c r="N1183" s="5">
        <f t="shared" si="18"/>
        <v>42064.131030092591</v>
      </c>
      <c r="O1183" t="b">
        <v>0</v>
      </c>
      <c r="P1183">
        <v>3</v>
      </c>
      <c r="Q1183" t="b">
        <v>0</v>
      </c>
      <c r="R1183" t="s">
        <v>8284</v>
      </c>
      <c r="S1183" s="11">
        <f>SUM(E1183/D1183)*100</f>
        <v>8.0000000000000002E-3</v>
      </c>
      <c r="T1183" s="10">
        <f>SUM(E1183/P1183)</f>
        <v>1.3333333333333333</v>
      </c>
      <c r="U1183" t="s">
        <v>8334</v>
      </c>
      <c r="V1183" t="s">
        <v>8335</v>
      </c>
    </row>
    <row r="1184" spans="1:22" ht="58" x14ac:dyDescent="0.35">
      <c r="A1184">
        <v>1182</v>
      </c>
      <c r="B1184" s="3" t="s">
        <v>1183</v>
      </c>
      <c r="C1184" s="3" t="s">
        <v>5292</v>
      </c>
      <c r="D1184" s="18">
        <v>1000</v>
      </c>
      <c r="E1184" s="18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7">
        <v>42728.619074074071</v>
      </c>
      <c r="L1184" s="7">
        <v>42747.487499999996</v>
      </c>
      <c r="M1184" s="5">
        <f>(J1184/86400)+25569+(-5/24)</f>
        <v>42728.619074074071</v>
      </c>
      <c r="N1184" s="5">
        <f t="shared" si="18"/>
        <v>42747.487499999996</v>
      </c>
      <c r="O1184" t="b">
        <v>0</v>
      </c>
      <c r="P1184">
        <v>4</v>
      </c>
      <c r="Q1184" t="b">
        <v>0</v>
      </c>
      <c r="R1184" t="s">
        <v>8284</v>
      </c>
      <c r="S1184" s="11">
        <f>SUM(E1184/D1184)*100</f>
        <v>4.2</v>
      </c>
      <c r="T1184" s="10">
        <f>SUM(E1184/P1184)</f>
        <v>10.5</v>
      </c>
      <c r="U1184" t="s">
        <v>8334</v>
      </c>
      <c r="V1184" t="s">
        <v>8335</v>
      </c>
    </row>
    <row r="1185" spans="1:22" ht="43.5" x14ac:dyDescent="0.35">
      <c r="A1185">
        <v>1183</v>
      </c>
      <c r="B1185" s="3" t="s">
        <v>1184</v>
      </c>
      <c r="C1185" s="3" t="s">
        <v>5293</v>
      </c>
      <c r="D1185" s="18">
        <v>2500</v>
      </c>
      <c r="E1185" s="18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7">
        <v>42656.653043981474</v>
      </c>
      <c r="L1185" s="7">
        <v>42675.957638888889</v>
      </c>
      <c r="M1185" s="5">
        <f>(J1185/86400)+25569+(-5/24)</f>
        <v>42656.653043981474</v>
      </c>
      <c r="N1185" s="5">
        <f t="shared" si="18"/>
        <v>42675.957638888889</v>
      </c>
      <c r="O1185" t="b">
        <v>0</v>
      </c>
      <c r="P1185">
        <v>3</v>
      </c>
      <c r="Q1185" t="b">
        <v>0</v>
      </c>
      <c r="R1185" t="s">
        <v>8284</v>
      </c>
      <c r="S1185" s="11">
        <f>SUM(E1185/D1185)*100</f>
        <v>4</v>
      </c>
      <c r="T1185" s="10">
        <f>SUM(E1185/P1185)</f>
        <v>33.333333333333336</v>
      </c>
      <c r="U1185" t="s">
        <v>8334</v>
      </c>
      <c r="V1185" t="s">
        <v>8335</v>
      </c>
    </row>
    <row r="1186" spans="1:22" ht="43.5" x14ac:dyDescent="0.35">
      <c r="A1186">
        <v>1184</v>
      </c>
      <c r="B1186" s="3" t="s">
        <v>1185</v>
      </c>
      <c r="C1186" s="3" t="s">
        <v>5294</v>
      </c>
      <c r="D1186" s="18">
        <v>22000</v>
      </c>
      <c r="E1186" s="18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7">
        <v>42741.391331018516</v>
      </c>
      <c r="L1186" s="7">
        <v>42772.391331018516</v>
      </c>
      <c r="M1186" s="5">
        <f>(J1186/86400)+25569+(-5/24)</f>
        <v>42741.391331018516</v>
      </c>
      <c r="N1186" s="5">
        <f t="shared" si="18"/>
        <v>42772.391331018516</v>
      </c>
      <c r="O1186" t="b">
        <v>0</v>
      </c>
      <c r="P1186">
        <v>375</v>
      </c>
      <c r="Q1186" t="b">
        <v>1</v>
      </c>
      <c r="R1186" t="s">
        <v>8285</v>
      </c>
      <c r="S1186" s="11">
        <f>SUM(E1186/D1186)*100</f>
        <v>104.93636363636362</v>
      </c>
      <c r="T1186" s="10">
        <f>SUM(E1186/P1186)</f>
        <v>61.562666666666665</v>
      </c>
      <c r="U1186" t="s">
        <v>8336</v>
      </c>
      <c r="V1186" t="s">
        <v>8337</v>
      </c>
    </row>
    <row r="1187" spans="1:22" ht="58" x14ac:dyDescent="0.35">
      <c r="A1187">
        <v>1185</v>
      </c>
      <c r="B1187" s="3" t="s">
        <v>1186</v>
      </c>
      <c r="C1187" s="3" t="s">
        <v>5295</v>
      </c>
      <c r="D1187" s="18">
        <v>12500</v>
      </c>
      <c r="E1187" s="18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7">
        <v>42130.656817129631</v>
      </c>
      <c r="L1187" s="7">
        <v>42162.958333333336</v>
      </c>
      <c r="M1187" s="5">
        <f>(J1187/86400)+25569+(-5/24)</f>
        <v>42130.656817129631</v>
      </c>
      <c r="N1187" s="5">
        <f t="shared" si="18"/>
        <v>42162.958333333336</v>
      </c>
      <c r="O1187" t="b">
        <v>0</v>
      </c>
      <c r="P1187">
        <v>111</v>
      </c>
      <c r="Q1187" t="b">
        <v>1</v>
      </c>
      <c r="R1187" t="s">
        <v>8285</v>
      </c>
      <c r="S1187" s="11">
        <f>SUM(E1187/D1187)*100</f>
        <v>105.44</v>
      </c>
      <c r="T1187" s="10">
        <f>SUM(E1187/P1187)</f>
        <v>118.73873873873873</v>
      </c>
      <c r="U1187" t="s">
        <v>8336</v>
      </c>
      <c r="V1187" t="s">
        <v>8337</v>
      </c>
    </row>
    <row r="1188" spans="1:22" ht="43.5" x14ac:dyDescent="0.35">
      <c r="A1188">
        <v>1186</v>
      </c>
      <c r="B1188" s="3" t="s">
        <v>1187</v>
      </c>
      <c r="C1188" s="3" t="s">
        <v>5296</v>
      </c>
      <c r="D1188" s="18">
        <v>7500</v>
      </c>
      <c r="E1188" s="1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7">
        <v>42123.655034722215</v>
      </c>
      <c r="L1188" s="7">
        <v>42156.737499999996</v>
      </c>
      <c r="M1188" s="5">
        <f>(J1188/86400)+25569+(-5/24)</f>
        <v>42123.655034722215</v>
      </c>
      <c r="N1188" s="5">
        <f t="shared" si="18"/>
        <v>42156.737499999996</v>
      </c>
      <c r="O1188" t="b">
        <v>0</v>
      </c>
      <c r="P1188">
        <v>123</v>
      </c>
      <c r="Q1188" t="b">
        <v>1</v>
      </c>
      <c r="R1188" t="s">
        <v>8285</v>
      </c>
      <c r="S1188" s="11">
        <f>SUM(E1188/D1188)*100</f>
        <v>106.73333333333332</v>
      </c>
      <c r="T1188" s="10">
        <f>SUM(E1188/P1188)</f>
        <v>65.081300813008127</v>
      </c>
      <c r="U1188" t="s">
        <v>8336</v>
      </c>
      <c r="V1188" t="s">
        <v>8337</v>
      </c>
    </row>
    <row r="1189" spans="1:22" ht="58" x14ac:dyDescent="0.35">
      <c r="A1189">
        <v>1187</v>
      </c>
      <c r="B1189" s="3" t="s">
        <v>1188</v>
      </c>
      <c r="C1189" s="3" t="s">
        <v>5297</v>
      </c>
      <c r="D1189" s="18">
        <v>8750</v>
      </c>
      <c r="E1189" s="18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7">
        <v>42109.686608796292</v>
      </c>
      <c r="L1189" s="7">
        <v>42141.541666666664</v>
      </c>
      <c r="M1189" s="5">
        <f>(J1189/86400)+25569+(-5/24)</f>
        <v>42109.686608796292</v>
      </c>
      <c r="N1189" s="5">
        <f t="shared" si="18"/>
        <v>42141.541666666664</v>
      </c>
      <c r="O1189" t="b">
        <v>0</v>
      </c>
      <c r="P1189">
        <v>70</v>
      </c>
      <c r="Q1189" t="b">
        <v>1</v>
      </c>
      <c r="R1189" t="s">
        <v>8285</v>
      </c>
      <c r="S1189" s="11">
        <f>SUM(E1189/D1189)*100</f>
        <v>104.12571428571428</v>
      </c>
      <c r="T1189" s="10">
        <f>SUM(E1189/P1189)</f>
        <v>130.15714285714284</v>
      </c>
      <c r="U1189" t="s">
        <v>8336</v>
      </c>
      <c r="V1189" t="s">
        <v>8337</v>
      </c>
    </row>
    <row r="1190" spans="1:22" ht="43.5" x14ac:dyDescent="0.35">
      <c r="A1190">
        <v>1188</v>
      </c>
      <c r="B1190" s="3" t="s">
        <v>1189</v>
      </c>
      <c r="C1190" s="3" t="s">
        <v>5298</v>
      </c>
      <c r="D1190" s="18">
        <v>2000</v>
      </c>
      <c r="E1190" s="18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7">
        <v>42711.492361111108</v>
      </c>
      <c r="L1190" s="7">
        <v>42732.492361111108</v>
      </c>
      <c r="M1190" s="5">
        <f>(J1190/86400)+25569+(-5/24)</f>
        <v>42711.492361111108</v>
      </c>
      <c r="N1190" s="5">
        <f t="shared" si="18"/>
        <v>42732.492361111108</v>
      </c>
      <c r="O1190" t="b">
        <v>0</v>
      </c>
      <c r="P1190">
        <v>85</v>
      </c>
      <c r="Q1190" t="b">
        <v>1</v>
      </c>
      <c r="R1190" t="s">
        <v>8285</v>
      </c>
      <c r="S1190" s="11">
        <f>SUM(E1190/D1190)*100</f>
        <v>160.54999999999998</v>
      </c>
      <c r="T1190" s="10">
        <f>SUM(E1190/P1190)</f>
        <v>37.776470588235291</v>
      </c>
      <c r="U1190" t="s">
        <v>8336</v>
      </c>
      <c r="V1190" t="s">
        <v>8337</v>
      </c>
    </row>
    <row r="1191" spans="1:22" ht="43.5" x14ac:dyDescent="0.35">
      <c r="A1191">
        <v>1189</v>
      </c>
      <c r="B1191" s="3" t="s">
        <v>1190</v>
      </c>
      <c r="C1191" s="3" t="s">
        <v>5299</v>
      </c>
      <c r="D1191" s="18">
        <v>9000</v>
      </c>
      <c r="E1191" s="18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7">
        <v>42529.770775462959</v>
      </c>
      <c r="L1191" s="7">
        <v>42550.770775462959</v>
      </c>
      <c r="M1191" s="5">
        <f>(J1191/86400)+25569+(-5/24)</f>
        <v>42529.770775462959</v>
      </c>
      <c r="N1191" s="5">
        <f t="shared" si="18"/>
        <v>42550.770775462959</v>
      </c>
      <c r="O1191" t="b">
        <v>0</v>
      </c>
      <c r="P1191">
        <v>86</v>
      </c>
      <c r="Q1191" t="b">
        <v>1</v>
      </c>
      <c r="R1191" t="s">
        <v>8285</v>
      </c>
      <c r="S1191" s="11">
        <f>SUM(E1191/D1191)*100</f>
        <v>107.77777777777777</v>
      </c>
      <c r="T1191" s="10">
        <f>SUM(E1191/P1191)</f>
        <v>112.79069767441861</v>
      </c>
      <c r="U1191" t="s">
        <v>8336</v>
      </c>
      <c r="V1191" t="s">
        <v>8337</v>
      </c>
    </row>
    <row r="1192" spans="1:22" ht="43.5" x14ac:dyDescent="0.35">
      <c r="A1192">
        <v>1190</v>
      </c>
      <c r="B1192" s="3" t="s">
        <v>1191</v>
      </c>
      <c r="C1192" s="3" t="s">
        <v>5300</v>
      </c>
      <c r="D1192" s="18">
        <v>500</v>
      </c>
      <c r="E1192" s="18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7">
        <v>41852.457465277774</v>
      </c>
      <c r="L1192" s="7">
        <v>41882.457465277774</v>
      </c>
      <c r="M1192" s="5">
        <f>(J1192/86400)+25569+(-5/24)</f>
        <v>41852.457465277774</v>
      </c>
      <c r="N1192" s="5">
        <f t="shared" si="18"/>
        <v>41882.457465277774</v>
      </c>
      <c r="O1192" t="b">
        <v>0</v>
      </c>
      <c r="P1192">
        <v>13</v>
      </c>
      <c r="Q1192" t="b">
        <v>1</v>
      </c>
      <c r="R1192" t="s">
        <v>8285</v>
      </c>
      <c r="S1192" s="11">
        <f>SUM(E1192/D1192)*100</f>
        <v>135</v>
      </c>
      <c r="T1192" s="10">
        <f>SUM(E1192/P1192)</f>
        <v>51.92307692307692</v>
      </c>
      <c r="U1192" t="s">
        <v>8336</v>
      </c>
      <c r="V1192" t="s">
        <v>8337</v>
      </c>
    </row>
    <row r="1193" spans="1:22" ht="43.5" x14ac:dyDescent="0.35">
      <c r="A1193">
        <v>1191</v>
      </c>
      <c r="B1193" s="3" t="s">
        <v>1192</v>
      </c>
      <c r="C1193" s="3" t="s">
        <v>5301</v>
      </c>
      <c r="D1193" s="18">
        <v>2700</v>
      </c>
      <c r="E1193" s="18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7">
        <v>42419.395370370366</v>
      </c>
      <c r="L1193" s="7">
        <v>42449.353703703702</v>
      </c>
      <c r="M1193" s="5">
        <f>(J1193/86400)+25569+(-5/24)</f>
        <v>42419.395370370366</v>
      </c>
      <c r="N1193" s="5">
        <f t="shared" si="18"/>
        <v>42449.353703703702</v>
      </c>
      <c r="O1193" t="b">
        <v>0</v>
      </c>
      <c r="P1193">
        <v>33</v>
      </c>
      <c r="Q1193" t="b">
        <v>1</v>
      </c>
      <c r="R1193" t="s">
        <v>8285</v>
      </c>
      <c r="S1193" s="11">
        <f>SUM(E1193/D1193)*100</f>
        <v>109.07407407407408</v>
      </c>
      <c r="T1193" s="10">
        <f>SUM(E1193/P1193)</f>
        <v>89.242424242424249</v>
      </c>
      <c r="U1193" t="s">
        <v>8336</v>
      </c>
      <c r="V1193" t="s">
        <v>8337</v>
      </c>
    </row>
    <row r="1194" spans="1:22" ht="29" x14ac:dyDescent="0.35">
      <c r="A1194">
        <v>1192</v>
      </c>
      <c r="B1194" s="3" t="s">
        <v>1193</v>
      </c>
      <c r="C1194" s="3" t="s">
        <v>5302</v>
      </c>
      <c r="D1194" s="18">
        <v>100</v>
      </c>
      <c r="E1194" s="18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7">
        <v>42747.298356481479</v>
      </c>
      <c r="L1194" s="7">
        <v>42777.298356481479</v>
      </c>
      <c r="M1194" s="5">
        <f>(J1194/86400)+25569+(-5/24)</f>
        <v>42747.298356481479</v>
      </c>
      <c r="N1194" s="5">
        <f t="shared" si="18"/>
        <v>42777.298356481479</v>
      </c>
      <c r="O1194" t="b">
        <v>0</v>
      </c>
      <c r="P1194">
        <v>15</v>
      </c>
      <c r="Q1194" t="b">
        <v>1</v>
      </c>
      <c r="R1194" t="s">
        <v>8285</v>
      </c>
      <c r="S1194" s="11">
        <f>SUM(E1194/D1194)*100</f>
        <v>290</v>
      </c>
      <c r="T1194" s="10">
        <f>SUM(E1194/P1194)</f>
        <v>19.333333333333332</v>
      </c>
      <c r="U1194" t="s">
        <v>8336</v>
      </c>
      <c r="V1194" t="s">
        <v>8337</v>
      </c>
    </row>
    <row r="1195" spans="1:22" ht="58" x14ac:dyDescent="0.35">
      <c r="A1195">
        <v>1193</v>
      </c>
      <c r="B1195" s="3" t="s">
        <v>1194</v>
      </c>
      <c r="C1195" s="3" t="s">
        <v>5303</v>
      </c>
      <c r="D1195" s="18">
        <v>21000</v>
      </c>
      <c r="E1195" s="18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7">
        <v>42409.567743055552</v>
      </c>
      <c r="L1195" s="7">
        <v>42469.526076388887</v>
      </c>
      <c r="M1195" s="5">
        <f>(J1195/86400)+25569+(-5/24)</f>
        <v>42409.567743055552</v>
      </c>
      <c r="N1195" s="5">
        <f t="shared" si="18"/>
        <v>42469.526076388887</v>
      </c>
      <c r="O1195" t="b">
        <v>0</v>
      </c>
      <c r="P1195">
        <v>273</v>
      </c>
      <c r="Q1195" t="b">
        <v>1</v>
      </c>
      <c r="R1195" t="s">
        <v>8285</v>
      </c>
      <c r="S1195" s="11">
        <f>SUM(E1195/D1195)*100</f>
        <v>103.95714285714286</v>
      </c>
      <c r="T1195" s="10">
        <f>SUM(E1195/P1195)</f>
        <v>79.967032967032964</v>
      </c>
      <c r="U1195" t="s">
        <v>8336</v>
      </c>
      <c r="V1195" t="s">
        <v>8337</v>
      </c>
    </row>
    <row r="1196" spans="1:22" ht="43.5" x14ac:dyDescent="0.35">
      <c r="A1196">
        <v>1194</v>
      </c>
      <c r="B1196" s="3" t="s">
        <v>1195</v>
      </c>
      <c r="C1196" s="3" t="s">
        <v>5304</v>
      </c>
      <c r="D1196" s="18">
        <v>12500</v>
      </c>
      <c r="E1196" s="18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7">
        <v>42072.27984953703</v>
      </c>
      <c r="L1196" s="7">
        <v>42102.27984953703</v>
      </c>
      <c r="M1196" s="5">
        <f>(J1196/86400)+25569+(-5/24)</f>
        <v>42072.27984953703</v>
      </c>
      <c r="N1196" s="5">
        <f t="shared" si="18"/>
        <v>42102.27984953703</v>
      </c>
      <c r="O1196" t="b">
        <v>0</v>
      </c>
      <c r="P1196">
        <v>714</v>
      </c>
      <c r="Q1196" t="b">
        <v>1</v>
      </c>
      <c r="R1196" t="s">
        <v>8285</v>
      </c>
      <c r="S1196" s="11">
        <f>SUM(E1196/D1196)*100</f>
        <v>322.24</v>
      </c>
      <c r="T1196" s="10">
        <f>SUM(E1196/P1196)</f>
        <v>56.414565826330531</v>
      </c>
      <c r="U1196" t="s">
        <v>8336</v>
      </c>
      <c r="V1196" t="s">
        <v>8337</v>
      </c>
    </row>
    <row r="1197" spans="1:22" ht="58" x14ac:dyDescent="0.35">
      <c r="A1197">
        <v>1195</v>
      </c>
      <c r="B1197" s="3" t="s">
        <v>1196</v>
      </c>
      <c r="C1197" s="3" t="s">
        <v>5305</v>
      </c>
      <c r="D1197" s="18">
        <v>10000</v>
      </c>
      <c r="E1197" s="18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7">
        <v>42298.139502314814</v>
      </c>
      <c r="L1197" s="7">
        <v>42358.166666666664</v>
      </c>
      <c r="M1197" s="5">
        <f>(J1197/86400)+25569+(-5/24)</f>
        <v>42298.139502314814</v>
      </c>
      <c r="N1197" s="5">
        <f t="shared" si="18"/>
        <v>42358.166666666664</v>
      </c>
      <c r="O1197" t="b">
        <v>0</v>
      </c>
      <c r="P1197">
        <v>170</v>
      </c>
      <c r="Q1197" t="b">
        <v>1</v>
      </c>
      <c r="R1197" t="s">
        <v>8285</v>
      </c>
      <c r="S1197" s="11">
        <f>SUM(E1197/D1197)*100</f>
        <v>135</v>
      </c>
      <c r="T1197" s="10">
        <f>SUM(E1197/P1197)</f>
        <v>79.411764705882348</v>
      </c>
      <c r="U1197" t="s">
        <v>8336</v>
      </c>
      <c r="V1197" t="s">
        <v>8337</v>
      </c>
    </row>
    <row r="1198" spans="1:22" ht="29" x14ac:dyDescent="0.35">
      <c r="A1198">
        <v>1196</v>
      </c>
      <c r="B1198" s="3" t="s">
        <v>1197</v>
      </c>
      <c r="C1198" s="3" t="s">
        <v>5306</v>
      </c>
      <c r="D1198" s="18">
        <v>14500</v>
      </c>
      <c r="E1198" s="1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7">
        <v>42326.610405092586</v>
      </c>
      <c r="L1198" s="7">
        <v>42356.610405092586</v>
      </c>
      <c r="M1198" s="5">
        <f>(J1198/86400)+25569+(-5/24)</f>
        <v>42326.610405092586</v>
      </c>
      <c r="N1198" s="5">
        <f t="shared" si="18"/>
        <v>42356.610405092586</v>
      </c>
      <c r="O1198" t="b">
        <v>0</v>
      </c>
      <c r="P1198">
        <v>512</v>
      </c>
      <c r="Q1198" t="b">
        <v>1</v>
      </c>
      <c r="R1198" t="s">
        <v>8285</v>
      </c>
      <c r="S1198" s="11">
        <f>SUM(E1198/D1198)*100</f>
        <v>269.91034482758624</v>
      </c>
      <c r="T1198" s="10">
        <f>SUM(E1198/P1198)</f>
        <v>76.439453125</v>
      </c>
      <c r="U1198" t="s">
        <v>8336</v>
      </c>
      <c r="V1198" t="s">
        <v>8337</v>
      </c>
    </row>
    <row r="1199" spans="1:22" ht="58" x14ac:dyDescent="0.35">
      <c r="A1199">
        <v>1197</v>
      </c>
      <c r="B1199" s="3" t="s">
        <v>1198</v>
      </c>
      <c r="C1199" s="3" t="s">
        <v>5307</v>
      </c>
      <c r="D1199" s="18">
        <v>15000</v>
      </c>
      <c r="E1199" s="18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7">
        <v>42503.456412037034</v>
      </c>
      <c r="L1199" s="7">
        <v>42534.040972222218</v>
      </c>
      <c r="M1199" s="5">
        <f>(J1199/86400)+25569+(-5/24)</f>
        <v>42503.456412037034</v>
      </c>
      <c r="N1199" s="5">
        <f t="shared" si="18"/>
        <v>42534.040972222218</v>
      </c>
      <c r="O1199" t="b">
        <v>0</v>
      </c>
      <c r="P1199">
        <v>314</v>
      </c>
      <c r="Q1199" t="b">
        <v>1</v>
      </c>
      <c r="R1199" t="s">
        <v>8285</v>
      </c>
      <c r="S1199" s="11">
        <f>SUM(E1199/D1199)*100</f>
        <v>253.29333333333332</v>
      </c>
      <c r="T1199" s="10">
        <f>SUM(E1199/P1199)</f>
        <v>121</v>
      </c>
      <c r="U1199" t="s">
        <v>8336</v>
      </c>
      <c r="V1199" t="s">
        <v>8337</v>
      </c>
    </row>
    <row r="1200" spans="1:22" ht="43.5" x14ac:dyDescent="0.35">
      <c r="A1200">
        <v>1198</v>
      </c>
      <c r="B1200" s="3" t="s">
        <v>1199</v>
      </c>
      <c r="C1200" s="3" t="s">
        <v>5308</v>
      </c>
      <c r="D1200" s="18">
        <v>3500</v>
      </c>
      <c r="E1200" s="18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7">
        <v>42333.410717592589</v>
      </c>
      <c r="L1200" s="7">
        <v>42368.916666666664</v>
      </c>
      <c r="M1200" s="5">
        <f>(J1200/86400)+25569+(-5/24)</f>
        <v>42333.410717592589</v>
      </c>
      <c r="N1200" s="5">
        <f t="shared" si="18"/>
        <v>42368.916666666664</v>
      </c>
      <c r="O1200" t="b">
        <v>0</v>
      </c>
      <c r="P1200">
        <v>167</v>
      </c>
      <c r="Q1200" t="b">
        <v>1</v>
      </c>
      <c r="R1200" t="s">
        <v>8285</v>
      </c>
      <c r="S1200" s="11">
        <f>SUM(E1200/D1200)*100</f>
        <v>260.59999999999997</v>
      </c>
      <c r="T1200" s="10">
        <f>SUM(E1200/P1200)</f>
        <v>54.616766467065865</v>
      </c>
      <c r="U1200" t="s">
        <v>8336</v>
      </c>
      <c r="V1200" t="s">
        <v>8337</v>
      </c>
    </row>
    <row r="1201" spans="1:22" ht="43.5" x14ac:dyDescent="0.35">
      <c r="A1201">
        <v>1199</v>
      </c>
      <c r="B1201" s="3" t="s">
        <v>1200</v>
      </c>
      <c r="C1201" s="3" t="s">
        <v>5309</v>
      </c>
      <c r="D1201" s="18">
        <v>2658</v>
      </c>
      <c r="E1201" s="18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7">
        <v>42161.562499999993</v>
      </c>
      <c r="L1201" s="7">
        <v>42193.562499999993</v>
      </c>
      <c r="M1201" s="5">
        <f>(J1201/86400)+25569+(-5/24)</f>
        <v>42161.562499999993</v>
      </c>
      <c r="N1201" s="5">
        <f t="shared" si="18"/>
        <v>42193.562499999993</v>
      </c>
      <c r="O1201" t="b">
        <v>0</v>
      </c>
      <c r="P1201">
        <v>9</v>
      </c>
      <c r="Q1201" t="b">
        <v>1</v>
      </c>
      <c r="R1201" t="s">
        <v>8285</v>
      </c>
      <c r="S1201" s="11">
        <f>SUM(E1201/D1201)*100</f>
        <v>101.31677953348381</v>
      </c>
      <c r="T1201" s="10">
        <f>SUM(E1201/P1201)</f>
        <v>299.22222222222223</v>
      </c>
      <c r="U1201" t="s">
        <v>8336</v>
      </c>
      <c r="V1201" t="s">
        <v>8337</v>
      </c>
    </row>
    <row r="1202" spans="1:22" ht="43.5" x14ac:dyDescent="0.35">
      <c r="A1202">
        <v>1200</v>
      </c>
      <c r="B1202" s="3" t="s">
        <v>1201</v>
      </c>
      <c r="C1202" s="3" t="s">
        <v>5310</v>
      </c>
      <c r="D1202" s="18">
        <v>4800</v>
      </c>
      <c r="E1202" s="18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7">
        <v>42089.269166666665</v>
      </c>
      <c r="L1202" s="7">
        <v>42110.269166666665</v>
      </c>
      <c r="M1202" s="5">
        <f>(J1202/86400)+25569+(-5/24)</f>
        <v>42089.269166666665</v>
      </c>
      <c r="N1202" s="5">
        <f t="shared" si="18"/>
        <v>42110.269166666665</v>
      </c>
      <c r="O1202" t="b">
        <v>0</v>
      </c>
      <c r="P1202">
        <v>103</v>
      </c>
      <c r="Q1202" t="b">
        <v>1</v>
      </c>
      <c r="R1202" t="s">
        <v>8285</v>
      </c>
      <c r="S1202" s="11">
        <f>SUM(E1202/D1202)*100</f>
        <v>125.60416666666667</v>
      </c>
      <c r="T1202" s="10">
        <f>SUM(E1202/P1202)</f>
        <v>58.533980582524272</v>
      </c>
      <c r="U1202" t="s">
        <v>8336</v>
      </c>
      <c r="V1202" t="s">
        <v>8337</v>
      </c>
    </row>
    <row r="1203" spans="1:22" ht="43.5" x14ac:dyDescent="0.35">
      <c r="A1203">
        <v>1201</v>
      </c>
      <c r="B1203" s="3" t="s">
        <v>1202</v>
      </c>
      <c r="C1203" s="3" t="s">
        <v>5311</v>
      </c>
      <c r="D1203" s="18">
        <v>6000</v>
      </c>
      <c r="E1203" s="18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7">
        <v>42536.398680555554</v>
      </c>
      <c r="L1203" s="7">
        <v>42566.398680555554</v>
      </c>
      <c r="M1203" s="5">
        <f>(J1203/86400)+25569+(-5/24)</f>
        <v>42536.398680555554</v>
      </c>
      <c r="N1203" s="5">
        <f t="shared" si="18"/>
        <v>42566.398680555554</v>
      </c>
      <c r="O1203" t="b">
        <v>0</v>
      </c>
      <c r="P1203">
        <v>111</v>
      </c>
      <c r="Q1203" t="b">
        <v>1</v>
      </c>
      <c r="R1203" t="s">
        <v>8285</v>
      </c>
      <c r="S1203" s="11">
        <f>SUM(E1203/D1203)*100</f>
        <v>102.43783333333334</v>
      </c>
      <c r="T1203" s="10">
        <f>SUM(E1203/P1203)</f>
        <v>55.371801801801809</v>
      </c>
      <c r="U1203" t="s">
        <v>8336</v>
      </c>
      <c r="V1203" t="s">
        <v>8337</v>
      </c>
    </row>
    <row r="1204" spans="1:22" ht="58" x14ac:dyDescent="0.35">
      <c r="A1204">
        <v>1202</v>
      </c>
      <c r="B1204" s="3" t="s">
        <v>1203</v>
      </c>
      <c r="C1204" s="3" t="s">
        <v>5312</v>
      </c>
      <c r="D1204" s="18">
        <v>25000</v>
      </c>
      <c r="E1204" s="18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7">
        <v>42152.08048611111</v>
      </c>
      <c r="L1204" s="7">
        <v>42182.08048611111</v>
      </c>
      <c r="M1204" s="5">
        <f>(J1204/86400)+25569+(-5/24)</f>
        <v>42152.08048611111</v>
      </c>
      <c r="N1204" s="5">
        <f t="shared" si="18"/>
        <v>42182.08048611111</v>
      </c>
      <c r="O1204" t="b">
        <v>0</v>
      </c>
      <c r="P1204">
        <v>271</v>
      </c>
      <c r="Q1204" t="b">
        <v>1</v>
      </c>
      <c r="R1204" t="s">
        <v>8285</v>
      </c>
      <c r="S1204" s="11">
        <f>SUM(E1204/D1204)*100</f>
        <v>199.244</v>
      </c>
      <c r="T1204" s="10">
        <f>SUM(E1204/P1204)</f>
        <v>183.80442804428046</v>
      </c>
      <c r="U1204" t="s">
        <v>8336</v>
      </c>
      <c r="V1204" t="s">
        <v>8337</v>
      </c>
    </row>
    <row r="1205" spans="1:22" ht="43.5" x14ac:dyDescent="0.35">
      <c r="A1205">
        <v>1203</v>
      </c>
      <c r="B1205" s="3" t="s">
        <v>1204</v>
      </c>
      <c r="C1205" s="3" t="s">
        <v>5313</v>
      </c>
      <c r="D1205" s="18">
        <v>16300</v>
      </c>
      <c r="E1205" s="18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7">
        <v>42125.4065625</v>
      </c>
      <c r="L1205" s="7">
        <v>42155.4065625</v>
      </c>
      <c r="M1205" s="5">
        <f>(J1205/86400)+25569+(-5/24)</f>
        <v>42125.4065625</v>
      </c>
      <c r="N1205" s="5">
        <f t="shared" si="18"/>
        <v>42155.4065625</v>
      </c>
      <c r="O1205" t="b">
        <v>0</v>
      </c>
      <c r="P1205">
        <v>101</v>
      </c>
      <c r="Q1205" t="b">
        <v>1</v>
      </c>
      <c r="R1205" t="s">
        <v>8285</v>
      </c>
      <c r="S1205" s="11">
        <f>SUM(E1205/D1205)*100</f>
        <v>102.45398773006136</v>
      </c>
      <c r="T1205" s="10">
        <f>SUM(E1205/P1205)</f>
        <v>165.34653465346534</v>
      </c>
      <c r="U1205" t="s">
        <v>8336</v>
      </c>
      <c r="V1205" t="s">
        <v>8337</v>
      </c>
    </row>
    <row r="1206" spans="1:22" ht="43.5" x14ac:dyDescent="0.35">
      <c r="A1206">
        <v>1204</v>
      </c>
      <c r="B1206" s="3" t="s">
        <v>1205</v>
      </c>
      <c r="C1206" s="3" t="s">
        <v>5314</v>
      </c>
      <c r="D1206" s="18">
        <v>13000</v>
      </c>
      <c r="E1206" s="18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7">
        <v>42297.539733796293</v>
      </c>
      <c r="L1206" s="7">
        <v>42341.999999999993</v>
      </c>
      <c r="M1206" s="5">
        <f>(J1206/86400)+25569+(-5/24)</f>
        <v>42297.539733796293</v>
      </c>
      <c r="N1206" s="5">
        <f t="shared" si="18"/>
        <v>42341.999999999993</v>
      </c>
      <c r="O1206" t="b">
        <v>0</v>
      </c>
      <c r="P1206">
        <v>57</v>
      </c>
      <c r="Q1206" t="b">
        <v>1</v>
      </c>
      <c r="R1206" t="s">
        <v>8285</v>
      </c>
      <c r="S1206" s="11">
        <f>SUM(E1206/D1206)*100</f>
        <v>102.94615384615385</v>
      </c>
      <c r="T1206" s="10">
        <f>SUM(E1206/P1206)</f>
        <v>234.78947368421052</v>
      </c>
      <c r="U1206" t="s">
        <v>8336</v>
      </c>
      <c r="V1206" t="s">
        <v>8337</v>
      </c>
    </row>
    <row r="1207" spans="1:22" ht="43.5" x14ac:dyDescent="0.35">
      <c r="A1207">
        <v>1205</v>
      </c>
      <c r="B1207" s="3" t="s">
        <v>1206</v>
      </c>
      <c r="C1207" s="3" t="s">
        <v>5315</v>
      </c>
      <c r="D1207" s="18">
        <v>13000</v>
      </c>
      <c r="E1207" s="18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7">
        <v>42138.298043981478</v>
      </c>
      <c r="L1207" s="7">
        <v>42168.298043981478</v>
      </c>
      <c r="M1207" s="5">
        <f>(J1207/86400)+25569+(-5/24)</f>
        <v>42138.298043981478</v>
      </c>
      <c r="N1207" s="5">
        <f t="shared" si="18"/>
        <v>42168.298043981478</v>
      </c>
      <c r="O1207" t="b">
        <v>0</v>
      </c>
      <c r="P1207">
        <v>62</v>
      </c>
      <c r="Q1207" t="b">
        <v>1</v>
      </c>
      <c r="R1207" t="s">
        <v>8285</v>
      </c>
      <c r="S1207" s="11">
        <f>SUM(E1207/D1207)*100</f>
        <v>100.86153846153847</v>
      </c>
      <c r="T1207" s="10">
        <f>SUM(E1207/P1207)</f>
        <v>211.48387096774192</v>
      </c>
      <c r="U1207" t="s">
        <v>8336</v>
      </c>
      <c r="V1207" t="s">
        <v>8337</v>
      </c>
    </row>
    <row r="1208" spans="1:22" ht="58" x14ac:dyDescent="0.35">
      <c r="A1208">
        <v>1206</v>
      </c>
      <c r="B1208" s="3" t="s">
        <v>1207</v>
      </c>
      <c r="C1208" s="3" t="s">
        <v>5316</v>
      </c>
      <c r="D1208" s="18">
        <v>900</v>
      </c>
      <c r="E1208" s="1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7">
        <v>42772.567743055552</v>
      </c>
      <c r="L1208" s="7">
        <v>42805.353472222218</v>
      </c>
      <c r="M1208" s="5">
        <f>(J1208/86400)+25569+(-5/24)</f>
        <v>42772.567743055552</v>
      </c>
      <c r="N1208" s="5">
        <f t="shared" si="18"/>
        <v>42805.353472222218</v>
      </c>
      <c r="O1208" t="b">
        <v>0</v>
      </c>
      <c r="P1208">
        <v>32</v>
      </c>
      <c r="Q1208" t="b">
        <v>1</v>
      </c>
      <c r="R1208" t="s">
        <v>8285</v>
      </c>
      <c r="S1208" s="11">
        <f>SUM(E1208/D1208)*100</f>
        <v>114.99999999999999</v>
      </c>
      <c r="T1208" s="10">
        <f>SUM(E1208/P1208)</f>
        <v>32.34375</v>
      </c>
      <c r="U1208" t="s">
        <v>8336</v>
      </c>
      <c r="V1208" t="s">
        <v>8337</v>
      </c>
    </row>
    <row r="1209" spans="1:22" ht="29" x14ac:dyDescent="0.35">
      <c r="A1209">
        <v>1207</v>
      </c>
      <c r="B1209" s="3" t="s">
        <v>1208</v>
      </c>
      <c r="C1209" s="3" t="s">
        <v>5317</v>
      </c>
      <c r="D1209" s="18">
        <v>16700</v>
      </c>
      <c r="E1209" s="18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7">
        <v>42430.221909722219</v>
      </c>
      <c r="L1209" s="7">
        <v>42460.208333333336</v>
      </c>
      <c r="M1209" s="5">
        <f>(J1209/86400)+25569+(-5/24)</f>
        <v>42430.221909722219</v>
      </c>
      <c r="N1209" s="5">
        <f t="shared" si="18"/>
        <v>42460.208333333336</v>
      </c>
      <c r="O1209" t="b">
        <v>0</v>
      </c>
      <c r="P1209">
        <v>141</v>
      </c>
      <c r="Q1209" t="b">
        <v>1</v>
      </c>
      <c r="R1209" t="s">
        <v>8285</v>
      </c>
      <c r="S1209" s="11">
        <f>SUM(E1209/D1209)*100</f>
        <v>104.16766467065868</v>
      </c>
      <c r="T1209" s="10">
        <f>SUM(E1209/P1209)</f>
        <v>123.37588652482269</v>
      </c>
      <c r="U1209" t="s">
        <v>8336</v>
      </c>
      <c r="V1209" t="s">
        <v>8337</v>
      </c>
    </row>
    <row r="1210" spans="1:22" ht="58" x14ac:dyDescent="0.35">
      <c r="A1210">
        <v>1208</v>
      </c>
      <c r="B1210" s="3" t="s">
        <v>1209</v>
      </c>
      <c r="C1210" s="3" t="s">
        <v>5318</v>
      </c>
      <c r="D1210" s="18">
        <v>10000</v>
      </c>
      <c r="E1210" s="18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7">
        <v>42423.500740740739</v>
      </c>
      <c r="L1210" s="7">
        <v>42453.459074074075</v>
      </c>
      <c r="M1210" s="5">
        <f>(J1210/86400)+25569+(-5/24)</f>
        <v>42423.500740740739</v>
      </c>
      <c r="N1210" s="5">
        <f t="shared" si="18"/>
        <v>42453.459074074075</v>
      </c>
      <c r="O1210" t="b">
        <v>0</v>
      </c>
      <c r="P1210">
        <v>75</v>
      </c>
      <c r="Q1210" t="b">
        <v>1</v>
      </c>
      <c r="R1210" t="s">
        <v>8285</v>
      </c>
      <c r="S1210" s="11">
        <f>SUM(E1210/D1210)*100</f>
        <v>155.29999999999998</v>
      </c>
      <c r="T1210" s="10">
        <f>SUM(E1210/P1210)</f>
        <v>207.06666666666666</v>
      </c>
      <c r="U1210" t="s">
        <v>8336</v>
      </c>
      <c r="V1210" t="s">
        <v>8337</v>
      </c>
    </row>
    <row r="1211" spans="1:22" ht="43.5" x14ac:dyDescent="0.35">
      <c r="A1211">
        <v>1209</v>
      </c>
      <c r="B1211" s="3" t="s">
        <v>1210</v>
      </c>
      <c r="C1211" s="3" t="s">
        <v>5319</v>
      </c>
      <c r="D1211" s="18">
        <v>6000</v>
      </c>
      <c r="E1211" s="18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7">
        <v>42761.637789351851</v>
      </c>
      <c r="L1211" s="7">
        <v>42791.637789351851</v>
      </c>
      <c r="M1211" s="5">
        <f>(J1211/86400)+25569+(-5/24)</f>
        <v>42761.637789351851</v>
      </c>
      <c r="N1211" s="5">
        <f t="shared" si="18"/>
        <v>42791.637789351851</v>
      </c>
      <c r="O1211" t="b">
        <v>0</v>
      </c>
      <c r="P1211">
        <v>46</v>
      </c>
      <c r="Q1211" t="b">
        <v>1</v>
      </c>
      <c r="R1211" t="s">
        <v>8285</v>
      </c>
      <c r="S1211" s="11">
        <f>SUM(E1211/D1211)*100</f>
        <v>106</v>
      </c>
      <c r="T1211" s="10">
        <f>SUM(E1211/P1211)</f>
        <v>138.2608695652174</v>
      </c>
      <c r="U1211" t="s">
        <v>8336</v>
      </c>
      <c r="V1211" t="s">
        <v>8337</v>
      </c>
    </row>
    <row r="1212" spans="1:22" ht="29" x14ac:dyDescent="0.35">
      <c r="A1212">
        <v>1210</v>
      </c>
      <c r="B1212" s="3" t="s">
        <v>1211</v>
      </c>
      <c r="C1212" s="3" t="s">
        <v>5320</v>
      </c>
      <c r="D1212" s="18">
        <v>20000</v>
      </c>
      <c r="E1212" s="18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7">
        <v>42132.733472222222</v>
      </c>
      <c r="L1212" s="7">
        <v>42155.666666666664</v>
      </c>
      <c r="M1212" s="5">
        <f>(J1212/86400)+25569+(-5/24)</f>
        <v>42132.733472222222</v>
      </c>
      <c r="N1212" s="5">
        <f t="shared" si="18"/>
        <v>42155.666666666664</v>
      </c>
      <c r="O1212" t="b">
        <v>0</v>
      </c>
      <c r="P1212">
        <v>103</v>
      </c>
      <c r="Q1212" t="b">
        <v>1</v>
      </c>
      <c r="R1212" t="s">
        <v>8285</v>
      </c>
      <c r="S1212" s="11">
        <f>SUM(E1212/D1212)*100</f>
        <v>254.31499999999997</v>
      </c>
      <c r="T1212" s="10">
        <f>SUM(E1212/P1212)</f>
        <v>493.81553398058253</v>
      </c>
      <c r="U1212" t="s">
        <v>8336</v>
      </c>
      <c r="V1212" t="s">
        <v>8337</v>
      </c>
    </row>
    <row r="1213" spans="1:22" ht="43.5" x14ac:dyDescent="0.35">
      <c r="A1213">
        <v>1211</v>
      </c>
      <c r="B1213" s="3" t="s">
        <v>1212</v>
      </c>
      <c r="C1213" s="3" t="s">
        <v>5321</v>
      </c>
      <c r="D1213" s="18">
        <v>1000</v>
      </c>
      <c r="E1213" s="18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7">
        <v>42515.658113425925</v>
      </c>
      <c r="L1213" s="7">
        <v>42530.658113425925</v>
      </c>
      <c r="M1213" s="5">
        <f>(J1213/86400)+25569+(-5/24)</f>
        <v>42515.658113425925</v>
      </c>
      <c r="N1213" s="5">
        <f t="shared" si="18"/>
        <v>42530.658113425925</v>
      </c>
      <c r="O1213" t="b">
        <v>0</v>
      </c>
      <c r="P1213">
        <v>6</v>
      </c>
      <c r="Q1213" t="b">
        <v>1</v>
      </c>
      <c r="R1213" t="s">
        <v>8285</v>
      </c>
      <c r="S1213" s="11">
        <f>SUM(E1213/D1213)*100</f>
        <v>101.1</v>
      </c>
      <c r="T1213" s="10">
        <f>SUM(E1213/P1213)</f>
        <v>168.5</v>
      </c>
      <c r="U1213" t="s">
        <v>8336</v>
      </c>
      <c r="V1213" t="s">
        <v>8337</v>
      </c>
    </row>
    <row r="1214" spans="1:22" ht="58" x14ac:dyDescent="0.35">
      <c r="A1214">
        <v>1212</v>
      </c>
      <c r="B1214" s="3" t="s">
        <v>1213</v>
      </c>
      <c r="C1214" s="3" t="s">
        <v>5322</v>
      </c>
      <c r="D1214" s="18">
        <v>2500</v>
      </c>
      <c r="E1214" s="18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7">
        <v>42318.741840277777</v>
      </c>
      <c r="L1214" s="7">
        <v>42334.833333333336</v>
      </c>
      <c r="M1214" s="5">
        <f>(J1214/86400)+25569+(-5/24)</f>
        <v>42318.741840277777</v>
      </c>
      <c r="N1214" s="5">
        <f t="shared" si="18"/>
        <v>42334.833333333336</v>
      </c>
      <c r="O1214" t="b">
        <v>0</v>
      </c>
      <c r="P1214">
        <v>83</v>
      </c>
      <c r="Q1214" t="b">
        <v>1</v>
      </c>
      <c r="R1214" t="s">
        <v>8285</v>
      </c>
      <c r="S1214" s="11">
        <f>SUM(E1214/D1214)*100</f>
        <v>129.04</v>
      </c>
      <c r="T1214" s="10">
        <f>SUM(E1214/P1214)</f>
        <v>38.867469879518069</v>
      </c>
      <c r="U1214" t="s">
        <v>8336</v>
      </c>
      <c r="V1214" t="s">
        <v>8337</v>
      </c>
    </row>
    <row r="1215" spans="1:22" ht="58" x14ac:dyDescent="0.35">
      <c r="A1215">
        <v>1213</v>
      </c>
      <c r="B1215" s="3" t="s">
        <v>1214</v>
      </c>
      <c r="C1215" s="3" t="s">
        <v>5323</v>
      </c>
      <c r="D1215" s="18">
        <v>6500</v>
      </c>
      <c r="E1215" s="18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7">
        <v>42731.547453703701</v>
      </c>
      <c r="L1215" s="7">
        <v>42766.547453703701</v>
      </c>
      <c r="M1215" s="5">
        <f>(J1215/86400)+25569+(-5/24)</f>
        <v>42731.547453703701</v>
      </c>
      <c r="N1215" s="5">
        <f t="shared" si="18"/>
        <v>42766.547453703701</v>
      </c>
      <c r="O1215" t="b">
        <v>0</v>
      </c>
      <c r="P1215">
        <v>108</v>
      </c>
      <c r="Q1215" t="b">
        <v>1</v>
      </c>
      <c r="R1215" t="s">
        <v>8285</v>
      </c>
      <c r="S1215" s="11">
        <f>SUM(E1215/D1215)*100</f>
        <v>102.23076923076924</v>
      </c>
      <c r="T1215" s="10">
        <f>SUM(E1215/P1215)</f>
        <v>61.527777777777779</v>
      </c>
      <c r="U1215" t="s">
        <v>8336</v>
      </c>
      <c r="V1215" t="s">
        <v>8337</v>
      </c>
    </row>
    <row r="1216" spans="1:22" ht="58" x14ac:dyDescent="0.35">
      <c r="A1216">
        <v>1214</v>
      </c>
      <c r="B1216" s="3" t="s">
        <v>1215</v>
      </c>
      <c r="C1216" s="3" t="s">
        <v>5324</v>
      </c>
      <c r="D1216" s="18">
        <v>2000</v>
      </c>
      <c r="E1216" s="18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7">
        <v>42104.632002314807</v>
      </c>
      <c r="L1216" s="7">
        <v>42164.632002314807</v>
      </c>
      <c r="M1216" s="5">
        <f>(J1216/86400)+25569+(-5/24)</f>
        <v>42104.632002314807</v>
      </c>
      <c r="N1216" s="5">
        <f t="shared" si="18"/>
        <v>42164.632002314807</v>
      </c>
      <c r="O1216" t="b">
        <v>0</v>
      </c>
      <c r="P1216">
        <v>25</v>
      </c>
      <c r="Q1216" t="b">
        <v>1</v>
      </c>
      <c r="R1216" t="s">
        <v>8285</v>
      </c>
      <c r="S1216" s="11">
        <f>SUM(E1216/D1216)*100</f>
        <v>131.80000000000001</v>
      </c>
      <c r="T1216" s="10">
        <f>SUM(E1216/P1216)</f>
        <v>105.44</v>
      </c>
      <c r="U1216" t="s">
        <v>8336</v>
      </c>
      <c r="V1216" t="s">
        <v>8337</v>
      </c>
    </row>
    <row r="1217" spans="1:22" ht="43.5" x14ac:dyDescent="0.35">
      <c r="A1217">
        <v>1215</v>
      </c>
      <c r="B1217" s="3" t="s">
        <v>1216</v>
      </c>
      <c r="C1217" s="3" t="s">
        <v>5325</v>
      </c>
      <c r="D1217" s="18">
        <v>5000</v>
      </c>
      <c r="E1217" s="18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7">
        <v>41759.714768518512</v>
      </c>
      <c r="L1217" s="7">
        <v>41789.714768518512</v>
      </c>
      <c r="M1217" s="5">
        <f>(J1217/86400)+25569+(-5/24)</f>
        <v>41759.714768518512</v>
      </c>
      <c r="N1217" s="5">
        <f t="shared" si="18"/>
        <v>41789.714768518512</v>
      </c>
      <c r="O1217" t="b">
        <v>0</v>
      </c>
      <c r="P1217">
        <v>549</v>
      </c>
      <c r="Q1217" t="b">
        <v>1</v>
      </c>
      <c r="R1217" t="s">
        <v>8285</v>
      </c>
      <c r="S1217" s="11">
        <f>SUM(E1217/D1217)*100</f>
        <v>786.0802000000001</v>
      </c>
      <c r="T1217" s="10">
        <f>SUM(E1217/P1217)</f>
        <v>71.592003642987251</v>
      </c>
      <c r="U1217" t="s">
        <v>8336</v>
      </c>
      <c r="V1217" t="s">
        <v>8337</v>
      </c>
    </row>
    <row r="1218" spans="1:22" ht="29" x14ac:dyDescent="0.35">
      <c r="A1218">
        <v>1216</v>
      </c>
      <c r="B1218" s="3" t="s">
        <v>1217</v>
      </c>
      <c r="C1218" s="3" t="s">
        <v>5326</v>
      </c>
      <c r="D1218" s="18">
        <v>14000</v>
      </c>
      <c r="E1218" s="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7">
        <v>42247.408067129632</v>
      </c>
      <c r="L1218" s="7">
        <v>42279.752083333333</v>
      </c>
      <c r="M1218" s="5">
        <f>(J1218/86400)+25569+(-5/24)</f>
        <v>42247.408067129632</v>
      </c>
      <c r="N1218" s="5">
        <f t="shared" si="18"/>
        <v>42279.752083333333</v>
      </c>
      <c r="O1218" t="b">
        <v>0</v>
      </c>
      <c r="P1218">
        <v>222</v>
      </c>
      <c r="Q1218" t="b">
        <v>1</v>
      </c>
      <c r="R1218" t="s">
        <v>8285</v>
      </c>
      <c r="S1218" s="11">
        <f>SUM(E1218/D1218)*100</f>
        <v>145.70000000000002</v>
      </c>
      <c r="T1218" s="10">
        <f>SUM(E1218/P1218)</f>
        <v>91.882882882882882</v>
      </c>
      <c r="U1218" t="s">
        <v>8336</v>
      </c>
      <c r="V1218" t="s">
        <v>8337</v>
      </c>
    </row>
    <row r="1219" spans="1:22" ht="43.5" x14ac:dyDescent="0.35">
      <c r="A1219">
        <v>1217</v>
      </c>
      <c r="B1219" s="3" t="s">
        <v>1218</v>
      </c>
      <c r="C1219" s="3" t="s">
        <v>5327</v>
      </c>
      <c r="D1219" s="18">
        <v>26500</v>
      </c>
      <c r="E1219" s="18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7">
        <v>42535.6011574074</v>
      </c>
      <c r="L1219" s="7">
        <v>42565.6011574074</v>
      </c>
      <c r="M1219" s="5">
        <f>(J1219/86400)+25569+(-5/24)</f>
        <v>42535.6011574074</v>
      </c>
      <c r="N1219" s="5">
        <f t="shared" ref="N1219:N1282" si="19">(I1219/86400)+25569+(-5/24)</f>
        <v>42565.6011574074</v>
      </c>
      <c r="O1219" t="b">
        <v>0</v>
      </c>
      <c r="P1219">
        <v>183</v>
      </c>
      <c r="Q1219" t="b">
        <v>1</v>
      </c>
      <c r="R1219" t="s">
        <v>8285</v>
      </c>
      <c r="S1219" s="11">
        <f>SUM(E1219/D1219)*100</f>
        <v>102.60000000000001</v>
      </c>
      <c r="T1219" s="10">
        <f>SUM(E1219/P1219)</f>
        <v>148.57377049180329</v>
      </c>
      <c r="U1219" t="s">
        <v>8336</v>
      </c>
      <c r="V1219" t="s">
        <v>8337</v>
      </c>
    </row>
    <row r="1220" spans="1:22" ht="58" x14ac:dyDescent="0.35">
      <c r="A1220">
        <v>1218</v>
      </c>
      <c r="B1220" s="3" t="s">
        <v>1219</v>
      </c>
      <c r="C1220" s="3" t="s">
        <v>5328</v>
      </c>
      <c r="D1220" s="18">
        <v>9000</v>
      </c>
      <c r="E1220" s="18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7">
        <v>42278.453703703701</v>
      </c>
      <c r="L1220" s="7">
        <v>42308.916666666664</v>
      </c>
      <c r="M1220" s="5">
        <f>(J1220/86400)+25569+(-5/24)</f>
        <v>42278.453703703701</v>
      </c>
      <c r="N1220" s="5">
        <f t="shared" si="19"/>
        <v>42308.916666666664</v>
      </c>
      <c r="O1220" t="b">
        <v>0</v>
      </c>
      <c r="P1220">
        <v>89</v>
      </c>
      <c r="Q1220" t="b">
        <v>1</v>
      </c>
      <c r="R1220" t="s">
        <v>8285</v>
      </c>
      <c r="S1220" s="11">
        <f>SUM(E1220/D1220)*100</f>
        <v>172.27777777777777</v>
      </c>
      <c r="T1220" s="10">
        <f>SUM(E1220/P1220)</f>
        <v>174.2134831460674</v>
      </c>
      <c r="U1220" t="s">
        <v>8336</v>
      </c>
      <c r="V1220" t="s">
        <v>8337</v>
      </c>
    </row>
    <row r="1221" spans="1:22" ht="29" x14ac:dyDescent="0.35">
      <c r="A1221">
        <v>1219</v>
      </c>
      <c r="B1221" s="3" t="s">
        <v>1220</v>
      </c>
      <c r="C1221" s="3" t="s">
        <v>5329</v>
      </c>
      <c r="D1221" s="18">
        <v>16350</v>
      </c>
      <c r="E1221" s="18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7">
        <v>42633.253622685188</v>
      </c>
      <c r="L1221" s="7">
        <v>42663.253622685188</v>
      </c>
      <c r="M1221" s="5">
        <f>(J1221/86400)+25569+(-5/24)</f>
        <v>42633.253622685188</v>
      </c>
      <c r="N1221" s="5">
        <f t="shared" si="19"/>
        <v>42663.253622685188</v>
      </c>
      <c r="O1221" t="b">
        <v>0</v>
      </c>
      <c r="P1221">
        <v>253</v>
      </c>
      <c r="Q1221" t="b">
        <v>1</v>
      </c>
      <c r="R1221" t="s">
        <v>8285</v>
      </c>
      <c r="S1221" s="11">
        <f>SUM(E1221/D1221)*100</f>
        <v>159.16819571865443</v>
      </c>
      <c r="T1221" s="10">
        <f>SUM(E1221/P1221)</f>
        <v>102.86166007905139</v>
      </c>
      <c r="U1221" t="s">
        <v>8336</v>
      </c>
      <c r="V1221" t="s">
        <v>8337</v>
      </c>
    </row>
    <row r="1222" spans="1:22" ht="43.5" x14ac:dyDescent="0.35">
      <c r="A1222">
        <v>1220</v>
      </c>
      <c r="B1222" s="3" t="s">
        <v>1221</v>
      </c>
      <c r="C1222" s="3" t="s">
        <v>5330</v>
      </c>
      <c r="D1222" s="18">
        <v>15000</v>
      </c>
      <c r="E1222" s="18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7">
        <v>42211.420277777775</v>
      </c>
      <c r="L1222" s="7">
        <v>42241.420277777775</v>
      </c>
      <c r="M1222" s="5">
        <f>(J1222/86400)+25569+(-5/24)</f>
        <v>42211.420277777775</v>
      </c>
      <c r="N1222" s="5">
        <f t="shared" si="19"/>
        <v>42241.420277777775</v>
      </c>
      <c r="O1222" t="b">
        <v>0</v>
      </c>
      <c r="P1222">
        <v>140</v>
      </c>
      <c r="Q1222" t="b">
        <v>1</v>
      </c>
      <c r="R1222" t="s">
        <v>8285</v>
      </c>
      <c r="S1222" s="11">
        <f>SUM(E1222/D1222)*100</f>
        <v>103.76666666666668</v>
      </c>
      <c r="T1222" s="10">
        <f>SUM(E1222/P1222)</f>
        <v>111.17857142857143</v>
      </c>
      <c r="U1222" t="s">
        <v>8336</v>
      </c>
      <c r="V1222" t="s">
        <v>8337</v>
      </c>
    </row>
    <row r="1223" spans="1:22" ht="43.5" x14ac:dyDescent="0.35">
      <c r="A1223">
        <v>1221</v>
      </c>
      <c r="B1223" s="3" t="s">
        <v>1222</v>
      </c>
      <c r="C1223" s="3" t="s">
        <v>5331</v>
      </c>
      <c r="D1223" s="18">
        <v>2200</v>
      </c>
      <c r="E1223" s="18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7">
        <v>42680.267222222225</v>
      </c>
      <c r="L1223" s="7">
        <v>42707.791666666664</v>
      </c>
      <c r="M1223" s="5">
        <f>(J1223/86400)+25569+(-5/24)</f>
        <v>42680.267222222225</v>
      </c>
      <c r="N1223" s="5">
        <f t="shared" si="19"/>
        <v>42707.791666666664</v>
      </c>
      <c r="O1223" t="b">
        <v>0</v>
      </c>
      <c r="P1223">
        <v>103</v>
      </c>
      <c r="Q1223" t="b">
        <v>1</v>
      </c>
      <c r="R1223" t="s">
        <v>8285</v>
      </c>
      <c r="S1223" s="11">
        <f>SUM(E1223/D1223)*100</f>
        <v>111.40954545454547</v>
      </c>
      <c r="T1223" s="10">
        <f>SUM(E1223/P1223)</f>
        <v>23.796213592233013</v>
      </c>
      <c r="U1223" t="s">
        <v>8336</v>
      </c>
      <c r="V1223" t="s">
        <v>8337</v>
      </c>
    </row>
    <row r="1224" spans="1:22" ht="29" x14ac:dyDescent="0.35">
      <c r="A1224">
        <v>1222</v>
      </c>
      <c r="B1224" s="3" t="s">
        <v>1223</v>
      </c>
      <c r="C1224" s="3" t="s">
        <v>5332</v>
      </c>
      <c r="D1224" s="18">
        <v>4000</v>
      </c>
      <c r="E1224" s="18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7">
        <v>42430.512118055551</v>
      </c>
      <c r="L1224" s="7">
        <v>42460.958333333336</v>
      </c>
      <c r="M1224" s="5">
        <f>(J1224/86400)+25569+(-5/24)</f>
        <v>42430.512118055551</v>
      </c>
      <c r="N1224" s="5">
        <f t="shared" si="19"/>
        <v>42460.958333333336</v>
      </c>
      <c r="O1224" t="b">
        <v>0</v>
      </c>
      <c r="P1224">
        <v>138</v>
      </c>
      <c r="Q1224" t="b">
        <v>1</v>
      </c>
      <c r="R1224" t="s">
        <v>8285</v>
      </c>
      <c r="S1224" s="11">
        <f>SUM(E1224/D1224)*100</f>
        <v>280.375</v>
      </c>
      <c r="T1224" s="10">
        <f>SUM(E1224/P1224)</f>
        <v>81.268115942028984</v>
      </c>
      <c r="U1224" t="s">
        <v>8336</v>
      </c>
      <c r="V1224" t="s">
        <v>8337</v>
      </c>
    </row>
    <row r="1225" spans="1:22" ht="43.5" x14ac:dyDescent="0.35">
      <c r="A1225">
        <v>1223</v>
      </c>
      <c r="B1225" s="3" t="s">
        <v>1224</v>
      </c>
      <c r="C1225" s="3" t="s">
        <v>5333</v>
      </c>
      <c r="D1225" s="18">
        <v>19800</v>
      </c>
      <c r="E1225" s="18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7">
        <v>42653.968854166662</v>
      </c>
      <c r="L1225" s="7">
        <v>42684.010520833333</v>
      </c>
      <c r="M1225" s="5">
        <f>(J1225/86400)+25569+(-5/24)</f>
        <v>42653.968854166662</v>
      </c>
      <c r="N1225" s="5">
        <f t="shared" si="19"/>
        <v>42684.010520833333</v>
      </c>
      <c r="O1225" t="b">
        <v>0</v>
      </c>
      <c r="P1225">
        <v>191</v>
      </c>
      <c r="Q1225" t="b">
        <v>1</v>
      </c>
      <c r="R1225" t="s">
        <v>8285</v>
      </c>
      <c r="S1225" s="11">
        <f>SUM(E1225/D1225)*100</f>
        <v>112.10606060606061</v>
      </c>
      <c r="T1225" s="10">
        <f>SUM(E1225/P1225)</f>
        <v>116.21465968586388</v>
      </c>
      <c r="U1225" t="s">
        <v>8336</v>
      </c>
      <c r="V1225" t="s">
        <v>8337</v>
      </c>
    </row>
    <row r="1226" spans="1:22" ht="29" x14ac:dyDescent="0.35">
      <c r="A1226">
        <v>1224</v>
      </c>
      <c r="B1226" s="3" t="s">
        <v>1225</v>
      </c>
      <c r="C1226" s="3" t="s">
        <v>5334</v>
      </c>
      <c r="D1226" s="18">
        <v>15000</v>
      </c>
      <c r="E1226" s="18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7">
        <v>41736.341458333329</v>
      </c>
      <c r="L1226" s="7">
        <v>41796.341458333329</v>
      </c>
      <c r="M1226" s="5">
        <f>(J1226/86400)+25569+(-5/24)</f>
        <v>41736.341458333329</v>
      </c>
      <c r="N1226" s="5">
        <f t="shared" si="19"/>
        <v>41796.341458333329</v>
      </c>
      <c r="O1226" t="b">
        <v>0</v>
      </c>
      <c r="P1226">
        <v>18</v>
      </c>
      <c r="Q1226" t="b">
        <v>0</v>
      </c>
      <c r="R1226" t="s">
        <v>8286</v>
      </c>
      <c r="S1226" s="11">
        <f>SUM(E1226/D1226)*100</f>
        <v>7.0666666666666673</v>
      </c>
      <c r="T1226" s="10">
        <f>SUM(E1226/P1226)</f>
        <v>58.888888888888886</v>
      </c>
      <c r="U1226" t="s">
        <v>8323</v>
      </c>
      <c r="V1226" t="s">
        <v>8338</v>
      </c>
    </row>
    <row r="1227" spans="1:22" ht="43.5" x14ac:dyDescent="0.35">
      <c r="A1227">
        <v>1225</v>
      </c>
      <c r="B1227" s="3" t="s">
        <v>1226</v>
      </c>
      <c r="C1227" s="3" t="s">
        <v>5335</v>
      </c>
      <c r="D1227" s="18">
        <v>3000</v>
      </c>
      <c r="E1227" s="18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7">
        <v>41509.697662037033</v>
      </c>
      <c r="L1227" s="7">
        <v>41569.697662037033</v>
      </c>
      <c r="M1227" s="5">
        <f>(J1227/86400)+25569+(-5/24)</f>
        <v>41509.697662037033</v>
      </c>
      <c r="N1227" s="5">
        <f t="shared" si="19"/>
        <v>41569.697662037033</v>
      </c>
      <c r="O1227" t="b">
        <v>0</v>
      </c>
      <c r="P1227">
        <v>3</v>
      </c>
      <c r="Q1227" t="b">
        <v>0</v>
      </c>
      <c r="R1227" t="s">
        <v>8286</v>
      </c>
      <c r="S1227" s="11">
        <f>SUM(E1227/D1227)*100</f>
        <v>4.3999999999999995</v>
      </c>
      <c r="T1227" s="10">
        <f>SUM(E1227/P1227)</f>
        <v>44</v>
      </c>
      <c r="U1227" t="s">
        <v>8323</v>
      </c>
      <c r="V1227" t="s">
        <v>8338</v>
      </c>
    </row>
    <row r="1228" spans="1:22" ht="43.5" x14ac:dyDescent="0.35">
      <c r="A1228">
        <v>1226</v>
      </c>
      <c r="B1228" s="3" t="s">
        <v>1227</v>
      </c>
      <c r="C1228" s="3" t="s">
        <v>5336</v>
      </c>
      <c r="D1228" s="18">
        <v>50000</v>
      </c>
      <c r="E1228" s="1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7">
        <v>41715.666446759256</v>
      </c>
      <c r="L1228" s="7">
        <v>41749.833333333328</v>
      </c>
      <c r="M1228" s="5">
        <f>(J1228/86400)+25569+(-5/24)</f>
        <v>41715.666446759256</v>
      </c>
      <c r="N1228" s="5">
        <f t="shared" si="19"/>
        <v>41749.833333333328</v>
      </c>
      <c r="O1228" t="b">
        <v>0</v>
      </c>
      <c r="P1228">
        <v>40</v>
      </c>
      <c r="Q1228" t="b">
        <v>0</v>
      </c>
      <c r="R1228" t="s">
        <v>8286</v>
      </c>
      <c r="S1228" s="11">
        <f>SUM(E1228/D1228)*100</f>
        <v>3.8739999999999997</v>
      </c>
      <c r="T1228" s="10">
        <f>SUM(E1228/P1228)</f>
        <v>48.424999999999997</v>
      </c>
      <c r="U1228" t="s">
        <v>8323</v>
      </c>
      <c r="V1228" t="s">
        <v>8338</v>
      </c>
    </row>
    <row r="1229" spans="1:22" ht="43.5" x14ac:dyDescent="0.35">
      <c r="A1229">
        <v>1227</v>
      </c>
      <c r="B1229" s="3" t="s">
        <v>1228</v>
      </c>
      <c r="C1229" s="3" t="s">
        <v>5337</v>
      </c>
      <c r="D1229" s="18">
        <v>2000</v>
      </c>
      <c r="E1229" s="18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7">
        <v>41827.710833333331</v>
      </c>
      <c r="L1229" s="7">
        <v>41858.083333333328</v>
      </c>
      <c r="M1229" s="5">
        <f>(J1229/86400)+25569+(-5/24)</f>
        <v>41827.710833333331</v>
      </c>
      <c r="N1229" s="5">
        <f t="shared" si="19"/>
        <v>41858.083333333328</v>
      </c>
      <c r="O1229" t="b">
        <v>0</v>
      </c>
      <c r="P1229">
        <v>0</v>
      </c>
      <c r="Q1229" t="b">
        <v>0</v>
      </c>
      <c r="R1229" t="s">
        <v>8286</v>
      </c>
      <c r="S1229" s="11">
        <f>SUM(E1229/D1229)*100</f>
        <v>0</v>
      </c>
      <c r="T1229" s="10" t="e">
        <f>SUM(E1229/P1229)</f>
        <v>#DIV/0!</v>
      </c>
      <c r="U1229" t="s">
        <v>8323</v>
      </c>
      <c r="V1229" t="s">
        <v>8338</v>
      </c>
    </row>
    <row r="1230" spans="1:22" ht="43.5" x14ac:dyDescent="0.35">
      <c r="A1230">
        <v>1228</v>
      </c>
      <c r="B1230" s="3" t="s">
        <v>1229</v>
      </c>
      <c r="C1230" s="3" t="s">
        <v>5338</v>
      </c>
      <c r="D1230" s="18">
        <v>5000</v>
      </c>
      <c r="E1230" s="18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7">
        <v>40754.520925925921</v>
      </c>
      <c r="L1230" s="7">
        <v>40814.520925925921</v>
      </c>
      <c r="M1230" s="5">
        <f>(J1230/86400)+25569+(-5/24)</f>
        <v>40754.520925925921</v>
      </c>
      <c r="N1230" s="5">
        <f t="shared" si="19"/>
        <v>40814.520925925921</v>
      </c>
      <c r="O1230" t="b">
        <v>0</v>
      </c>
      <c r="P1230">
        <v>24</v>
      </c>
      <c r="Q1230" t="b">
        <v>0</v>
      </c>
      <c r="R1230" t="s">
        <v>8286</v>
      </c>
      <c r="S1230" s="11">
        <f>SUM(E1230/D1230)*100</f>
        <v>29.299999999999997</v>
      </c>
      <c r="T1230" s="10">
        <f>SUM(E1230/P1230)</f>
        <v>61.041666666666664</v>
      </c>
      <c r="U1230" t="s">
        <v>8323</v>
      </c>
      <c r="V1230" t="s">
        <v>8338</v>
      </c>
    </row>
    <row r="1231" spans="1:22" ht="58" x14ac:dyDescent="0.35">
      <c r="A1231">
        <v>1229</v>
      </c>
      <c r="B1231" s="3" t="s">
        <v>1230</v>
      </c>
      <c r="C1231" s="3" t="s">
        <v>5339</v>
      </c>
      <c r="D1231" s="18">
        <v>2750</v>
      </c>
      <c r="E1231" s="18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7">
        <v>40985.251469907402</v>
      </c>
      <c r="L1231" s="7">
        <v>41015.458333333328</v>
      </c>
      <c r="M1231" s="5">
        <f>(J1231/86400)+25569+(-5/24)</f>
        <v>40985.251469907402</v>
      </c>
      <c r="N1231" s="5">
        <f t="shared" si="19"/>
        <v>41015.458333333328</v>
      </c>
      <c r="O1231" t="b">
        <v>0</v>
      </c>
      <c r="P1231">
        <v>1</v>
      </c>
      <c r="Q1231" t="b">
        <v>0</v>
      </c>
      <c r="R1231" t="s">
        <v>8286</v>
      </c>
      <c r="S1231" s="11">
        <f>SUM(E1231/D1231)*100</f>
        <v>0.90909090909090906</v>
      </c>
      <c r="T1231" s="10">
        <f>SUM(E1231/P1231)</f>
        <v>25</v>
      </c>
      <c r="U1231" t="s">
        <v>8323</v>
      </c>
      <c r="V1231" t="s">
        <v>8338</v>
      </c>
    </row>
    <row r="1232" spans="1:22" ht="43.5" x14ac:dyDescent="0.35">
      <c r="A1232">
        <v>1230</v>
      </c>
      <c r="B1232" s="3" t="s">
        <v>1231</v>
      </c>
      <c r="C1232" s="3" t="s">
        <v>5340</v>
      </c>
      <c r="D1232" s="18">
        <v>500000</v>
      </c>
      <c r="E1232" s="18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7">
        <v>40568.764236111107</v>
      </c>
      <c r="L1232" s="7">
        <v>40598.764236111107</v>
      </c>
      <c r="M1232" s="5">
        <f>(J1232/86400)+25569+(-5/24)</f>
        <v>40568.764236111107</v>
      </c>
      <c r="N1232" s="5">
        <f t="shared" si="19"/>
        <v>40598.764236111107</v>
      </c>
      <c r="O1232" t="b">
        <v>0</v>
      </c>
      <c r="P1232">
        <v>0</v>
      </c>
      <c r="Q1232" t="b">
        <v>0</v>
      </c>
      <c r="R1232" t="s">
        <v>8286</v>
      </c>
      <c r="S1232" s="11">
        <f>SUM(E1232/D1232)*100</f>
        <v>0</v>
      </c>
      <c r="T1232" s="10" t="e">
        <f>SUM(E1232/P1232)</f>
        <v>#DIV/0!</v>
      </c>
      <c r="U1232" t="s">
        <v>8323</v>
      </c>
      <c r="V1232" t="s">
        <v>8338</v>
      </c>
    </row>
    <row r="1233" spans="1:22" ht="43.5" x14ac:dyDescent="0.35">
      <c r="A1233">
        <v>1231</v>
      </c>
      <c r="B1233" s="3" t="s">
        <v>1232</v>
      </c>
      <c r="C1233" s="3" t="s">
        <v>5341</v>
      </c>
      <c r="D1233" s="18">
        <v>5000</v>
      </c>
      <c r="E1233" s="18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7">
        <v>42193.733425925922</v>
      </c>
      <c r="L1233" s="7">
        <v>42243.833333333336</v>
      </c>
      <c r="M1233" s="5">
        <f>(J1233/86400)+25569+(-5/24)</f>
        <v>42193.733425925922</v>
      </c>
      <c r="N1233" s="5">
        <f t="shared" si="19"/>
        <v>42243.833333333336</v>
      </c>
      <c r="O1233" t="b">
        <v>0</v>
      </c>
      <c r="P1233">
        <v>0</v>
      </c>
      <c r="Q1233" t="b">
        <v>0</v>
      </c>
      <c r="R1233" t="s">
        <v>8286</v>
      </c>
      <c r="S1233" s="11">
        <f>SUM(E1233/D1233)*100</f>
        <v>0</v>
      </c>
      <c r="T1233" s="10" t="e">
        <f>SUM(E1233/P1233)</f>
        <v>#DIV/0!</v>
      </c>
      <c r="U1233" t="s">
        <v>8323</v>
      </c>
      <c r="V1233" t="s">
        <v>8338</v>
      </c>
    </row>
    <row r="1234" spans="1:22" ht="43.5" x14ac:dyDescent="0.35">
      <c r="A1234">
        <v>1232</v>
      </c>
      <c r="B1234" s="3" t="s">
        <v>1233</v>
      </c>
      <c r="C1234" s="3" t="s">
        <v>5342</v>
      </c>
      <c r="D1234" s="18">
        <v>5000</v>
      </c>
      <c r="E1234" s="18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7">
        <v>41506.639699074069</v>
      </c>
      <c r="L1234" s="7">
        <v>41553.639699074069</v>
      </c>
      <c r="M1234" s="5">
        <f>(J1234/86400)+25569+(-5/24)</f>
        <v>41506.639699074069</v>
      </c>
      <c r="N1234" s="5">
        <f t="shared" si="19"/>
        <v>41553.639699074069</v>
      </c>
      <c r="O1234" t="b">
        <v>0</v>
      </c>
      <c r="P1234">
        <v>1</v>
      </c>
      <c r="Q1234" t="b">
        <v>0</v>
      </c>
      <c r="R1234" t="s">
        <v>8286</v>
      </c>
      <c r="S1234" s="11">
        <f>SUM(E1234/D1234)*100</f>
        <v>0.8</v>
      </c>
      <c r="T1234" s="10">
        <f>SUM(E1234/P1234)</f>
        <v>40</v>
      </c>
      <c r="U1234" t="s">
        <v>8323</v>
      </c>
      <c r="V1234" t="s">
        <v>8338</v>
      </c>
    </row>
    <row r="1235" spans="1:22" ht="43.5" x14ac:dyDescent="0.35">
      <c r="A1235">
        <v>1233</v>
      </c>
      <c r="B1235" s="3" t="s">
        <v>1234</v>
      </c>
      <c r="C1235" s="3" t="s">
        <v>5343</v>
      </c>
      <c r="D1235" s="18">
        <v>1000</v>
      </c>
      <c r="E1235" s="18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7">
        <v>40939.740439814814</v>
      </c>
      <c r="L1235" s="7">
        <v>40960.740439814814</v>
      </c>
      <c r="M1235" s="5">
        <f>(J1235/86400)+25569+(-5/24)</f>
        <v>40939.740439814814</v>
      </c>
      <c r="N1235" s="5">
        <f t="shared" si="19"/>
        <v>40960.740439814814</v>
      </c>
      <c r="O1235" t="b">
        <v>0</v>
      </c>
      <c r="P1235">
        <v>6</v>
      </c>
      <c r="Q1235" t="b">
        <v>0</v>
      </c>
      <c r="R1235" t="s">
        <v>8286</v>
      </c>
      <c r="S1235" s="11">
        <f>SUM(E1235/D1235)*100</f>
        <v>11.600000000000001</v>
      </c>
      <c r="T1235" s="10">
        <f>SUM(E1235/P1235)</f>
        <v>19.333333333333332</v>
      </c>
      <c r="U1235" t="s">
        <v>8323</v>
      </c>
      <c r="V1235" t="s">
        <v>8338</v>
      </c>
    </row>
    <row r="1236" spans="1:22" ht="43.5" x14ac:dyDescent="0.35">
      <c r="A1236">
        <v>1234</v>
      </c>
      <c r="B1236" s="3" t="s">
        <v>1235</v>
      </c>
      <c r="C1236" s="3" t="s">
        <v>5344</v>
      </c>
      <c r="D1236" s="18">
        <v>50000</v>
      </c>
      <c r="E1236" s="18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7">
        <v>42007.580347222225</v>
      </c>
      <c r="L1236" s="7">
        <v>42037.580347222225</v>
      </c>
      <c r="M1236" s="5">
        <f>(J1236/86400)+25569+(-5/24)</f>
        <v>42007.580347222225</v>
      </c>
      <c r="N1236" s="5">
        <f t="shared" si="19"/>
        <v>42037.580347222225</v>
      </c>
      <c r="O1236" t="b">
        <v>0</v>
      </c>
      <c r="P1236">
        <v>0</v>
      </c>
      <c r="Q1236" t="b">
        <v>0</v>
      </c>
      <c r="R1236" t="s">
        <v>8286</v>
      </c>
      <c r="S1236" s="11">
        <f>SUM(E1236/D1236)*100</f>
        <v>0</v>
      </c>
      <c r="T1236" s="10" t="e">
        <f>SUM(E1236/P1236)</f>
        <v>#DIV/0!</v>
      </c>
      <c r="U1236" t="s">
        <v>8323</v>
      </c>
      <c r="V1236" t="s">
        <v>8338</v>
      </c>
    </row>
    <row r="1237" spans="1:22" ht="43.5" x14ac:dyDescent="0.35">
      <c r="A1237">
        <v>1235</v>
      </c>
      <c r="B1237" s="3" t="s">
        <v>1236</v>
      </c>
      <c r="C1237" s="3" t="s">
        <v>5345</v>
      </c>
      <c r="D1237" s="18">
        <v>7534</v>
      </c>
      <c r="E1237" s="18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7">
        <v>41582.927071759259</v>
      </c>
      <c r="L1237" s="7">
        <v>41622.927071759259</v>
      </c>
      <c r="M1237" s="5">
        <f>(J1237/86400)+25569+(-5/24)</f>
        <v>41582.927071759259</v>
      </c>
      <c r="N1237" s="5">
        <f t="shared" si="19"/>
        <v>41622.927071759259</v>
      </c>
      <c r="O1237" t="b">
        <v>0</v>
      </c>
      <c r="P1237">
        <v>6</v>
      </c>
      <c r="Q1237" t="b">
        <v>0</v>
      </c>
      <c r="R1237" t="s">
        <v>8286</v>
      </c>
      <c r="S1237" s="11">
        <f>SUM(E1237/D1237)*100</f>
        <v>2.7873639500929119</v>
      </c>
      <c r="T1237" s="10">
        <f>SUM(E1237/P1237)</f>
        <v>35</v>
      </c>
      <c r="U1237" t="s">
        <v>8323</v>
      </c>
      <c r="V1237" t="s">
        <v>8338</v>
      </c>
    </row>
    <row r="1238" spans="1:22" x14ac:dyDescent="0.35">
      <c r="A1238">
        <v>1236</v>
      </c>
      <c r="B1238" s="3" t="s">
        <v>1237</v>
      </c>
      <c r="C1238" s="3" t="s">
        <v>5346</v>
      </c>
      <c r="D1238" s="18">
        <v>2500</v>
      </c>
      <c r="E1238" s="1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7">
        <v>41110.47180555555</v>
      </c>
      <c r="L1238" s="7">
        <v>41118.458333333328</v>
      </c>
      <c r="M1238" s="5">
        <f>(J1238/86400)+25569+(-5/24)</f>
        <v>41110.47180555555</v>
      </c>
      <c r="N1238" s="5">
        <f t="shared" si="19"/>
        <v>41118.458333333328</v>
      </c>
      <c r="O1238" t="b">
        <v>0</v>
      </c>
      <c r="P1238">
        <v>0</v>
      </c>
      <c r="Q1238" t="b">
        <v>0</v>
      </c>
      <c r="R1238" t="s">
        <v>8286</v>
      </c>
      <c r="S1238" s="11">
        <f>SUM(E1238/D1238)*100</f>
        <v>0</v>
      </c>
      <c r="T1238" s="10" t="e">
        <f>SUM(E1238/P1238)</f>
        <v>#DIV/0!</v>
      </c>
      <c r="U1238" t="s">
        <v>8323</v>
      </c>
      <c r="V1238" t="s">
        <v>8338</v>
      </c>
    </row>
    <row r="1239" spans="1:22" ht="58" x14ac:dyDescent="0.35">
      <c r="A1239">
        <v>1237</v>
      </c>
      <c r="B1239" s="3" t="s">
        <v>1238</v>
      </c>
      <c r="C1239" s="3" t="s">
        <v>5347</v>
      </c>
      <c r="D1239" s="18">
        <v>25000</v>
      </c>
      <c r="E1239" s="18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7">
        <v>41125.074826388889</v>
      </c>
      <c r="L1239" s="7">
        <v>41145.074826388889</v>
      </c>
      <c r="M1239" s="5">
        <f>(J1239/86400)+25569+(-5/24)</f>
        <v>41125.074826388889</v>
      </c>
      <c r="N1239" s="5">
        <f t="shared" si="19"/>
        <v>41145.074826388889</v>
      </c>
      <c r="O1239" t="b">
        <v>0</v>
      </c>
      <c r="P1239">
        <v>0</v>
      </c>
      <c r="Q1239" t="b">
        <v>0</v>
      </c>
      <c r="R1239" t="s">
        <v>8286</v>
      </c>
      <c r="S1239" s="11">
        <f>SUM(E1239/D1239)*100</f>
        <v>0</v>
      </c>
      <c r="T1239" s="10" t="e">
        <f>SUM(E1239/P1239)</f>
        <v>#DIV/0!</v>
      </c>
      <c r="U1239" t="s">
        <v>8323</v>
      </c>
      <c r="V1239" t="s">
        <v>8338</v>
      </c>
    </row>
    <row r="1240" spans="1:22" ht="58" x14ac:dyDescent="0.35">
      <c r="A1240">
        <v>1238</v>
      </c>
      <c r="B1240" s="3" t="s">
        <v>1239</v>
      </c>
      <c r="C1240" s="3" t="s">
        <v>5348</v>
      </c>
      <c r="D1240" s="18">
        <v>1000</v>
      </c>
      <c r="E1240" s="18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7">
        <v>40731.402037037034</v>
      </c>
      <c r="L1240" s="7">
        <v>40761.402037037034</v>
      </c>
      <c r="M1240" s="5">
        <f>(J1240/86400)+25569+(-5/24)</f>
        <v>40731.402037037034</v>
      </c>
      <c r="N1240" s="5">
        <f t="shared" si="19"/>
        <v>40761.402037037034</v>
      </c>
      <c r="O1240" t="b">
        <v>0</v>
      </c>
      <c r="P1240">
        <v>3</v>
      </c>
      <c r="Q1240" t="b">
        <v>0</v>
      </c>
      <c r="R1240" t="s">
        <v>8286</v>
      </c>
      <c r="S1240" s="11">
        <f>SUM(E1240/D1240)*100</f>
        <v>17.8</v>
      </c>
      <c r="T1240" s="10">
        <f>SUM(E1240/P1240)</f>
        <v>59.333333333333336</v>
      </c>
      <c r="U1240" t="s">
        <v>8323</v>
      </c>
      <c r="V1240" t="s">
        <v>8338</v>
      </c>
    </row>
    <row r="1241" spans="1:22" ht="29" x14ac:dyDescent="0.35">
      <c r="A1241">
        <v>1239</v>
      </c>
      <c r="B1241" s="3" t="s">
        <v>1240</v>
      </c>
      <c r="C1241" s="3" t="s">
        <v>5349</v>
      </c>
      <c r="D1241" s="18">
        <v>2500</v>
      </c>
      <c r="E1241" s="18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7">
        <v>40883.754247685181</v>
      </c>
      <c r="L1241" s="7">
        <v>40913.754247685181</v>
      </c>
      <c r="M1241" s="5">
        <f>(J1241/86400)+25569+(-5/24)</f>
        <v>40883.754247685181</v>
      </c>
      <c r="N1241" s="5">
        <f t="shared" si="19"/>
        <v>40913.754247685181</v>
      </c>
      <c r="O1241" t="b">
        <v>0</v>
      </c>
      <c r="P1241">
        <v>0</v>
      </c>
      <c r="Q1241" t="b">
        <v>0</v>
      </c>
      <c r="R1241" t="s">
        <v>8286</v>
      </c>
      <c r="S1241" s="11">
        <f>SUM(E1241/D1241)*100</f>
        <v>0</v>
      </c>
      <c r="T1241" s="10" t="e">
        <f>SUM(E1241/P1241)</f>
        <v>#DIV/0!</v>
      </c>
      <c r="U1241" t="s">
        <v>8323</v>
      </c>
      <c r="V1241" t="s">
        <v>8338</v>
      </c>
    </row>
    <row r="1242" spans="1:22" ht="43.5" x14ac:dyDescent="0.35">
      <c r="A1242">
        <v>1240</v>
      </c>
      <c r="B1242" s="3" t="s">
        <v>1241</v>
      </c>
      <c r="C1242" s="3" t="s">
        <v>5350</v>
      </c>
      <c r="D1242" s="18">
        <v>8000</v>
      </c>
      <c r="E1242" s="18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7">
        <v>41408.831678240742</v>
      </c>
      <c r="L1242" s="7">
        <v>41467.70208333333</v>
      </c>
      <c r="M1242" s="5">
        <f>(J1242/86400)+25569+(-5/24)</f>
        <v>41408.831678240742</v>
      </c>
      <c r="N1242" s="5">
        <f t="shared" si="19"/>
        <v>41467.70208333333</v>
      </c>
      <c r="O1242" t="b">
        <v>0</v>
      </c>
      <c r="P1242">
        <v>8</v>
      </c>
      <c r="Q1242" t="b">
        <v>0</v>
      </c>
      <c r="R1242" t="s">
        <v>8286</v>
      </c>
      <c r="S1242" s="11">
        <f>SUM(E1242/D1242)*100</f>
        <v>3.0124999999999997</v>
      </c>
      <c r="T1242" s="10">
        <f>SUM(E1242/P1242)</f>
        <v>30.125</v>
      </c>
      <c r="U1242" t="s">
        <v>8323</v>
      </c>
      <c r="V1242" t="s">
        <v>8338</v>
      </c>
    </row>
    <row r="1243" spans="1:22" ht="58" x14ac:dyDescent="0.35">
      <c r="A1243">
        <v>1241</v>
      </c>
      <c r="B1243" s="3" t="s">
        <v>1242</v>
      </c>
      <c r="C1243" s="3" t="s">
        <v>5351</v>
      </c>
      <c r="D1243" s="18">
        <v>5000</v>
      </c>
      <c r="E1243" s="18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7">
        <v>41923.629398148143</v>
      </c>
      <c r="L1243" s="7">
        <v>41946.040972222218</v>
      </c>
      <c r="M1243" s="5">
        <f>(J1243/86400)+25569+(-5/24)</f>
        <v>41923.629398148143</v>
      </c>
      <c r="N1243" s="5">
        <f t="shared" si="19"/>
        <v>41946.040972222218</v>
      </c>
      <c r="O1243" t="b">
        <v>0</v>
      </c>
      <c r="P1243">
        <v>34</v>
      </c>
      <c r="Q1243" t="b">
        <v>0</v>
      </c>
      <c r="R1243" t="s">
        <v>8286</v>
      </c>
      <c r="S1243" s="11">
        <f>SUM(E1243/D1243)*100</f>
        <v>50.739999999999995</v>
      </c>
      <c r="T1243" s="10">
        <f>SUM(E1243/P1243)</f>
        <v>74.617647058823536</v>
      </c>
      <c r="U1243" t="s">
        <v>8323</v>
      </c>
      <c r="V1243" t="s">
        <v>8338</v>
      </c>
    </row>
    <row r="1244" spans="1:22" ht="43.5" x14ac:dyDescent="0.35">
      <c r="A1244">
        <v>1242</v>
      </c>
      <c r="B1244" s="3" t="s">
        <v>1243</v>
      </c>
      <c r="C1244" s="3" t="s">
        <v>5352</v>
      </c>
      <c r="D1244" s="18">
        <v>911</v>
      </c>
      <c r="E1244" s="18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7">
        <v>40781.957199074073</v>
      </c>
      <c r="L1244" s="7">
        <v>40797.345833333333</v>
      </c>
      <c r="M1244" s="5">
        <f>(J1244/86400)+25569+(-5/24)</f>
        <v>40781.957199074073</v>
      </c>
      <c r="N1244" s="5">
        <f t="shared" si="19"/>
        <v>40797.345833333333</v>
      </c>
      <c r="O1244" t="b">
        <v>0</v>
      </c>
      <c r="P1244">
        <v>1</v>
      </c>
      <c r="Q1244" t="b">
        <v>0</v>
      </c>
      <c r="R1244" t="s">
        <v>8286</v>
      </c>
      <c r="S1244" s="11">
        <f>SUM(E1244/D1244)*100</f>
        <v>0.54884742041712409</v>
      </c>
      <c r="T1244" s="10">
        <f>SUM(E1244/P1244)</f>
        <v>5</v>
      </c>
      <c r="U1244" t="s">
        <v>8323</v>
      </c>
      <c r="V1244" t="s">
        <v>8338</v>
      </c>
    </row>
    <row r="1245" spans="1:22" ht="43.5" x14ac:dyDescent="0.35">
      <c r="A1245">
        <v>1243</v>
      </c>
      <c r="B1245" s="3" t="s">
        <v>1244</v>
      </c>
      <c r="C1245" s="3" t="s">
        <v>5353</v>
      </c>
      <c r="D1245" s="18">
        <v>12000</v>
      </c>
      <c r="E1245" s="18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7">
        <v>40671.670960648145</v>
      </c>
      <c r="L1245" s="7">
        <v>40732.666666666664</v>
      </c>
      <c r="M1245" s="5">
        <f>(J1245/86400)+25569+(-5/24)</f>
        <v>40671.670960648145</v>
      </c>
      <c r="N1245" s="5">
        <f t="shared" si="19"/>
        <v>40732.666666666664</v>
      </c>
      <c r="O1245" t="b">
        <v>0</v>
      </c>
      <c r="P1245">
        <v>38</v>
      </c>
      <c r="Q1245" t="b">
        <v>0</v>
      </c>
      <c r="R1245" t="s">
        <v>8286</v>
      </c>
      <c r="S1245" s="11">
        <f>SUM(E1245/D1245)*100</f>
        <v>14.091666666666667</v>
      </c>
      <c r="T1245" s="10">
        <f>SUM(E1245/P1245)</f>
        <v>44.5</v>
      </c>
      <c r="U1245" t="s">
        <v>8323</v>
      </c>
      <c r="V1245" t="s">
        <v>8338</v>
      </c>
    </row>
    <row r="1246" spans="1:22" ht="43.5" x14ac:dyDescent="0.35">
      <c r="A1246">
        <v>1244</v>
      </c>
      <c r="B1246" s="3" t="s">
        <v>1245</v>
      </c>
      <c r="C1246" s="3" t="s">
        <v>5354</v>
      </c>
      <c r="D1246" s="18">
        <v>2000</v>
      </c>
      <c r="E1246" s="18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7">
        <v>41355.617164351854</v>
      </c>
      <c r="L1246" s="7">
        <v>41386.666666666664</v>
      </c>
      <c r="M1246" s="5">
        <f>(J1246/86400)+25569+(-5/24)</f>
        <v>41355.617164351854</v>
      </c>
      <c r="N1246" s="5">
        <f t="shared" si="19"/>
        <v>41386.666666666664</v>
      </c>
      <c r="O1246" t="b">
        <v>1</v>
      </c>
      <c r="P1246">
        <v>45</v>
      </c>
      <c r="Q1246" t="b">
        <v>1</v>
      </c>
      <c r="R1246" t="s">
        <v>8276</v>
      </c>
      <c r="S1246" s="11">
        <f>SUM(E1246/D1246)*100</f>
        <v>103.8</v>
      </c>
      <c r="T1246" s="10">
        <f>SUM(E1246/P1246)</f>
        <v>46.133333333333333</v>
      </c>
      <c r="U1246" t="s">
        <v>8323</v>
      </c>
      <c r="V1246" t="s">
        <v>8324</v>
      </c>
    </row>
    <row r="1247" spans="1:22" ht="43.5" x14ac:dyDescent="0.35">
      <c r="A1247">
        <v>1245</v>
      </c>
      <c r="B1247" s="3" t="s">
        <v>1246</v>
      </c>
      <c r="C1247" s="3" t="s">
        <v>5355</v>
      </c>
      <c r="D1247" s="18">
        <v>2000</v>
      </c>
      <c r="E1247" s="18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7">
        <v>41774.391597222224</v>
      </c>
      <c r="L1247" s="7">
        <v>41804.391597222224</v>
      </c>
      <c r="M1247" s="5">
        <f>(J1247/86400)+25569+(-5/24)</f>
        <v>41774.391597222224</v>
      </c>
      <c r="N1247" s="5">
        <f t="shared" si="19"/>
        <v>41804.391597222224</v>
      </c>
      <c r="O1247" t="b">
        <v>1</v>
      </c>
      <c r="P1247">
        <v>17</v>
      </c>
      <c r="Q1247" t="b">
        <v>1</v>
      </c>
      <c r="R1247" t="s">
        <v>8276</v>
      </c>
      <c r="S1247" s="11">
        <f>SUM(E1247/D1247)*100</f>
        <v>120.24999999999999</v>
      </c>
      <c r="T1247" s="10">
        <f>SUM(E1247/P1247)</f>
        <v>141.47058823529412</v>
      </c>
      <c r="U1247" t="s">
        <v>8323</v>
      </c>
      <c r="V1247" t="s">
        <v>8324</v>
      </c>
    </row>
    <row r="1248" spans="1:22" ht="43.5" x14ac:dyDescent="0.35">
      <c r="A1248">
        <v>1246</v>
      </c>
      <c r="B1248" s="3" t="s">
        <v>1247</v>
      </c>
      <c r="C1248" s="3" t="s">
        <v>5356</v>
      </c>
      <c r="D1248" s="18">
        <v>2000</v>
      </c>
      <c r="E1248" s="1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7">
        <v>40837.835057870368</v>
      </c>
      <c r="L1248" s="7">
        <v>40882.876724537033</v>
      </c>
      <c r="M1248" s="5">
        <f>(J1248/86400)+25569+(-5/24)</f>
        <v>40837.835057870368</v>
      </c>
      <c r="N1248" s="5">
        <f t="shared" si="19"/>
        <v>40882.876724537033</v>
      </c>
      <c r="O1248" t="b">
        <v>1</v>
      </c>
      <c r="P1248">
        <v>31</v>
      </c>
      <c r="Q1248" t="b">
        <v>1</v>
      </c>
      <c r="R1248" t="s">
        <v>8276</v>
      </c>
      <c r="S1248" s="11">
        <f>SUM(E1248/D1248)*100</f>
        <v>117</v>
      </c>
      <c r="T1248" s="10">
        <f>SUM(E1248/P1248)</f>
        <v>75.483870967741936</v>
      </c>
      <c r="U1248" t="s">
        <v>8323</v>
      </c>
      <c r="V1248" t="s">
        <v>8324</v>
      </c>
    </row>
    <row r="1249" spans="1:22" ht="29" x14ac:dyDescent="0.35">
      <c r="A1249">
        <v>1247</v>
      </c>
      <c r="B1249" s="3" t="s">
        <v>1248</v>
      </c>
      <c r="C1249" s="3" t="s">
        <v>5357</v>
      </c>
      <c r="D1249" s="18">
        <v>3500</v>
      </c>
      <c r="E1249" s="18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7">
        <v>41370.083969907406</v>
      </c>
      <c r="L1249" s="7">
        <v>41400.083969907406</v>
      </c>
      <c r="M1249" s="5">
        <f>(J1249/86400)+25569+(-5/24)</f>
        <v>41370.083969907406</v>
      </c>
      <c r="N1249" s="5">
        <f t="shared" si="19"/>
        <v>41400.083969907406</v>
      </c>
      <c r="O1249" t="b">
        <v>1</v>
      </c>
      <c r="P1249">
        <v>50</v>
      </c>
      <c r="Q1249" t="b">
        <v>1</v>
      </c>
      <c r="R1249" t="s">
        <v>8276</v>
      </c>
      <c r="S1249" s="11">
        <f>SUM(E1249/D1249)*100</f>
        <v>122.14285714285715</v>
      </c>
      <c r="T1249" s="10">
        <f>SUM(E1249/P1249)</f>
        <v>85.5</v>
      </c>
      <c r="U1249" t="s">
        <v>8323</v>
      </c>
      <c r="V1249" t="s">
        <v>8324</v>
      </c>
    </row>
    <row r="1250" spans="1:22" ht="43.5" x14ac:dyDescent="0.35">
      <c r="A1250">
        <v>1248</v>
      </c>
      <c r="B1250" s="3" t="s">
        <v>1249</v>
      </c>
      <c r="C1250" s="3" t="s">
        <v>5358</v>
      </c>
      <c r="D1250" s="18">
        <v>2500</v>
      </c>
      <c r="E1250" s="18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7">
        <v>41767.448530092588</v>
      </c>
      <c r="L1250" s="7">
        <v>41803.082638888889</v>
      </c>
      <c r="M1250" s="5">
        <f>(J1250/86400)+25569+(-5/24)</f>
        <v>41767.448530092588</v>
      </c>
      <c r="N1250" s="5">
        <f t="shared" si="19"/>
        <v>41803.082638888889</v>
      </c>
      <c r="O1250" t="b">
        <v>1</v>
      </c>
      <c r="P1250">
        <v>59</v>
      </c>
      <c r="Q1250" t="b">
        <v>1</v>
      </c>
      <c r="R1250" t="s">
        <v>8276</v>
      </c>
      <c r="S1250" s="11">
        <f>SUM(E1250/D1250)*100</f>
        <v>151.63999999999999</v>
      </c>
      <c r="T1250" s="10">
        <f>SUM(E1250/P1250)</f>
        <v>64.254237288135599</v>
      </c>
      <c r="U1250" t="s">
        <v>8323</v>
      </c>
      <c r="V1250" t="s">
        <v>8324</v>
      </c>
    </row>
    <row r="1251" spans="1:22" ht="43.5" x14ac:dyDescent="0.35">
      <c r="A1251">
        <v>1249</v>
      </c>
      <c r="B1251" s="3" t="s">
        <v>1250</v>
      </c>
      <c r="C1251" s="3" t="s">
        <v>5359</v>
      </c>
      <c r="D1251" s="18">
        <v>5000</v>
      </c>
      <c r="E1251" s="18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7">
        <v>41067.532534722217</v>
      </c>
      <c r="L1251" s="7">
        <v>41097.532534722217</v>
      </c>
      <c r="M1251" s="5">
        <f>(J1251/86400)+25569+(-5/24)</f>
        <v>41067.532534722217</v>
      </c>
      <c r="N1251" s="5">
        <f t="shared" si="19"/>
        <v>41097.532534722217</v>
      </c>
      <c r="O1251" t="b">
        <v>1</v>
      </c>
      <c r="P1251">
        <v>81</v>
      </c>
      <c r="Q1251" t="b">
        <v>1</v>
      </c>
      <c r="R1251" t="s">
        <v>8276</v>
      </c>
      <c r="S1251" s="11">
        <f>SUM(E1251/D1251)*100</f>
        <v>104.44</v>
      </c>
      <c r="T1251" s="10">
        <f>SUM(E1251/P1251)</f>
        <v>64.46913580246914</v>
      </c>
      <c r="U1251" t="s">
        <v>8323</v>
      </c>
      <c r="V1251" t="s">
        <v>8324</v>
      </c>
    </row>
    <row r="1252" spans="1:22" ht="58" x14ac:dyDescent="0.35">
      <c r="A1252">
        <v>1250</v>
      </c>
      <c r="B1252" s="3" t="s">
        <v>1251</v>
      </c>
      <c r="C1252" s="3" t="s">
        <v>5360</v>
      </c>
      <c r="D1252" s="18">
        <v>30000</v>
      </c>
      <c r="E1252" s="18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7">
        <v>41843.434386574074</v>
      </c>
      <c r="L1252" s="7">
        <v>41888.434386574074</v>
      </c>
      <c r="M1252" s="5">
        <f>(J1252/86400)+25569+(-5/24)</f>
        <v>41843.434386574074</v>
      </c>
      <c r="N1252" s="5">
        <f t="shared" si="19"/>
        <v>41888.434386574074</v>
      </c>
      <c r="O1252" t="b">
        <v>1</v>
      </c>
      <c r="P1252">
        <v>508</v>
      </c>
      <c r="Q1252" t="b">
        <v>1</v>
      </c>
      <c r="R1252" t="s">
        <v>8276</v>
      </c>
      <c r="S1252" s="11">
        <f>SUM(E1252/D1252)*100</f>
        <v>200.15333333333331</v>
      </c>
      <c r="T1252" s="10">
        <f>SUM(E1252/P1252)</f>
        <v>118.2007874015748</v>
      </c>
      <c r="U1252" t="s">
        <v>8323</v>
      </c>
      <c r="V1252" t="s">
        <v>8324</v>
      </c>
    </row>
    <row r="1253" spans="1:22" ht="29" x14ac:dyDescent="0.35">
      <c r="A1253">
        <v>1251</v>
      </c>
      <c r="B1253" s="3" t="s">
        <v>1252</v>
      </c>
      <c r="C1253" s="3" t="s">
        <v>5361</v>
      </c>
      <c r="D1253" s="18">
        <v>6000</v>
      </c>
      <c r="E1253" s="18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7">
        <v>40751.606099537035</v>
      </c>
      <c r="L1253" s="7">
        <v>40811.606099537035</v>
      </c>
      <c r="M1253" s="5">
        <f>(J1253/86400)+25569+(-5/24)</f>
        <v>40751.606099537035</v>
      </c>
      <c r="N1253" s="5">
        <f t="shared" si="19"/>
        <v>40811.606099537035</v>
      </c>
      <c r="O1253" t="b">
        <v>1</v>
      </c>
      <c r="P1253">
        <v>74</v>
      </c>
      <c r="Q1253" t="b">
        <v>1</v>
      </c>
      <c r="R1253" t="s">
        <v>8276</v>
      </c>
      <c r="S1253" s="11">
        <f>SUM(E1253/D1253)*100</f>
        <v>101.8</v>
      </c>
      <c r="T1253" s="10">
        <f>SUM(E1253/P1253)</f>
        <v>82.540540540540547</v>
      </c>
      <c r="U1253" t="s">
        <v>8323</v>
      </c>
      <c r="V1253" t="s">
        <v>8324</v>
      </c>
    </row>
    <row r="1254" spans="1:22" ht="43.5" x14ac:dyDescent="0.35">
      <c r="A1254">
        <v>1252</v>
      </c>
      <c r="B1254" s="3" t="s">
        <v>1253</v>
      </c>
      <c r="C1254" s="3" t="s">
        <v>5362</v>
      </c>
      <c r="D1254" s="18">
        <v>3500</v>
      </c>
      <c r="E1254" s="18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7">
        <v>41543.779733796291</v>
      </c>
      <c r="L1254" s="7">
        <v>41571.779733796291</v>
      </c>
      <c r="M1254" s="5">
        <f>(J1254/86400)+25569+(-5/24)</f>
        <v>41543.779733796291</v>
      </c>
      <c r="N1254" s="5">
        <f t="shared" si="19"/>
        <v>41571.779733796291</v>
      </c>
      <c r="O1254" t="b">
        <v>1</v>
      </c>
      <c r="P1254">
        <v>141</v>
      </c>
      <c r="Q1254" t="b">
        <v>1</v>
      </c>
      <c r="R1254" t="s">
        <v>8276</v>
      </c>
      <c r="S1254" s="11">
        <f>SUM(E1254/D1254)*100</f>
        <v>137.65714285714284</v>
      </c>
      <c r="T1254" s="10">
        <f>SUM(E1254/P1254)</f>
        <v>34.170212765957444</v>
      </c>
      <c r="U1254" t="s">
        <v>8323</v>
      </c>
      <c r="V1254" t="s">
        <v>8324</v>
      </c>
    </row>
    <row r="1255" spans="1:22" ht="58" x14ac:dyDescent="0.35">
      <c r="A1255">
        <v>1253</v>
      </c>
      <c r="B1255" s="3" t="s">
        <v>1254</v>
      </c>
      <c r="C1255" s="3" t="s">
        <v>5363</v>
      </c>
      <c r="D1255" s="18">
        <v>10</v>
      </c>
      <c r="E1255" s="18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7">
        <v>41855.575312499997</v>
      </c>
      <c r="L1255" s="7">
        <v>41885.575312499997</v>
      </c>
      <c r="M1255" s="5">
        <f>(J1255/86400)+25569+(-5/24)</f>
        <v>41855.575312499997</v>
      </c>
      <c r="N1255" s="5">
        <f t="shared" si="19"/>
        <v>41885.575312499997</v>
      </c>
      <c r="O1255" t="b">
        <v>1</v>
      </c>
      <c r="P1255">
        <v>711</v>
      </c>
      <c r="Q1255" t="b">
        <v>1</v>
      </c>
      <c r="R1255" t="s">
        <v>8276</v>
      </c>
      <c r="S1255" s="11">
        <f>SUM(E1255/D1255)*100</f>
        <v>303833.2</v>
      </c>
      <c r="T1255" s="10">
        <f>SUM(E1255/P1255)</f>
        <v>42.73322081575246</v>
      </c>
      <c r="U1255" t="s">
        <v>8323</v>
      </c>
      <c r="V1255" t="s">
        <v>8324</v>
      </c>
    </row>
    <row r="1256" spans="1:22" ht="43.5" x14ac:dyDescent="0.35">
      <c r="A1256">
        <v>1254</v>
      </c>
      <c r="B1256" s="3" t="s">
        <v>1255</v>
      </c>
      <c r="C1256" s="3" t="s">
        <v>5364</v>
      </c>
      <c r="D1256" s="18">
        <v>6700</v>
      </c>
      <c r="E1256" s="18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7">
        <v>40487.413032407407</v>
      </c>
      <c r="L1256" s="7">
        <v>40543.999305555553</v>
      </c>
      <c r="M1256" s="5">
        <f>(J1256/86400)+25569+(-5/24)</f>
        <v>40487.413032407407</v>
      </c>
      <c r="N1256" s="5">
        <f t="shared" si="19"/>
        <v>40543.999305555553</v>
      </c>
      <c r="O1256" t="b">
        <v>1</v>
      </c>
      <c r="P1256">
        <v>141</v>
      </c>
      <c r="Q1256" t="b">
        <v>1</v>
      </c>
      <c r="R1256" t="s">
        <v>8276</v>
      </c>
      <c r="S1256" s="11">
        <f>SUM(E1256/D1256)*100</f>
        <v>198.85074626865671</v>
      </c>
      <c r="T1256" s="10">
        <f>SUM(E1256/P1256)</f>
        <v>94.489361702127653</v>
      </c>
      <c r="U1256" t="s">
        <v>8323</v>
      </c>
      <c r="V1256" t="s">
        <v>8324</v>
      </c>
    </row>
    <row r="1257" spans="1:22" ht="43.5" x14ac:dyDescent="0.35">
      <c r="A1257">
        <v>1255</v>
      </c>
      <c r="B1257" s="3" t="s">
        <v>1256</v>
      </c>
      <c r="C1257" s="3" t="s">
        <v>5365</v>
      </c>
      <c r="D1257" s="18">
        <v>3000</v>
      </c>
      <c r="E1257" s="18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7">
        <v>41579.637175925927</v>
      </c>
      <c r="L1257" s="7">
        <v>41609.678842592592</v>
      </c>
      <c r="M1257" s="5">
        <f>(J1257/86400)+25569+(-5/24)</f>
        <v>41579.637175925927</v>
      </c>
      <c r="N1257" s="5">
        <f t="shared" si="19"/>
        <v>41609.678842592592</v>
      </c>
      <c r="O1257" t="b">
        <v>1</v>
      </c>
      <c r="P1257">
        <v>109</v>
      </c>
      <c r="Q1257" t="b">
        <v>1</v>
      </c>
      <c r="R1257" t="s">
        <v>8276</v>
      </c>
      <c r="S1257" s="11">
        <f>SUM(E1257/D1257)*100</f>
        <v>202.36666666666667</v>
      </c>
      <c r="T1257" s="10">
        <f>SUM(E1257/P1257)</f>
        <v>55.697247706422019</v>
      </c>
      <c r="U1257" t="s">
        <v>8323</v>
      </c>
      <c r="V1257" t="s">
        <v>8324</v>
      </c>
    </row>
    <row r="1258" spans="1:22" ht="43.5" x14ac:dyDescent="0.35">
      <c r="A1258">
        <v>1256</v>
      </c>
      <c r="B1258" s="3" t="s">
        <v>1257</v>
      </c>
      <c r="C1258" s="3" t="s">
        <v>5366</v>
      </c>
      <c r="D1258" s="18">
        <v>30000</v>
      </c>
      <c r="E1258" s="1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7">
        <v>40921.711006944439</v>
      </c>
      <c r="L1258" s="7">
        <v>40951.711006944439</v>
      </c>
      <c r="M1258" s="5">
        <f>(J1258/86400)+25569+(-5/24)</f>
        <v>40921.711006944439</v>
      </c>
      <c r="N1258" s="5">
        <f t="shared" si="19"/>
        <v>40951.711006944439</v>
      </c>
      <c r="O1258" t="b">
        <v>1</v>
      </c>
      <c r="P1258">
        <v>361</v>
      </c>
      <c r="Q1258" t="b">
        <v>1</v>
      </c>
      <c r="R1258" t="s">
        <v>8276</v>
      </c>
      <c r="S1258" s="11">
        <f>SUM(E1258/D1258)*100</f>
        <v>117.96376666666666</v>
      </c>
      <c r="T1258" s="10">
        <f>SUM(E1258/P1258)</f>
        <v>98.030831024930734</v>
      </c>
      <c r="U1258" t="s">
        <v>8323</v>
      </c>
      <c r="V1258" t="s">
        <v>8324</v>
      </c>
    </row>
    <row r="1259" spans="1:22" ht="43.5" x14ac:dyDescent="0.35">
      <c r="A1259">
        <v>1257</v>
      </c>
      <c r="B1259" s="3" t="s">
        <v>1258</v>
      </c>
      <c r="C1259" s="3" t="s">
        <v>5367</v>
      </c>
      <c r="D1259" s="18">
        <v>5500</v>
      </c>
      <c r="E1259" s="18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7">
        <v>40586.877199074072</v>
      </c>
      <c r="L1259" s="7">
        <v>40635.835532407407</v>
      </c>
      <c r="M1259" s="5">
        <f>(J1259/86400)+25569+(-5/24)</f>
        <v>40586.877199074072</v>
      </c>
      <c r="N1259" s="5">
        <f t="shared" si="19"/>
        <v>40635.835532407407</v>
      </c>
      <c r="O1259" t="b">
        <v>1</v>
      </c>
      <c r="P1259">
        <v>176</v>
      </c>
      <c r="Q1259" t="b">
        <v>1</v>
      </c>
      <c r="R1259" t="s">
        <v>8276</v>
      </c>
      <c r="S1259" s="11">
        <f>SUM(E1259/D1259)*100</f>
        <v>294.72727272727275</v>
      </c>
      <c r="T1259" s="10">
        <f>SUM(E1259/P1259)</f>
        <v>92.102272727272734</v>
      </c>
      <c r="U1259" t="s">
        <v>8323</v>
      </c>
      <c r="V1259" t="s">
        <v>8324</v>
      </c>
    </row>
    <row r="1260" spans="1:22" ht="43.5" x14ac:dyDescent="0.35">
      <c r="A1260">
        <v>1258</v>
      </c>
      <c r="B1260" s="3" t="s">
        <v>1259</v>
      </c>
      <c r="C1260" s="3" t="s">
        <v>5368</v>
      </c>
      <c r="D1260" s="18">
        <v>12000</v>
      </c>
      <c r="E1260" s="18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7">
        <v>41487.402916666666</v>
      </c>
      <c r="L1260" s="7">
        <v>41517.402916666666</v>
      </c>
      <c r="M1260" s="5">
        <f>(J1260/86400)+25569+(-5/24)</f>
        <v>41487.402916666666</v>
      </c>
      <c r="N1260" s="5">
        <f t="shared" si="19"/>
        <v>41517.402916666666</v>
      </c>
      <c r="O1260" t="b">
        <v>1</v>
      </c>
      <c r="P1260">
        <v>670</v>
      </c>
      <c r="Q1260" t="b">
        <v>1</v>
      </c>
      <c r="R1260" t="s">
        <v>8276</v>
      </c>
      <c r="S1260" s="11">
        <f>SUM(E1260/D1260)*100</f>
        <v>213.14633333333336</v>
      </c>
      <c r="T1260" s="10">
        <f>SUM(E1260/P1260)</f>
        <v>38.175462686567165</v>
      </c>
      <c r="U1260" t="s">
        <v>8323</v>
      </c>
      <c r="V1260" t="s">
        <v>8324</v>
      </c>
    </row>
    <row r="1261" spans="1:22" ht="43.5" x14ac:dyDescent="0.35">
      <c r="A1261">
        <v>1259</v>
      </c>
      <c r="B1261" s="3" t="s">
        <v>1260</v>
      </c>
      <c r="C1261" s="3" t="s">
        <v>5369</v>
      </c>
      <c r="D1261" s="18">
        <v>2500</v>
      </c>
      <c r="E1261" s="18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7">
        <v>41766.762314814812</v>
      </c>
      <c r="L1261" s="7">
        <v>41798.957638888889</v>
      </c>
      <c r="M1261" s="5">
        <f>(J1261/86400)+25569+(-5/24)</f>
        <v>41766.762314814812</v>
      </c>
      <c r="N1261" s="5">
        <f t="shared" si="19"/>
        <v>41798.957638888889</v>
      </c>
      <c r="O1261" t="b">
        <v>1</v>
      </c>
      <c r="P1261">
        <v>96</v>
      </c>
      <c r="Q1261" t="b">
        <v>1</v>
      </c>
      <c r="R1261" t="s">
        <v>8276</v>
      </c>
      <c r="S1261" s="11">
        <f>SUM(E1261/D1261)*100</f>
        <v>104.24</v>
      </c>
      <c r="T1261" s="10">
        <f>SUM(E1261/P1261)</f>
        <v>27.145833333333332</v>
      </c>
      <c r="U1261" t="s">
        <v>8323</v>
      </c>
      <c r="V1261" t="s">
        <v>8324</v>
      </c>
    </row>
    <row r="1262" spans="1:22" ht="43.5" x14ac:dyDescent="0.35">
      <c r="A1262">
        <v>1260</v>
      </c>
      <c r="B1262" s="3" t="s">
        <v>1261</v>
      </c>
      <c r="C1262" s="3" t="s">
        <v>5370</v>
      </c>
      <c r="D1262" s="18">
        <v>3300</v>
      </c>
      <c r="E1262" s="18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7">
        <v>41666.63449074074</v>
      </c>
      <c r="L1262" s="7">
        <v>41696.63449074074</v>
      </c>
      <c r="M1262" s="5">
        <f>(J1262/86400)+25569+(-5/24)</f>
        <v>41666.63449074074</v>
      </c>
      <c r="N1262" s="5">
        <f t="shared" si="19"/>
        <v>41696.63449074074</v>
      </c>
      <c r="O1262" t="b">
        <v>1</v>
      </c>
      <c r="P1262">
        <v>74</v>
      </c>
      <c r="Q1262" t="b">
        <v>1</v>
      </c>
      <c r="R1262" t="s">
        <v>8276</v>
      </c>
      <c r="S1262" s="11">
        <f>SUM(E1262/D1262)*100</f>
        <v>113.66666666666667</v>
      </c>
      <c r="T1262" s="10">
        <f>SUM(E1262/P1262)</f>
        <v>50.689189189189186</v>
      </c>
      <c r="U1262" t="s">
        <v>8323</v>
      </c>
      <c r="V1262" t="s">
        <v>8324</v>
      </c>
    </row>
    <row r="1263" spans="1:22" ht="43.5" x14ac:dyDescent="0.35">
      <c r="A1263">
        <v>1261</v>
      </c>
      <c r="B1263" s="3" t="s">
        <v>1262</v>
      </c>
      <c r="C1263" s="3" t="s">
        <v>5371</v>
      </c>
      <c r="D1263" s="18">
        <v>2000</v>
      </c>
      <c r="E1263" s="18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7">
        <v>41638.134571759256</v>
      </c>
      <c r="L1263" s="7">
        <v>41668.134571759256</v>
      </c>
      <c r="M1263" s="5">
        <f>(J1263/86400)+25569+(-5/24)</f>
        <v>41638.134571759256</v>
      </c>
      <c r="N1263" s="5">
        <f t="shared" si="19"/>
        <v>41668.134571759256</v>
      </c>
      <c r="O1263" t="b">
        <v>1</v>
      </c>
      <c r="P1263">
        <v>52</v>
      </c>
      <c r="Q1263" t="b">
        <v>1</v>
      </c>
      <c r="R1263" t="s">
        <v>8276</v>
      </c>
      <c r="S1263" s="11">
        <f>SUM(E1263/D1263)*100</f>
        <v>101.25</v>
      </c>
      <c r="T1263" s="10">
        <f>SUM(E1263/P1263)</f>
        <v>38.942307692307693</v>
      </c>
      <c r="U1263" t="s">
        <v>8323</v>
      </c>
      <c r="V1263" t="s">
        <v>8324</v>
      </c>
    </row>
    <row r="1264" spans="1:22" ht="43.5" x14ac:dyDescent="0.35">
      <c r="A1264">
        <v>1262</v>
      </c>
      <c r="B1264" s="3" t="s">
        <v>1263</v>
      </c>
      <c r="C1264" s="3" t="s">
        <v>5372</v>
      </c>
      <c r="D1264" s="18">
        <v>6500</v>
      </c>
      <c r="E1264" s="18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7">
        <v>41656.554305555554</v>
      </c>
      <c r="L1264" s="7">
        <v>41686.554305555554</v>
      </c>
      <c r="M1264" s="5">
        <f>(J1264/86400)+25569+(-5/24)</f>
        <v>41656.554305555554</v>
      </c>
      <c r="N1264" s="5">
        <f t="shared" si="19"/>
        <v>41686.554305555554</v>
      </c>
      <c r="O1264" t="b">
        <v>1</v>
      </c>
      <c r="P1264">
        <v>105</v>
      </c>
      <c r="Q1264" t="b">
        <v>1</v>
      </c>
      <c r="R1264" t="s">
        <v>8276</v>
      </c>
      <c r="S1264" s="11">
        <f>SUM(E1264/D1264)*100</f>
        <v>125.41538461538462</v>
      </c>
      <c r="T1264" s="10">
        <f>SUM(E1264/P1264)</f>
        <v>77.638095238095232</v>
      </c>
      <c r="U1264" t="s">
        <v>8323</v>
      </c>
      <c r="V1264" t="s">
        <v>8324</v>
      </c>
    </row>
    <row r="1265" spans="1:22" ht="29" x14ac:dyDescent="0.35">
      <c r="A1265">
        <v>1263</v>
      </c>
      <c r="B1265" s="3" t="s">
        <v>1264</v>
      </c>
      <c r="C1265" s="3" t="s">
        <v>5373</v>
      </c>
      <c r="D1265" s="18">
        <v>1500</v>
      </c>
      <c r="E1265" s="18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7">
        <v>41691.875810185185</v>
      </c>
      <c r="L1265" s="7">
        <v>41726.833333333328</v>
      </c>
      <c r="M1265" s="5">
        <f>(J1265/86400)+25569+(-5/24)</f>
        <v>41691.875810185185</v>
      </c>
      <c r="N1265" s="5">
        <f t="shared" si="19"/>
        <v>41726.833333333328</v>
      </c>
      <c r="O1265" t="b">
        <v>1</v>
      </c>
      <c r="P1265">
        <v>41</v>
      </c>
      <c r="Q1265" t="b">
        <v>1</v>
      </c>
      <c r="R1265" t="s">
        <v>8276</v>
      </c>
      <c r="S1265" s="11">
        <f>SUM(E1265/D1265)*100</f>
        <v>119</v>
      </c>
      <c r="T1265" s="10">
        <f>SUM(E1265/P1265)</f>
        <v>43.536585365853661</v>
      </c>
      <c r="U1265" t="s">
        <v>8323</v>
      </c>
      <c r="V1265" t="s">
        <v>8324</v>
      </c>
    </row>
    <row r="1266" spans="1:22" ht="43.5" x14ac:dyDescent="0.35">
      <c r="A1266">
        <v>1264</v>
      </c>
      <c r="B1266" s="3" t="s">
        <v>1265</v>
      </c>
      <c r="C1266" s="3" t="s">
        <v>5374</v>
      </c>
      <c r="D1266" s="18">
        <v>650</v>
      </c>
      <c r="E1266" s="18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7">
        <v>41547.454664351848</v>
      </c>
      <c r="L1266" s="7">
        <v>41576.454664351848</v>
      </c>
      <c r="M1266" s="5">
        <f>(J1266/86400)+25569+(-5/24)</f>
        <v>41547.454664351848</v>
      </c>
      <c r="N1266" s="5">
        <f t="shared" si="19"/>
        <v>41576.454664351848</v>
      </c>
      <c r="O1266" t="b">
        <v>1</v>
      </c>
      <c r="P1266">
        <v>34</v>
      </c>
      <c r="Q1266" t="b">
        <v>1</v>
      </c>
      <c r="R1266" t="s">
        <v>8276</v>
      </c>
      <c r="S1266" s="11">
        <f>SUM(E1266/D1266)*100</f>
        <v>166.46153846153845</v>
      </c>
      <c r="T1266" s="10">
        <f>SUM(E1266/P1266)</f>
        <v>31.823529411764707</v>
      </c>
      <c r="U1266" t="s">
        <v>8323</v>
      </c>
      <c r="V1266" t="s">
        <v>8324</v>
      </c>
    </row>
    <row r="1267" spans="1:22" ht="58" x14ac:dyDescent="0.35">
      <c r="A1267">
        <v>1265</v>
      </c>
      <c r="B1267" s="3" t="s">
        <v>1266</v>
      </c>
      <c r="C1267" s="3" t="s">
        <v>5375</v>
      </c>
      <c r="D1267" s="18">
        <v>3500</v>
      </c>
      <c r="E1267" s="18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7">
        <v>40465.446932870364</v>
      </c>
      <c r="L1267" s="7">
        <v>40512.446932870364</v>
      </c>
      <c r="M1267" s="5">
        <f>(J1267/86400)+25569+(-5/24)</f>
        <v>40465.446932870364</v>
      </c>
      <c r="N1267" s="5">
        <f t="shared" si="19"/>
        <v>40512.446932870364</v>
      </c>
      <c r="O1267" t="b">
        <v>1</v>
      </c>
      <c r="P1267">
        <v>66</v>
      </c>
      <c r="Q1267" t="b">
        <v>1</v>
      </c>
      <c r="R1267" t="s">
        <v>8276</v>
      </c>
      <c r="S1267" s="11">
        <f>SUM(E1267/D1267)*100</f>
        <v>119.14771428571429</v>
      </c>
      <c r="T1267" s="10">
        <f>SUM(E1267/P1267)</f>
        <v>63.184393939393942</v>
      </c>
      <c r="U1267" t="s">
        <v>8323</v>
      </c>
      <c r="V1267" t="s">
        <v>8324</v>
      </c>
    </row>
    <row r="1268" spans="1:22" ht="29" x14ac:dyDescent="0.35">
      <c r="A1268">
        <v>1266</v>
      </c>
      <c r="B1268" s="3" t="s">
        <v>1267</v>
      </c>
      <c r="C1268" s="3" t="s">
        <v>5376</v>
      </c>
      <c r="D1268" s="18">
        <v>9500</v>
      </c>
      <c r="E1268" s="1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7">
        <v>41620.668344907404</v>
      </c>
      <c r="L1268" s="7">
        <v>41650.668344907404</v>
      </c>
      <c r="M1268" s="5">
        <f>(J1268/86400)+25569+(-5/24)</f>
        <v>41620.668344907404</v>
      </c>
      <c r="N1268" s="5">
        <f t="shared" si="19"/>
        <v>41650.668344907404</v>
      </c>
      <c r="O1268" t="b">
        <v>1</v>
      </c>
      <c r="P1268">
        <v>50</v>
      </c>
      <c r="Q1268" t="b">
        <v>1</v>
      </c>
      <c r="R1268" t="s">
        <v>8276</v>
      </c>
      <c r="S1268" s="11">
        <f>SUM(E1268/D1268)*100</f>
        <v>100.47368421052632</v>
      </c>
      <c r="T1268" s="10">
        <f>SUM(E1268/P1268)</f>
        <v>190.9</v>
      </c>
      <c r="U1268" t="s">
        <v>8323</v>
      </c>
      <c r="V1268" t="s">
        <v>8324</v>
      </c>
    </row>
    <row r="1269" spans="1:22" ht="43.5" x14ac:dyDescent="0.35">
      <c r="A1269">
        <v>1267</v>
      </c>
      <c r="B1269" s="3" t="s">
        <v>1268</v>
      </c>
      <c r="C1269" s="3" t="s">
        <v>5377</v>
      </c>
      <c r="D1269" s="18">
        <v>22000</v>
      </c>
      <c r="E1269" s="18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7">
        <v>41449.376828703702</v>
      </c>
      <c r="L1269" s="7">
        <v>41479.376828703702</v>
      </c>
      <c r="M1269" s="5">
        <f>(J1269/86400)+25569+(-5/24)</f>
        <v>41449.376828703702</v>
      </c>
      <c r="N1269" s="5">
        <f t="shared" si="19"/>
        <v>41479.376828703702</v>
      </c>
      <c r="O1269" t="b">
        <v>1</v>
      </c>
      <c r="P1269">
        <v>159</v>
      </c>
      <c r="Q1269" t="b">
        <v>1</v>
      </c>
      <c r="R1269" t="s">
        <v>8276</v>
      </c>
      <c r="S1269" s="11">
        <f>SUM(E1269/D1269)*100</f>
        <v>101.8</v>
      </c>
      <c r="T1269" s="10">
        <f>SUM(E1269/P1269)</f>
        <v>140.85534591194968</v>
      </c>
      <c r="U1269" t="s">
        <v>8323</v>
      </c>
      <c r="V1269" t="s">
        <v>8324</v>
      </c>
    </row>
    <row r="1270" spans="1:22" ht="29" x14ac:dyDescent="0.35">
      <c r="A1270">
        <v>1268</v>
      </c>
      <c r="B1270" s="3" t="s">
        <v>1269</v>
      </c>
      <c r="C1270" s="3" t="s">
        <v>5378</v>
      </c>
      <c r="D1270" s="18">
        <v>12000</v>
      </c>
      <c r="E1270" s="18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7">
        <v>41507.637118055551</v>
      </c>
      <c r="L1270" s="7">
        <v>41537.637118055551</v>
      </c>
      <c r="M1270" s="5">
        <f>(J1270/86400)+25569+(-5/24)</f>
        <v>41507.637118055551</v>
      </c>
      <c r="N1270" s="5">
        <f t="shared" si="19"/>
        <v>41537.637118055551</v>
      </c>
      <c r="O1270" t="b">
        <v>1</v>
      </c>
      <c r="P1270">
        <v>182</v>
      </c>
      <c r="Q1270" t="b">
        <v>1</v>
      </c>
      <c r="R1270" t="s">
        <v>8276</v>
      </c>
      <c r="S1270" s="11">
        <f>SUM(E1270/D1270)*100</f>
        <v>116.66666666666667</v>
      </c>
      <c r="T1270" s="10">
        <f>SUM(E1270/P1270)</f>
        <v>76.92307692307692</v>
      </c>
      <c r="U1270" t="s">
        <v>8323</v>
      </c>
      <c r="V1270" t="s">
        <v>8324</v>
      </c>
    </row>
    <row r="1271" spans="1:22" ht="58" x14ac:dyDescent="0.35">
      <c r="A1271">
        <v>1269</v>
      </c>
      <c r="B1271" s="3" t="s">
        <v>1270</v>
      </c>
      <c r="C1271" s="3" t="s">
        <v>5379</v>
      </c>
      <c r="D1271" s="18">
        <v>18800</v>
      </c>
      <c r="E1271" s="18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7">
        <v>42445.614722222221</v>
      </c>
      <c r="L1271" s="7">
        <v>42475.791666666664</v>
      </c>
      <c r="M1271" s="5">
        <f>(J1271/86400)+25569+(-5/24)</f>
        <v>42445.614722222221</v>
      </c>
      <c r="N1271" s="5">
        <f t="shared" si="19"/>
        <v>42475.791666666664</v>
      </c>
      <c r="O1271" t="b">
        <v>1</v>
      </c>
      <c r="P1271">
        <v>206</v>
      </c>
      <c r="Q1271" t="b">
        <v>1</v>
      </c>
      <c r="R1271" t="s">
        <v>8276</v>
      </c>
      <c r="S1271" s="11">
        <f>SUM(E1271/D1271)*100</f>
        <v>108.64893617021276</v>
      </c>
      <c r="T1271" s="10">
        <f>SUM(E1271/P1271)</f>
        <v>99.15533980582525</v>
      </c>
      <c r="U1271" t="s">
        <v>8323</v>
      </c>
      <c r="V1271" t="s">
        <v>8324</v>
      </c>
    </row>
    <row r="1272" spans="1:22" ht="29" x14ac:dyDescent="0.35">
      <c r="A1272">
        <v>1270</v>
      </c>
      <c r="B1272" s="3" t="s">
        <v>1271</v>
      </c>
      <c r="C1272" s="3" t="s">
        <v>5380</v>
      </c>
      <c r="D1272" s="18">
        <v>10000</v>
      </c>
      <c r="E1272" s="18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7">
        <v>40933.648634259254</v>
      </c>
      <c r="L1272" s="7">
        <v>40993.60696759259</v>
      </c>
      <c r="M1272" s="5">
        <f>(J1272/86400)+25569+(-5/24)</f>
        <v>40933.648634259254</v>
      </c>
      <c r="N1272" s="5">
        <f t="shared" si="19"/>
        <v>40993.60696759259</v>
      </c>
      <c r="O1272" t="b">
        <v>1</v>
      </c>
      <c r="P1272">
        <v>169</v>
      </c>
      <c r="Q1272" t="b">
        <v>1</v>
      </c>
      <c r="R1272" t="s">
        <v>8276</v>
      </c>
      <c r="S1272" s="11">
        <f>SUM(E1272/D1272)*100</f>
        <v>114.72</v>
      </c>
      <c r="T1272" s="10">
        <f>SUM(E1272/P1272)</f>
        <v>67.881656804733723</v>
      </c>
      <c r="U1272" t="s">
        <v>8323</v>
      </c>
      <c r="V1272" t="s">
        <v>8324</v>
      </c>
    </row>
    <row r="1273" spans="1:22" ht="43.5" x14ac:dyDescent="0.35">
      <c r="A1273">
        <v>1271</v>
      </c>
      <c r="B1273" s="3" t="s">
        <v>1272</v>
      </c>
      <c r="C1273" s="3" t="s">
        <v>5381</v>
      </c>
      <c r="D1273" s="18">
        <v>7500</v>
      </c>
      <c r="E1273" s="18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7">
        <v>41561.475219907406</v>
      </c>
      <c r="L1273" s="7">
        <v>41591.516886574071</v>
      </c>
      <c r="M1273" s="5">
        <f>(J1273/86400)+25569+(-5/24)</f>
        <v>41561.475219907406</v>
      </c>
      <c r="N1273" s="5">
        <f t="shared" si="19"/>
        <v>41591.516886574071</v>
      </c>
      <c r="O1273" t="b">
        <v>1</v>
      </c>
      <c r="P1273">
        <v>31</v>
      </c>
      <c r="Q1273" t="b">
        <v>1</v>
      </c>
      <c r="R1273" t="s">
        <v>8276</v>
      </c>
      <c r="S1273" s="11">
        <f>SUM(E1273/D1273)*100</f>
        <v>101.8</v>
      </c>
      <c r="T1273" s="10">
        <f>SUM(E1273/P1273)</f>
        <v>246.29032258064515</v>
      </c>
      <c r="U1273" t="s">
        <v>8323</v>
      </c>
      <c r="V1273" t="s">
        <v>8324</v>
      </c>
    </row>
    <row r="1274" spans="1:22" ht="58" x14ac:dyDescent="0.35">
      <c r="A1274">
        <v>1272</v>
      </c>
      <c r="B1274" s="3" t="s">
        <v>1273</v>
      </c>
      <c r="C1274" s="3" t="s">
        <v>5382</v>
      </c>
      <c r="D1274" s="18">
        <v>5000</v>
      </c>
      <c r="E1274" s="18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7">
        <v>40274.536793981482</v>
      </c>
      <c r="L1274" s="7">
        <v>40343.958333333328</v>
      </c>
      <c r="M1274" s="5">
        <f>(J1274/86400)+25569+(-5/24)</f>
        <v>40274.536793981482</v>
      </c>
      <c r="N1274" s="5">
        <f t="shared" si="19"/>
        <v>40343.958333333328</v>
      </c>
      <c r="O1274" t="b">
        <v>1</v>
      </c>
      <c r="P1274">
        <v>28</v>
      </c>
      <c r="Q1274" t="b">
        <v>1</v>
      </c>
      <c r="R1274" t="s">
        <v>8276</v>
      </c>
      <c r="S1274" s="11">
        <f>SUM(E1274/D1274)*100</f>
        <v>106</v>
      </c>
      <c r="T1274" s="10">
        <f>SUM(E1274/P1274)</f>
        <v>189.28571428571428</v>
      </c>
      <c r="U1274" t="s">
        <v>8323</v>
      </c>
      <c r="V1274" t="s">
        <v>8324</v>
      </c>
    </row>
    <row r="1275" spans="1:22" ht="43.5" x14ac:dyDescent="0.35">
      <c r="A1275">
        <v>1273</v>
      </c>
      <c r="B1275" s="3" t="s">
        <v>1274</v>
      </c>
      <c r="C1275" s="3" t="s">
        <v>5383</v>
      </c>
      <c r="D1275" s="18">
        <v>4000</v>
      </c>
      <c r="E1275" s="18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7">
        <v>41852.521886574068</v>
      </c>
      <c r="L1275" s="7">
        <v>41882.521886574068</v>
      </c>
      <c r="M1275" s="5">
        <f>(J1275/86400)+25569+(-5/24)</f>
        <v>41852.521886574068</v>
      </c>
      <c r="N1275" s="5">
        <f t="shared" si="19"/>
        <v>41882.521886574068</v>
      </c>
      <c r="O1275" t="b">
        <v>1</v>
      </c>
      <c r="P1275">
        <v>54</v>
      </c>
      <c r="Q1275" t="b">
        <v>1</v>
      </c>
      <c r="R1275" t="s">
        <v>8276</v>
      </c>
      <c r="S1275" s="11">
        <f>SUM(E1275/D1275)*100</f>
        <v>103.49999999999999</v>
      </c>
      <c r="T1275" s="10">
        <f>SUM(E1275/P1275)</f>
        <v>76.666666666666671</v>
      </c>
      <c r="U1275" t="s">
        <v>8323</v>
      </c>
      <c r="V1275" t="s">
        <v>8324</v>
      </c>
    </row>
    <row r="1276" spans="1:22" ht="43.5" x14ac:dyDescent="0.35">
      <c r="A1276">
        <v>1274</v>
      </c>
      <c r="B1276" s="3" t="s">
        <v>1275</v>
      </c>
      <c r="C1276" s="3" t="s">
        <v>5384</v>
      </c>
      <c r="D1276" s="18">
        <v>25000</v>
      </c>
      <c r="E1276" s="18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7">
        <v>41116.481770833328</v>
      </c>
      <c r="L1276" s="7">
        <v>41151.481770833328</v>
      </c>
      <c r="M1276" s="5">
        <f>(J1276/86400)+25569+(-5/24)</f>
        <v>41116.481770833328</v>
      </c>
      <c r="N1276" s="5">
        <f t="shared" si="19"/>
        <v>41151.481770833328</v>
      </c>
      <c r="O1276" t="b">
        <v>1</v>
      </c>
      <c r="P1276">
        <v>467</v>
      </c>
      <c r="Q1276" t="b">
        <v>1</v>
      </c>
      <c r="R1276" t="s">
        <v>8276</v>
      </c>
      <c r="S1276" s="11">
        <f>SUM(E1276/D1276)*100</f>
        <v>154.97535999999999</v>
      </c>
      <c r="T1276" s="10">
        <f>SUM(E1276/P1276)</f>
        <v>82.963254817987149</v>
      </c>
      <c r="U1276" t="s">
        <v>8323</v>
      </c>
      <c r="V1276" t="s">
        <v>8324</v>
      </c>
    </row>
    <row r="1277" spans="1:22" ht="43.5" x14ac:dyDescent="0.35">
      <c r="A1277">
        <v>1275</v>
      </c>
      <c r="B1277" s="3" t="s">
        <v>1276</v>
      </c>
      <c r="C1277" s="3" t="s">
        <v>5385</v>
      </c>
      <c r="D1277" s="18">
        <v>15000</v>
      </c>
      <c r="E1277" s="18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7">
        <v>41458.659571759257</v>
      </c>
      <c r="L1277" s="7">
        <v>41493.659571759257</v>
      </c>
      <c r="M1277" s="5">
        <f>(J1277/86400)+25569+(-5/24)</f>
        <v>41458.659571759257</v>
      </c>
      <c r="N1277" s="5">
        <f t="shared" si="19"/>
        <v>41493.659571759257</v>
      </c>
      <c r="O1277" t="b">
        <v>1</v>
      </c>
      <c r="P1277">
        <v>389</v>
      </c>
      <c r="Q1277" t="b">
        <v>1</v>
      </c>
      <c r="R1277" t="s">
        <v>8276</v>
      </c>
      <c r="S1277" s="11">
        <f>SUM(E1277/D1277)*100</f>
        <v>162.14066666666668</v>
      </c>
      <c r="T1277" s="10">
        <f>SUM(E1277/P1277)</f>
        <v>62.522107969151669</v>
      </c>
      <c r="U1277" t="s">
        <v>8323</v>
      </c>
      <c r="V1277" t="s">
        <v>8324</v>
      </c>
    </row>
    <row r="1278" spans="1:22" ht="29" x14ac:dyDescent="0.35">
      <c r="A1278">
        <v>1276</v>
      </c>
      <c r="B1278" s="3" t="s">
        <v>1277</v>
      </c>
      <c r="C1278" s="3" t="s">
        <v>5386</v>
      </c>
      <c r="D1278" s="18">
        <v>3000</v>
      </c>
      <c r="E1278" s="1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7">
        <v>40007.49591435185</v>
      </c>
      <c r="L1278" s="7">
        <v>40056.958333333328</v>
      </c>
      <c r="M1278" s="5">
        <f>(J1278/86400)+25569+(-5/24)</f>
        <v>40007.49591435185</v>
      </c>
      <c r="N1278" s="5">
        <f t="shared" si="19"/>
        <v>40056.958333333328</v>
      </c>
      <c r="O1278" t="b">
        <v>1</v>
      </c>
      <c r="P1278">
        <v>68</v>
      </c>
      <c r="Q1278" t="b">
        <v>1</v>
      </c>
      <c r="R1278" t="s">
        <v>8276</v>
      </c>
      <c r="S1278" s="11">
        <f>SUM(E1278/D1278)*100</f>
        <v>104.42100000000001</v>
      </c>
      <c r="T1278" s="10">
        <f>SUM(E1278/P1278)</f>
        <v>46.06808823529412</v>
      </c>
      <c r="U1278" t="s">
        <v>8323</v>
      </c>
      <c r="V1278" t="s">
        <v>8324</v>
      </c>
    </row>
    <row r="1279" spans="1:22" ht="58" x14ac:dyDescent="0.35">
      <c r="A1279">
        <v>1277</v>
      </c>
      <c r="B1279" s="3" t="s">
        <v>1278</v>
      </c>
      <c r="C1279" s="3" t="s">
        <v>5387</v>
      </c>
      <c r="D1279" s="18">
        <v>15000</v>
      </c>
      <c r="E1279" s="18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7">
        <v>41121.35355324074</v>
      </c>
      <c r="L1279" s="7">
        <v>41156.35355324074</v>
      </c>
      <c r="M1279" s="5">
        <f>(J1279/86400)+25569+(-5/24)</f>
        <v>41121.35355324074</v>
      </c>
      <c r="N1279" s="5">
        <f t="shared" si="19"/>
        <v>41156.35355324074</v>
      </c>
      <c r="O1279" t="b">
        <v>1</v>
      </c>
      <c r="P1279">
        <v>413</v>
      </c>
      <c r="Q1279" t="b">
        <v>1</v>
      </c>
      <c r="R1279" t="s">
        <v>8276</v>
      </c>
      <c r="S1279" s="11">
        <f>SUM(E1279/D1279)*100</f>
        <v>106.12433333333333</v>
      </c>
      <c r="T1279" s="10">
        <f>SUM(E1279/P1279)</f>
        <v>38.543946731234868</v>
      </c>
      <c r="U1279" t="s">
        <v>8323</v>
      </c>
      <c r="V1279" t="s">
        <v>8324</v>
      </c>
    </row>
    <row r="1280" spans="1:22" ht="43.5" x14ac:dyDescent="0.35">
      <c r="A1280">
        <v>1278</v>
      </c>
      <c r="B1280" s="3" t="s">
        <v>1279</v>
      </c>
      <c r="C1280" s="3" t="s">
        <v>5388</v>
      </c>
      <c r="D1280" s="18">
        <v>6500</v>
      </c>
      <c r="E1280" s="18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7">
        <v>41786.346828703703</v>
      </c>
      <c r="L1280" s="7">
        <v>41814.875</v>
      </c>
      <c r="M1280" s="5">
        <f>(J1280/86400)+25569+(-5/24)</f>
        <v>41786.346828703703</v>
      </c>
      <c r="N1280" s="5">
        <f t="shared" si="19"/>
        <v>41814.875</v>
      </c>
      <c r="O1280" t="b">
        <v>1</v>
      </c>
      <c r="P1280">
        <v>190</v>
      </c>
      <c r="Q1280" t="b">
        <v>1</v>
      </c>
      <c r="R1280" t="s">
        <v>8276</v>
      </c>
      <c r="S1280" s="11">
        <f>SUM(E1280/D1280)*100</f>
        <v>154.93846153846152</v>
      </c>
      <c r="T1280" s="10">
        <f>SUM(E1280/P1280)</f>
        <v>53.005263157894738</v>
      </c>
      <c r="U1280" t="s">
        <v>8323</v>
      </c>
      <c r="V1280" t="s">
        <v>8324</v>
      </c>
    </row>
    <row r="1281" spans="1:22" ht="43.5" x14ac:dyDescent="0.35">
      <c r="A1281">
        <v>1279</v>
      </c>
      <c r="B1281" s="3" t="s">
        <v>1280</v>
      </c>
      <c r="C1281" s="3" t="s">
        <v>5389</v>
      </c>
      <c r="D1281" s="18">
        <v>12516</v>
      </c>
      <c r="E1281" s="18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7">
        <v>41681.890856481477</v>
      </c>
      <c r="L1281" s="7">
        <v>41721.849189814813</v>
      </c>
      <c r="M1281" s="5">
        <f>(J1281/86400)+25569+(-5/24)</f>
        <v>41681.890856481477</v>
      </c>
      <c r="N1281" s="5">
        <f t="shared" si="19"/>
        <v>41721.849189814813</v>
      </c>
      <c r="O1281" t="b">
        <v>1</v>
      </c>
      <c r="P1281">
        <v>189</v>
      </c>
      <c r="Q1281" t="b">
        <v>1</v>
      </c>
      <c r="R1281" t="s">
        <v>8276</v>
      </c>
      <c r="S1281" s="11">
        <f>SUM(E1281/D1281)*100</f>
        <v>110.77157238734421</v>
      </c>
      <c r="T1281" s="10">
        <f>SUM(E1281/P1281)</f>
        <v>73.355396825396824</v>
      </c>
      <c r="U1281" t="s">
        <v>8323</v>
      </c>
      <c r="V1281" t="s">
        <v>8324</v>
      </c>
    </row>
    <row r="1282" spans="1:22" ht="43.5" x14ac:dyDescent="0.35">
      <c r="A1282">
        <v>1280</v>
      </c>
      <c r="B1282" s="3" t="s">
        <v>1281</v>
      </c>
      <c r="C1282" s="3" t="s">
        <v>5390</v>
      </c>
      <c r="D1282" s="18">
        <v>15000</v>
      </c>
      <c r="E1282" s="18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7">
        <v>40513.54923611111</v>
      </c>
      <c r="L1282" s="7">
        <v>40603.54923611111</v>
      </c>
      <c r="M1282" s="5">
        <f>(J1282/86400)+25569+(-5/24)</f>
        <v>40513.54923611111</v>
      </c>
      <c r="N1282" s="5">
        <f t="shared" si="19"/>
        <v>40603.54923611111</v>
      </c>
      <c r="O1282" t="b">
        <v>1</v>
      </c>
      <c r="P1282">
        <v>130</v>
      </c>
      <c r="Q1282" t="b">
        <v>1</v>
      </c>
      <c r="R1282" t="s">
        <v>8276</v>
      </c>
      <c r="S1282" s="11">
        <f>SUM(E1282/D1282)*100</f>
        <v>110.91186666666665</v>
      </c>
      <c r="T1282" s="10">
        <f>SUM(E1282/P1282)</f>
        <v>127.97523076923076</v>
      </c>
      <c r="U1282" t="s">
        <v>8323</v>
      </c>
      <c r="V1282" t="s">
        <v>8324</v>
      </c>
    </row>
    <row r="1283" spans="1:22" ht="43.5" x14ac:dyDescent="0.35">
      <c r="A1283">
        <v>1281</v>
      </c>
      <c r="B1283" s="3" t="s">
        <v>1282</v>
      </c>
      <c r="C1283" s="3" t="s">
        <v>5391</v>
      </c>
      <c r="D1283" s="18">
        <v>7000</v>
      </c>
      <c r="E1283" s="18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7">
        <v>41463.535138888888</v>
      </c>
      <c r="L1283" s="7">
        <v>41483.535138888888</v>
      </c>
      <c r="M1283" s="5">
        <f>(J1283/86400)+25569+(-5/24)</f>
        <v>41463.535138888888</v>
      </c>
      <c r="N1283" s="5">
        <f t="shared" ref="N1283:N1346" si="20">(I1283/86400)+25569+(-5/24)</f>
        <v>41483.535138888888</v>
      </c>
      <c r="O1283" t="b">
        <v>1</v>
      </c>
      <c r="P1283">
        <v>74</v>
      </c>
      <c r="Q1283" t="b">
        <v>1</v>
      </c>
      <c r="R1283" t="s">
        <v>8276</v>
      </c>
      <c r="S1283" s="11">
        <f>SUM(E1283/D1283)*100</f>
        <v>110.71428571428572</v>
      </c>
      <c r="T1283" s="10">
        <f>SUM(E1283/P1283)</f>
        <v>104.72972972972973</v>
      </c>
      <c r="U1283" t="s">
        <v>8323</v>
      </c>
      <c r="V1283" t="s">
        <v>8324</v>
      </c>
    </row>
    <row r="1284" spans="1:22" ht="58" x14ac:dyDescent="0.35">
      <c r="A1284">
        <v>1282</v>
      </c>
      <c r="B1284" s="3" t="s">
        <v>1283</v>
      </c>
      <c r="C1284" s="3" t="s">
        <v>5392</v>
      </c>
      <c r="D1284" s="18">
        <v>15000</v>
      </c>
      <c r="E1284" s="18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7">
        <v>41586.266840277771</v>
      </c>
      <c r="L1284" s="7">
        <v>41616.999305555553</v>
      </c>
      <c r="M1284" s="5">
        <f>(J1284/86400)+25569+(-5/24)</f>
        <v>41586.266840277771</v>
      </c>
      <c r="N1284" s="5">
        <f t="shared" si="20"/>
        <v>41616.999305555553</v>
      </c>
      <c r="O1284" t="b">
        <v>1</v>
      </c>
      <c r="P1284">
        <v>274</v>
      </c>
      <c r="Q1284" t="b">
        <v>1</v>
      </c>
      <c r="R1284" t="s">
        <v>8276</v>
      </c>
      <c r="S1284" s="11">
        <f>SUM(E1284/D1284)*100</f>
        <v>123.61333333333333</v>
      </c>
      <c r="T1284" s="10">
        <f>SUM(E1284/P1284)</f>
        <v>67.671532846715323</v>
      </c>
      <c r="U1284" t="s">
        <v>8323</v>
      </c>
      <c r="V1284" t="s">
        <v>8324</v>
      </c>
    </row>
    <row r="1285" spans="1:22" ht="43.5" x14ac:dyDescent="0.35">
      <c r="A1285">
        <v>1283</v>
      </c>
      <c r="B1285" s="3" t="s">
        <v>1284</v>
      </c>
      <c r="C1285" s="3" t="s">
        <v>5393</v>
      </c>
      <c r="D1285" s="18">
        <v>1000</v>
      </c>
      <c r="E1285" s="18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7">
        <v>41320.50913194444</v>
      </c>
      <c r="L1285" s="7">
        <v>41343.958333333328</v>
      </c>
      <c r="M1285" s="5">
        <f>(J1285/86400)+25569+(-5/24)</f>
        <v>41320.50913194444</v>
      </c>
      <c r="N1285" s="5">
        <f t="shared" si="20"/>
        <v>41343.958333333328</v>
      </c>
      <c r="O1285" t="b">
        <v>1</v>
      </c>
      <c r="P1285">
        <v>22</v>
      </c>
      <c r="Q1285" t="b">
        <v>1</v>
      </c>
      <c r="R1285" t="s">
        <v>8276</v>
      </c>
      <c r="S1285" s="11">
        <f>SUM(E1285/D1285)*100</f>
        <v>211.05</v>
      </c>
      <c r="T1285" s="10">
        <f>SUM(E1285/P1285)</f>
        <v>95.931818181818187</v>
      </c>
      <c r="U1285" t="s">
        <v>8323</v>
      </c>
      <c r="V1285" t="s">
        <v>8324</v>
      </c>
    </row>
    <row r="1286" spans="1:22" ht="43.5" x14ac:dyDescent="0.35">
      <c r="A1286">
        <v>1284</v>
      </c>
      <c r="B1286" s="3" t="s">
        <v>1285</v>
      </c>
      <c r="C1286" s="3" t="s">
        <v>5394</v>
      </c>
      <c r="D1286" s="18">
        <v>2000</v>
      </c>
      <c r="E1286" s="18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7">
        <v>42712.026412037034</v>
      </c>
      <c r="L1286" s="7">
        <v>42735.499305555553</v>
      </c>
      <c r="M1286" s="5">
        <f>(J1286/86400)+25569+(-5/24)</f>
        <v>42712.026412037034</v>
      </c>
      <c r="N1286" s="5">
        <f t="shared" si="20"/>
        <v>42735.499305555553</v>
      </c>
      <c r="O1286" t="b">
        <v>0</v>
      </c>
      <c r="P1286">
        <v>31</v>
      </c>
      <c r="Q1286" t="b">
        <v>1</v>
      </c>
      <c r="R1286" t="s">
        <v>8271</v>
      </c>
      <c r="S1286" s="11">
        <f>SUM(E1286/D1286)*100</f>
        <v>101</v>
      </c>
      <c r="T1286" s="10">
        <f>SUM(E1286/P1286)</f>
        <v>65.161290322580641</v>
      </c>
      <c r="U1286" t="s">
        <v>8315</v>
      </c>
      <c r="V1286" t="s">
        <v>8316</v>
      </c>
    </row>
    <row r="1287" spans="1:22" ht="43.5" x14ac:dyDescent="0.35">
      <c r="A1287">
        <v>1285</v>
      </c>
      <c r="B1287" s="3" t="s">
        <v>1286</v>
      </c>
      <c r="C1287" s="3" t="s">
        <v>5395</v>
      </c>
      <c r="D1287" s="18">
        <v>2000</v>
      </c>
      <c r="E1287" s="18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7">
        <v>42160.374710648146</v>
      </c>
      <c r="L1287" s="7">
        <v>42175.374710648146</v>
      </c>
      <c r="M1287" s="5">
        <f>(J1287/86400)+25569+(-5/24)</f>
        <v>42160.374710648146</v>
      </c>
      <c r="N1287" s="5">
        <f t="shared" si="20"/>
        <v>42175.374710648146</v>
      </c>
      <c r="O1287" t="b">
        <v>0</v>
      </c>
      <c r="P1287">
        <v>63</v>
      </c>
      <c r="Q1287" t="b">
        <v>1</v>
      </c>
      <c r="R1287" t="s">
        <v>8271</v>
      </c>
      <c r="S1287" s="11">
        <f>SUM(E1287/D1287)*100</f>
        <v>101.64999999999999</v>
      </c>
      <c r="T1287" s="10">
        <f>SUM(E1287/P1287)</f>
        <v>32.269841269841272</v>
      </c>
      <c r="U1287" t="s">
        <v>8315</v>
      </c>
      <c r="V1287" t="s">
        <v>8316</v>
      </c>
    </row>
    <row r="1288" spans="1:22" ht="43.5" x14ac:dyDescent="0.35">
      <c r="A1288">
        <v>1286</v>
      </c>
      <c r="B1288" s="3" t="s">
        <v>1287</v>
      </c>
      <c r="C1288" s="3" t="s">
        <v>5396</v>
      </c>
      <c r="D1288" s="18">
        <v>1500</v>
      </c>
      <c r="E1288" s="1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7">
        <v>42039.176238425927</v>
      </c>
      <c r="L1288" s="7">
        <v>42052.374999999993</v>
      </c>
      <c r="M1288" s="5">
        <f>(J1288/86400)+25569+(-5/24)</f>
        <v>42039.176238425927</v>
      </c>
      <c r="N1288" s="5">
        <f t="shared" si="20"/>
        <v>42052.374999999993</v>
      </c>
      <c r="O1288" t="b">
        <v>0</v>
      </c>
      <c r="P1288">
        <v>20</v>
      </c>
      <c r="Q1288" t="b">
        <v>1</v>
      </c>
      <c r="R1288" t="s">
        <v>8271</v>
      </c>
      <c r="S1288" s="11">
        <f>SUM(E1288/D1288)*100</f>
        <v>108.33333333333333</v>
      </c>
      <c r="T1288" s="10">
        <f>SUM(E1288/P1288)</f>
        <v>81.25</v>
      </c>
      <c r="U1288" t="s">
        <v>8315</v>
      </c>
      <c r="V1288" t="s">
        <v>8316</v>
      </c>
    </row>
    <row r="1289" spans="1:22" ht="72.5" x14ac:dyDescent="0.35">
      <c r="A1289">
        <v>1287</v>
      </c>
      <c r="B1289" s="3" t="s">
        <v>1288</v>
      </c>
      <c r="C1289" s="3" t="s">
        <v>5397</v>
      </c>
      <c r="D1289" s="18">
        <v>250</v>
      </c>
      <c r="E1289" s="18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7">
        <v>42107.412685185183</v>
      </c>
      <c r="L1289" s="7">
        <v>42167.412685185183</v>
      </c>
      <c r="M1289" s="5">
        <f>(J1289/86400)+25569+(-5/24)</f>
        <v>42107.412685185183</v>
      </c>
      <c r="N1289" s="5">
        <f t="shared" si="20"/>
        <v>42167.412685185183</v>
      </c>
      <c r="O1289" t="b">
        <v>0</v>
      </c>
      <c r="P1289">
        <v>25</v>
      </c>
      <c r="Q1289" t="b">
        <v>1</v>
      </c>
      <c r="R1289" t="s">
        <v>8271</v>
      </c>
      <c r="S1289" s="11">
        <f>SUM(E1289/D1289)*100</f>
        <v>242</v>
      </c>
      <c r="T1289" s="10">
        <f>SUM(E1289/P1289)</f>
        <v>24.2</v>
      </c>
      <c r="U1289" t="s">
        <v>8315</v>
      </c>
      <c r="V1289" t="s">
        <v>8316</v>
      </c>
    </row>
    <row r="1290" spans="1:22" ht="58" x14ac:dyDescent="0.35">
      <c r="A1290">
        <v>1288</v>
      </c>
      <c r="B1290" s="3" t="s">
        <v>1289</v>
      </c>
      <c r="C1290" s="3" t="s">
        <v>5398</v>
      </c>
      <c r="D1290" s="18">
        <v>4000</v>
      </c>
      <c r="E1290" s="18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7">
        <v>42560.946331018517</v>
      </c>
      <c r="L1290" s="7">
        <v>42591.958333333336</v>
      </c>
      <c r="M1290" s="5">
        <f>(J1290/86400)+25569+(-5/24)</f>
        <v>42560.946331018517</v>
      </c>
      <c r="N1290" s="5">
        <f t="shared" si="20"/>
        <v>42591.958333333336</v>
      </c>
      <c r="O1290" t="b">
        <v>0</v>
      </c>
      <c r="P1290">
        <v>61</v>
      </c>
      <c r="Q1290" t="b">
        <v>1</v>
      </c>
      <c r="R1290" t="s">
        <v>8271</v>
      </c>
      <c r="S1290" s="11">
        <f>SUM(E1290/D1290)*100</f>
        <v>100.44999999999999</v>
      </c>
      <c r="T1290" s="10">
        <f>SUM(E1290/P1290)</f>
        <v>65.868852459016395</v>
      </c>
      <c r="U1290" t="s">
        <v>8315</v>
      </c>
      <c r="V1290" t="s">
        <v>8316</v>
      </c>
    </row>
    <row r="1291" spans="1:22" ht="43.5" x14ac:dyDescent="0.35">
      <c r="A1291">
        <v>1289</v>
      </c>
      <c r="B1291" s="3" t="s">
        <v>1290</v>
      </c>
      <c r="C1291" s="3" t="s">
        <v>5399</v>
      </c>
      <c r="D1291" s="18">
        <v>1500</v>
      </c>
      <c r="E1291" s="18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7">
        <v>42708.926446759258</v>
      </c>
      <c r="L1291" s="7">
        <v>42738.926446759258</v>
      </c>
      <c r="M1291" s="5">
        <f>(J1291/86400)+25569+(-5/24)</f>
        <v>42708.926446759258</v>
      </c>
      <c r="N1291" s="5">
        <f t="shared" si="20"/>
        <v>42738.926446759258</v>
      </c>
      <c r="O1291" t="b">
        <v>0</v>
      </c>
      <c r="P1291">
        <v>52</v>
      </c>
      <c r="Q1291" t="b">
        <v>1</v>
      </c>
      <c r="R1291" t="s">
        <v>8271</v>
      </c>
      <c r="S1291" s="11">
        <f>SUM(E1291/D1291)*100</f>
        <v>125.06666666666666</v>
      </c>
      <c r="T1291" s="10">
        <f>SUM(E1291/P1291)</f>
        <v>36.07692307692308</v>
      </c>
      <c r="U1291" t="s">
        <v>8315</v>
      </c>
      <c r="V1291" t="s">
        <v>8316</v>
      </c>
    </row>
    <row r="1292" spans="1:22" ht="29" x14ac:dyDescent="0.35">
      <c r="A1292">
        <v>1290</v>
      </c>
      <c r="B1292" s="3" t="s">
        <v>1291</v>
      </c>
      <c r="C1292" s="3" t="s">
        <v>5400</v>
      </c>
      <c r="D1292" s="18">
        <v>3500</v>
      </c>
      <c r="E1292" s="18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7">
        <v>42086.406608796293</v>
      </c>
      <c r="L1292" s="7">
        <v>42117.082638888889</v>
      </c>
      <c r="M1292" s="5">
        <f>(J1292/86400)+25569+(-5/24)</f>
        <v>42086.406608796293</v>
      </c>
      <c r="N1292" s="5">
        <f t="shared" si="20"/>
        <v>42117.082638888889</v>
      </c>
      <c r="O1292" t="b">
        <v>0</v>
      </c>
      <c r="P1292">
        <v>86</v>
      </c>
      <c r="Q1292" t="b">
        <v>1</v>
      </c>
      <c r="R1292" t="s">
        <v>8271</v>
      </c>
      <c r="S1292" s="11">
        <f>SUM(E1292/D1292)*100</f>
        <v>108.57142857142857</v>
      </c>
      <c r="T1292" s="10">
        <f>SUM(E1292/P1292)</f>
        <v>44.186046511627907</v>
      </c>
      <c r="U1292" t="s">
        <v>8315</v>
      </c>
      <c r="V1292" t="s">
        <v>8316</v>
      </c>
    </row>
    <row r="1293" spans="1:22" ht="43.5" x14ac:dyDescent="0.35">
      <c r="A1293">
        <v>1291</v>
      </c>
      <c r="B1293" s="3" t="s">
        <v>1292</v>
      </c>
      <c r="C1293" s="3" t="s">
        <v>5401</v>
      </c>
      <c r="D1293" s="18">
        <v>3000</v>
      </c>
      <c r="E1293" s="18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7">
        <v>42064.444340277776</v>
      </c>
      <c r="L1293" s="7">
        <v>42101.083333333336</v>
      </c>
      <c r="M1293" s="5">
        <f>(J1293/86400)+25569+(-5/24)</f>
        <v>42064.444340277776</v>
      </c>
      <c r="N1293" s="5">
        <f t="shared" si="20"/>
        <v>42101.083333333336</v>
      </c>
      <c r="O1293" t="b">
        <v>0</v>
      </c>
      <c r="P1293">
        <v>42</v>
      </c>
      <c r="Q1293" t="b">
        <v>1</v>
      </c>
      <c r="R1293" t="s">
        <v>8271</v>
      </c>
      <c r="S1293" s="11">
        <f>SUM(E1293/D1293)*100</f>
        <v>145.70000000000002</v>
      </c>
      <c r="T1293" s="10">
        <f>SUM(E1293/P1293)</f>
        <v>104.07142857142857</v>
      </c>
      <c r="U1293" t="s">
        <v>8315</v>
      </c>
      <c r="V1293" t="s">
        <v>8316</v>
      </c>
    </row>
    <row r="1294" spans="1:22" ht="58" x14ac:dyDescent="0.35">
      <c r="A1294">
        <v>1292</v>
      </c>
      <c r="B1294" s="3" t="s">
        <v>1293</v>
      </c>
      <c r="C1294" s="3" t="s">
        <v>5402</v>
      </c>
      <c r="D1294" s="18">
        <v>1700</v>
      </c>
      <c r="E1294" s="18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7">
        <v>42256.555879629632</v>
      </c>
      <c r="L1294" s="7">
        <v>42283.749305555553</v>
      </c>
      <c r="M1294" s="5">
        <f>(J1294/86400)+25569+(-5/24)</f>
        <v>42256.555879629632</v>
      </c>
      <c r="N1294" s="5">
        <f t="shared" si="20"/>
        <v>42283.749305555553</v>
      </c>
      <c r="O1294" t="b">
        <v>0</v>
      </c>
      <c r="P1294">
        <v>52</v>
      </c>
      <c r="Q1294" t="b">
        <v>1</v>
      </c>
      <c r="R1294" t="s">
        <v>8271</v>
      </c>
      <c r="S1294" s="11">
        <f>SUM(E1294/D1294)*100</f>
        <v>110.00000000000001</v>
      </c>
      <c r="T1294" s="10">
        <f>SUM(E1294/P1294)</f>
        <v>35.96153846153846</v>
      </c>
      <c r="U1294" t="s">
        <v>8315</v>
      </c>
      <c r="V1294" t="s">
        <v>8316</v>
      </c>
    </row>
    <row r="1295" spans="1:22" ht="58" x14ac:dyDescent="0.35">
      <c r="A1295">
        <v>1293</v>
      </c>
      <c r="B1295" s="3" t="s">
        <v>1294</v>
      </c>
      <c r="C1295" s="3" t="s">
        <v>5403</v>
      </c>
      <c r="D1295" s="18">
        <v>15000</v>
      </c>
      <c r="E1295" s="18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7">
        <v>42292.492719907408</v>
      </c>
      <c r="L1295" s="7">
        <v>42322.534386574072</v>
      </c>
      <c r="M1295" s="5">
        <f>(J1295/86400)+25569+(-5/24)</f>
        <v>42292.492719907408</v>
      </c>
      <c r="N1295" s="5">
        <f t="shared" si="20"/>
        <v>42322.534386574072</v>
      </c>
      <c r="O1295" t="b">
        <v>0</v>
      </c>
      <c r="P1295">
        <v>120</v>
      </c>
      <c r="Q1295" t="b">
        <v>1</v>
      </c>
      <c r="R1295" t="s">
        <v>8271</v>
      </c>
      <c r="S1295" s="11">
        <f>SUM(E1295/D1295)*100</f>
        <v>102.23333333333333</v>
      </c>
      <c r="T1295" s="10">
        <f>SUM(E1295/P1295)</f>
        <v>127.79166666666667</v>
      </c>
      <c r="U1295" t="s">
        <v>8315</v>
      </c>
      <c r="V1295" t="s">
        <v>8316</v>
      </c>
    </row>
    <row r="1296" spans="1:22" ht="43.5" x14ac:dyDescent="0.35">
      <c r="A1296">
        <v>1294</v>
      </c>
      <c r="B1296" s="3" t="s">
        <v>1295</v>
      </c>
      <c r="C1296" s="3" t="s">
        <v>5404</v>
      </c>
      <c r="D1296" s="18">
        <v>500</v>
      </c>
      <c r="E1296" s="18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7">
        <v>42278.245335648149</v>
      </c>
      <c r="L1296" s="7">
        <v>42296.249999999993</v>
      </c>
      <c r="M1296" s="5">
        <f>(J1296/86400)+25569+(-5/24)</f>
        <v>42278.245335648149</v>
      </c>
      <c r="N1296" s="5">
        <f t="shared" si="20"/>
        <v>42296.249999999993</v>
      </c>
      <c r="O1296" t="b">
        <v>0</v>
      </c>
      <c r="P1296">
        <v>22</v>
      </c>
      <c r="Q1296" t="b">
        <v>1</v>
      </c>
      <c r="R1296" t="s">
        <v>8271</v>
      </c>
      <c r="S1296" s="11">
        <f>SUM(E1296/D1296)*100</f>
        <v>122</v>
      </c>
      <c r="T1296" s="10">
        <f>SUM(E1296/P1296)</f>
        <v>27.727272727272727</v>
      </c>
      <c r="U1296" t="s">
        <v>8315</v>
      </c>
      <c r="V1296" t="s">
        <v>8316</v>
      </c>
    </row>
    <row r="1297" spans="1:22" ht="43.5" x14ac:dyDescent="0.35">
      <c r="A1297">
        <v>1295</v>
      </c>
      <c r="B1297" s="3" t="s">
        <v>1296</v>
      </c>
      <c r="C1297" s="3" t="s">
        <v>5405</v>
      </c>
      <c r="D1297" s="18">
        <v>2500</v>
      </c>
      <c r="E1297" s="18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7">
        <v>42184.364548611113</v>
      </c>
      <c r="L1297" s="7">
        <v>42214.499999999993</v>
      </c>
      <c r="M1297" s="5">
        <f>(J1297/86400)+25569+(-5/24)</f>
        <v>42184.364548611113</v>
      </c>
      <c r="N1297" s="5">
        <f t="shared" si="20"/>
        <v>42214.499999999993</v>
      </c>
      <c r="O1297" t="b">
        <v>0</v>
      </c>
      <c r="P1297">
        <v>64</v>
      </c>
      <c r="Q1297" t="b">
        <v>1</v>
      </c>
      <c r="R1297" t="s">
        <v>8271</v>
      </c>
      <c r="S1297" s="11">
        <f>SUM(E1297/D1297)*100</f>
        <v>101.96000000000001</v>
      </c>
      <c r="T1297" s="10">
        <f>SUM(E1297/P1297)</f>
        <v>39.828125</v>
      </c>
      <c r="U1297" t="s">
        <v>8315</v>
      </c>
      <c r="V1297" t="s">
        <v>8316</v>
      </c>
    </row>
    <row r="1298" spans="1:22" ht="58" x14ac:dyDescent="0.35">
      <c r="A1298">
        <v>1296</v>
      </c>
      <c r="B1298" s="3" t="s">
        <v>1297</v>
      </c>
      <c r="C1298" s="3" t="s">
        <v>5406</v>
      </c>
      <c r="D1298" s="18">
        <v>850</v>
      </c>
      <c r="E1298" s="1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7">
        <v>42422.842280092591</v>
      </c>
      <c r="L1298" s="7">
        <v>42442.800613425927</v>
      </c>
      <c r="M1298" s="5">
        <f>(J1298/86400)+25569+(-5/24)</f>
        <v>42422.842280092591</v>
      </c>
      <c r="N1298" s="5">
        <f t="shared" si="20"/>
        <v>42442.800613425927</v>
      </c>
      <c r="O1298" t="b">
        <v>0</v>
      </c>
      <c r="P1298">
        <v>23</v>
      </c>
      <c r="Q1298" t="b">
        <v>1</v>
      </c>
      <c r="R1298" t="s">
        <v>8271</v>
      </c>
      <c r="S1298" s="11">
        <f>SUM(E1298/D1298)*100</f>
        <v>141.1764705882353</v>
      </c>
      <c r="T1298" s="10">
        <f>SUM(E1298/P1298)</f>
        <v>52.173913043478258</v>
      </c>
      <c r="U1298" t="s">
        <v>8315</v>
      </c>
      <c r="V1298" t="s">
        <v>8316</v>
      </c>
    </row>
    <row r="1299" spans="1:22" ht="43.5" x14ac:dyDescent="0.35">
      <c r="A1299">
        <v>1297</v>
      </c>
      <c r="B1299" s="3" t="s">
        <v>1298</v>
      </c>
      <c r="C1299" s="3" t="s">
        <v>5407</v>
      </c>
      <c r="D1299" s="18">
        <v>20000</v>
      </c>
      <c r="E1299" s="18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7">
        <v>42461.538865740738</v>
      </c>
      <c r="L1299" s="7">
        <v>42491.538865740738</v>
      </c>
      <c r="M1299" s="5">
        <f>(J1299/86400)+25569+(-5/24)</f>
        <v>42461.538865740738</v>
      </c>
      <c r="N1299" s="5">
        <f t="shared" si="20"/>
        <v>42491.538865740738</v>
      </c>
      <c r="O1299" t="b">
        <v>0</v>
      </c>
      <c r="P1299">
        <v>238</v>
      </c>
      <c r="Q1299" t="b">
        <v>1</v>
      </c>
      <c r="R1299" t="s">
        <v>8271</v>
      </c>
      <c r="S1299" s="11">
        <f>SUM(E1299/D1299)*100</f>
        <v>109.52500000000001</v>
      </c>
      <c r="T1299" s="10">
        <f>SUM(E1299/P1299)</f>
        <v>92.037815126050418</v>
      </c>
      <c r="U1299" t="s">
        <v>8315</v>
      </c>
      <c r="V1299" t="s">
        <v>8316</v>
      </c>
    </row>
    <row r="1300" spans="1:22" ht="43.5" x14ac:dyDescent="0.35">
      <c r="A1300">
        <v>1298</v>
      </c>
      <c r="B1300" s="3" t="s">
        <v>1299</v>
      </c>
      <c r="C1300" s="3" t="s">
        <v>5408</v>
      </c>
      <c r="D1300" s="18">
        <v>2000</v>
      </c>
      <c r="E1300" s="18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7">
        <v>42458.472592592589</v>
      </c>
      <c r="L1300" s="7">
        <v>42488.472592592589</v>
      </c>
      <c r="M1300" s="5">
        <f>(J1300/86400)+25569+(-5/24)</f>
        <v>42458.472592592589</v>
      </c>
      <c r="N1300" s="5">
        <f t="shared" si="20"/>
        <v>42488.472592592589</v>
      </c>
      <c r="O1300" t="b">
        <v>0</v>
      </c>
      <c r="P1300">
        <v>33</v>
      </c>
      <c r="Q1300" t="b">
        <v>1</v>
      </c>
      <c r="R1300" t="s">
        <v>8271</v>
      </c>
      <c r="S1300" s="11">
        <f>SUM(E1300/D1300)*100</f>
        <v>104.65</v>
      </c>
      <c r="T1300" s="10">
        <f>SUM(E1300/P1300)</f>
        <v>63.424242424242422</v>
      </c>
      <c r="U1300" t="s">
        <v>8315</v>
      </c>
      <c r="V1300" t="s">
        <v>8316</v>
      </c>
    </row>
    <row r="1301" spans="1:22" ht="43.5" x14ac:dyDescent="0.35">
      <c r="A1301">
        <v>1299</v>
      </c>
      <c r="B1301" s="3" t="s">
        <v>1300</v>
      </c>
      <c r="C1301" s="3" t="s">
        <v>5409</v>
      </c>
      <c r="D1301" s="18">
        <v>3500</v>
      </c>
      <c r="E1301" s="18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7">
        <v>42169.606006944443</v>
      </c>
      <c r="L1301" s="7">
        <v>42199.606006944443</v>
      </c>
      <c r="M1301" s="5">
        <f>(J1301/86400)+25569+(-5/24)</f>
        <v>42169.606006944443</v>
      </c>
      <c r="N1301" s="5">
        <f t="shared" si="20"/>
        <v>42199.606006944443</v>
      </c>
      <c r="O1301" t="b">
        <v>0</v>
      </c>
      <c r="P1301">
        <v>32</v>
      </c>
      <c r="Q1301" t="b">
        <v>1</v>
      </c>
      <c r="R1301" t="s">
        <v>8271</v>
      </c>
      <c r="S1301" s="11">
        <f>SUM(E1301/D1301)*100</f>
        <v>124</v>
      </c>
      <c r="T1301" s="10">
        <f>SUM(E1301/P1301)</f>
        <v>135.625</v>
      </c>
      <c r="U1301" t="s">
        <v>8315</v>
      </c>
      <c r="V1301" t="s">
        <v>8316</v>
      </c>
    </row>
    <row r="1302" spans="1:22" ht="43.5" x14ac:dyDescent="0.35">
      <c r="A1302">
        <v>1300</v>
      </c>
      <c r="B1302" s="3" t="s">
        <v>1301</v>
      </c>
      <c r="C1302" s="3" t="s">
        <v>5410</v>
      </c>
      <c r="D1302" s="18">
        <v>3000</v>
      </c>
      <c r="E1302" s="18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7">
        <v>42483.466874999998</v>
      </c>
      <c r="L1302" s="7">
        <v>42522.581249999996</v>
      </c>
      <c r="M1302" s="5">
        <f>(J1302/86400)+25569+(-5/24)</f>
        <v>42483.466874999998</v>
      </c>
      <c r="N1302" s="5">
        <f t="shared" si="20"/>
        <v>42522.581249999996</v>
      </c>
      <c r="O1302" t="b">
        <v>0</v>
      </c>
      <c r="P1302">
        <v>24</v>
      </c>
      <c r="Q1302" t="b">
        <v>1</v>
      </c>
      <c r="R1302" t="s">
        <v>8271</v>
      </c>
      <c r="S1302" s="11">
        <f>SUM(E1302/D1302)*100</f>
        <v>135</v>
      </c>
      <c r="T1302" s="10">
        <f>SUM(E1302/P1302)</f>
        <v>168.75</v>
      </c>
      <c r="U1302" t="s">
        <v>8315</v>
      </c>
      <c r="V1302" t="s">
        <v>8316</v>
      </c>
    </row>
    <row r="1303" spans="1:22" ht="43.5" x14ac:dyDescent="0.35">
      <c r="A1303">
        <v>1301</v>
      </c>
      <c r="B1303" s="3" t="s">
        <v>1302</v>
      </c>
      <c r="C1303" s="3" t="s">
        <v>5411</v>
      </c>
      <c r="D1303" s="18">
        <v>2000</v>
      </c>
      <c r="E1303" s="18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7">
        <v>42195.541412037033</v>
      </c>
      <c r="L1303" s="7">
        <v>42205.916666666664</v>
      </c>
      <c r="M1303" s="5">
        <f>(J1303/86400)+25569+(-5/24)</f>
        <v>42195.541412037033</v>
      </c>
      <c r="N1303" s="5">
        <f t="shared" si="20"/>
        <v>42205.916666666664</v>
      </c>
      <c r="O1303" t="b">
        <v>0</v>
      </c>
      <c r="P1303">
        <v>29</v>
      </c>
      <c r="Q1303" t="b">
        <v>1</v>
      </c>
      <c r="R1303" t="s">
        <v>8271</v>
      </c>
      <c r="S1303" s="11">
        <f>SUM(E1303/D1303)*100</f>
        <v>102.75000000000001</v>
      </c>
      <c r="T1303" s="10">
        <f>SUM(E1303/P1303)</f>
        <v>70.862068965517238</v>
      </c>
      <c r="U1303" t="s">
        <v>8315</v>
      </c>
      <c r="V1303" t="s">
        <v>8316</v>
      </c>
    </row>
    <row r="1304" spans="1:22" ht="43.5" x14ac:dyDescent="0.35">
      <c r="A1304">
        <v>1302</v>
      </c>
      <c r="B1304" s="3" t="s">
        <v>1303</v>
      </c>
      <c r="C1304" s="3" t="s">
        <v>5412</v>
      </c>
      <c r="D1304" s="18">
        <v>2500</v>
      </c>
      <c r="E1304" s="18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7">
        <v>42674.849664351852</v>
      </c>
      <c r="L1304" s="7">
        <v>42704.891331018516</v>
      </c>
      <c r="M1304" s="5">
        <f>(J1304/86400)+25569+(-5/24)</f>
        <v>42674.849664351852</v>
      </c>
      <c r="N1304" s="5">
        <f t="shared" si="20"/>
        <v>42704.891331018516</v>
      </c>
      <c r="O1304" t="b">
        <v>0</v>
      </c>
      <c r="P1304">
        <v>50</v>
      </c>
      <c r="Q1304" t="b">
        <v>1</v>
      </c>
      <c r="R1304" t="s">
        <v>8271</v>
      </c>
      <c r="S1304" s="11">
        <f>SUM(E1304/D1304)*100</f>
        <v>100</v>
      </c>
      <c r="T1304" s="10">
        <f>SUM(E1304/P1304)</f>
        <v>50</v>
      </c>
      <c r="U1304" t="s">
        <v>8315</v>
      </c>
      <c r="V1304" t="s">
        <v>8316</v>
      </c>
    </row>
    <row r="1305" spans="1:22" ht="29" x14ac:dyDescent="0.35">
      <c r="A1305">
        <v>1303</v>
      </c>
      <c r="B1305" s="3" t="s">
        <v>1304</v>
      </c>
      <c r="C1305" s="3" t="s">
        <v>5413</v>
      </c>
      <c r="D1305" s="18">
        <v>3500</v>
      </c>
      <c r="E1305" s="18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7">
        <v>42566.232870370368</v>
      </c>
      <c r="L1305" s="7">
        <v>42582.249999999993</v>
      </c>
      <c r="M1305" s="5">
        <f>(J1305/86400)+25569+(-5/24)</f>
        <v>42566.232870370368</v>
      </c>
      <c r="N1305" s="5">
        <f t="shared" si="20"/>
        <v>42582.249999999993</v>
      </c>
      <c r="O1305" t="b">
        <v>0</v>
      </c>
      <c r="P1305">
        <v>108</v>
      </c>
      <c r="Q1305" t="b">
        <v>1</v>
      </c>
      <c r="R1305" t="s">
        <v>8271</v>
      </c>
      <c r="S1305" s="11">
        <f>SUM(E1305/D1305)*100</f>
        <v>130.26085714285716</v>
      </c>
      <c r="T1305" s="10">
        <f>SUM(E1305/P1305)</f>
        <v>42.214166666666671</v>
      </c>
      <c r="U1305" t="s">
        <v>8315</v>
      </c>
      <c r="V1305" t="s">
        <v>8316</v>
      </c>
    </row>
    <row r="1306" spans="1:22" ht="43.5" x14ac:dyDescent="0.35">
      <c r="A1306">
        <v>1304</v>
      </c>
      <c r="B1306" s="3" t="s">
        <v>1305</v>
      </c>
      <c r="C1306" s="3" t="s">
        <v>5414</v>
      </c>
      <c r="D1306" s="18">
        <v>40000</v>
      </c>
      <c r="E1306" s="18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7">
        <v>42746.986168981479</v>
      </c>
      <c r="L1306" s="7">
        <v>42806.944502314807</v>
      </c>
      <c r="M1306" s="5">
        <f>(J1306/86400)+25569+(-5/24)</f>
        <v>42746.986168981479</v>
      </c>
      <c r="N1306" s="5">
        <f t="shared" si="20"/>
        <v>42806.944502314807</v>
      </c>
      <c r="O1306" t="b">
        <v>0</v>
      </c>
      <c r="P1306">
        <v>104</v>
      </c>
      <c r="Q1306" t="b">
        <v>0</v>
      </c>
      <c r="R1306" t="s">
        <v>8273</v>
      </c>
      <c r="S1306" s="11">
        <f>SUM(E1306/D1306)*100</f>
        <v>39.627499999999998</v>
      </c>
      <c r="T1306" s="10">
        <f>SUM(E1306/P1306)</f>
        <v>152.41346153846155</v>
      </c>
      <c r="U1306" t="s">
        <v>8317</v>
      </c>
      <c r="V1306" t="s">
        <v>8319</v>
      </c>
    </row>
    <row r="1307" spans="1:22" ht="43.5" x14ac:dyDescent="0.35">
      <c r="A1307">
        <v>1305</v>
      </c>
      <c r="B1307" s="3" t="s">
        <v>1306</v>
      </c>
      <c r="C1307" s="3" t="s">
        <v>5415</v>
      </c>
      <c r="D1307" s="18">
        <v>30000</v>
      </c>
      <c r="E1307" s="18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7">
        <v>42543.457268518519</v>
      </c>
      <c r="L1307" s="7">
        <v>42572.520833333336</v>
      </c>
      <c r="M1307" s="5">
        <f>(J1307/86400)+25569+(-5/24)</f>
        <v>42543.457268518519</v>
      </c>
      <c r="N1307" s="5">
        <f t="shared" si="20"/>
        <v>42572.520833333336</v>
      </c>
      <c r="O1307" t="b">
        <v>0</v>
      </c>
      <c r="P1307">
        <v>86</v>
      </c>
      <c r="Q1307" t="b">
        <v>0</v>
      </c>
      <c r="R1307" t="s">
        <v>8273</v>
      </c>
      <c r="S1307" s="11">
        <f>SUM(E1307/D1307)*100</f>
        <v>25.976666666666663</v>
      </c>
      <c r="T1307" s="10">
        <f>SUM(E1307/P1307)</f>
        <v>90.616279069767444</v>
      </c>
      <c r="U1307" t="s">
        <v>8317</v>
      </c>
      <c r="V1307" t="s">
        <v>8319</v>
      </c>
    </row>
    <row r="1308" spans="1:22" ht="58" x14ac:dyDescent="0.35">
      <c r="A1308">
        <v>1306</v>
      </c>
      <c r="B1308" s="3" t="s">
        <v>1307</v>
      </c>
      <c r="C1308" s="3" t="s">
        <v>5416</v>
      </c>
      <c r="D1308" s="18">
        <v>110000</v>
      </c>
      <c r="E1308" s="1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7">
        <v>41947.249236111107</v>
      </c>
      <c r="L1308" s="7">
        <v>41977.249236111107</v>
      </c>
      <c r="M1308" s="5">
        <f>(J1308/86400)+25569+(-5/24)</f>
        <v>41947.249236111107</v>
      </c>
      <c r="N1308" s="5">
        <f t="shared" si="20"/>
        <v>41977.249236111107</v>
      </c>
      <c r="O1308" t="b">
        <v>0</v>
      </c>
      <c r="P1308">
        <v>356</v>
      </c>
      <c r="Q1308" t="b">
        <v>0</v>
      </c>
      <c r="R1308" t="s">
        <v>8273</v>
      </c>
      <c r="S1308" s="11">
        <f>SUM(E1308/D1308)*100</f>
        <v>65.24636363636364</v>
      </c>
      <c r="T1308" s="10">
        <f>SUM(E1308/P1308)</f>
        <v>201.60393258426967</v>
      </c>
      <c r="U1308" t="s">
        <v>8317</v>
      </c>
      <c r="V1308" t="s">
        <v>8319</v>
      </c>
    </row>
    <row r="1309" spans="1:22" ht="29" x14ac:dyDescent="0.35">
      <c r="A1309">
        <v>1307</v>
      </c>
      <c r="B1309" s="3" t="s">
        <v>1308</v>
      </c>
      <c r="C1309" s="3" t="s">
        <v>5417</v>
      </c>
      <c r="D1309" s="18">
        <v>50000</v>
      </c>
      <c r="E1309" s="18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7">
        <v>42387.294895833336</v>
      </c>
      <c r="L1309" s="7">
        <v>42417.294895833336</v>
      </c>
      <c r="M1309" s="5">
        <f>(J1309/86400)+25569+(-5/24)</f>
        <v>42387.294895833336</v>
      </c>
      <c r="N1309" s="5">
        <f t="shared" si="20"/>
        <v>42417.294895833336</v>
      </c>
      <c r="O1309" t="b">
        <v>0</v>
      </c>
      <c r="P1309">
        <v>45</v>
      </c>
      <c r="Q1309" t="b">
        <v>0</v>
      </c>
      <c r="R1309" t="s">
        <v>8273</v>
      </c>
      <c r="S1309" s="11">
        <f>SUM(E1309/D1309)*100</f>
        <v>11.514000000000001</v>
      </c>
      <c r="T1309" s="10">
        <f>SUM(E1309/P1309)</f>
        <v>127.93333333333334</v>
      </c>
      <c r="U1309" t="s">
        <v>8317</v>
      </c>
      <c r="V1309" t="s">
        <v>8319</v>
      </c>
    </row>
    <row r="1310" spans="1:22" ht="29" x14ac:dyDescent="0.35">
      <c r="A1310">
        <v>1308</v>
      </c>
      <c r="B1310" s="3" t="s">
        <v>1309</v>
      </c>
      <c r="C1310" s="3" t="s">
        <v>5418</v>
      </c>
      <c r="D1310" s="18">
        <v>10000</v>
      </c>
      <c r="E1310" s="18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7">
        <v>42611.405231481483</v>
      </c>
      <c r="L1310" s="7">
        <v>42651.405231481483</v>
      </c>
      <c r="M1310" s="5">
        <f>(J1310/86400)+25569+(-5/24)</f>
        <v>42611.405231481483</v>
      </c>
      <c r="N1310" s="5">
        <f t="shared" si="20"/>
        <v>42651.405231481483</v>
      </c>
      <c r="O1310" t="b">
        <v>0</v>
      </c>
      <c r="P1310">
        <v>38</v>
      </c>
      <c r="Q1310" t="b">
        <v>0</v>
      </c>
      <c r="R1310" t="s">
        <v>8273</v>
      </c>
      <c r="S1310" s="11">
        <f>SUM(E1310/D1310)*100</f>
        <v>11.360000000000001</v>
      </c>
      <c r="T1310" s="10">
        <f>SUM(E1310/P1310)</f>
        <v>29.894736842105264</v>
      </c>
      <c r="U1310" t="s">
        <v>8317</v>
      </c>
      <c r="V1310" t="s">
        <v>8319</v>
      </c>
    </row>
    <row r="1311" spans="1:22" ht="43.5" x14ac:dyDescent="0.35">
      <c r="A1311">
        <v>1309</v>
      </c>
      <c r="B1311" s="3" t="s">
        <v>1310</v>
      </c>
      <c r="C1311" s="3" t="s">
        <v>5419</v>
      </c>
      <c r="D1311" s="18">
        <v>11500</v>
      </c>
      <c r="E1311" s="18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7">
        <v>42257.674398148149</v>
      </c>
      <c r="L1311" s="7">
        <v>42292.674398148149</v>
      </c>
      <c r="M1311" s="5">
        <f>(J1311/86400)+25569+(-5/24)</f>
        <v>42257.674398148149</v>
      </c>
      <c r="N1311" s="5">
        <f t="shared" si="20"/>
        <v>42292.674398148149</v>
      </c>
      <c r="O1311" t="b">
        <v>0</v>
      </c>
      <c r="P1311">
        <v>35</v>
      </c>
      <c r="Q1311" t="b">
        <v>0</v>
      </c>
      <c r="R1311" t="s">
        <v>8273</v>
      </c>
      <c r="S1311" s="11">
        <f>SUM(E1311/D1311)*100</f>
        <v>111.99130434782609</v>
      </c>
      <c r="T1311" s="10">
        <f>SUM(E1311/P1311)</f>
        <v>367.97142857142859</v>
      </c>
      <c r="U1311" t="s">
        <v>8317</v>
      </c>
      <c r="V1311" t="s">
        <v>8319</v>
      </c>
    </row>
    <row r="1312" spans="1:22" ht="43.5" x14ac:dyDescent="0.35">
      <c r="A1312">
        <v>1310</v>
      </c>
      <c r="B1312" s="3" t="s">
        <v>1311</v>
      </c>
      <c r="C1312" s="3" t="s">
        <v>5420</v>
      </c>
      <c r="D1312" s="18">
        <v>20000</v>
      </c>
      <c r="E1312" s="18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7">
        <v>42556.458912037029</v>
      </c>
      <c r="L1312" s="7">
        <v>42601.458912037029</v>
      </c>
      <c r="M1312" s="5">
        <f>(J1312/86400)+25569+(-5/24)</f>
        <v>42556.458912037029</v>
      </c>
      <c r="N1312" s="5">
        <f t="shared" si="20"/>
        <v>42601.458912037029</v>
      </c>
      <c r="O1312" t="b">
        <v>0</v>
      </c>
      <c r="P1312">
        <v>24</v>
      </c>
      <c r="Q1312" t="b">
        <v>0</v>
      </c>
      <c r="R1312" t="s">
        <v>8273</v>
      </c>
      <c r="S1312" s="11">
        <f>SUM(E1312/D1312)*100</f>
        <v>15.5</v>
      </c>
      <c r="T1312" s="10">
        <f>SUM(E1312/P1312)</f>
        <v>129.16666666666666</v>
      </c>
      <c r="U1312" t="s">
        <v>8317</v>
      </c>
      <c r="V1312" t="s">
        <v>8319</v>
      </c>
    </row>
    <row r="1313" spans="1:22" ht="58" x14ac:dyDescent="0.35">
      <c r="A1313">
        <v>1311</v>
      </c>
      <c r="B1313" s="3" t="s">
        <v>1312</v>
      </c>
      <c r="C1313" s="3" t="s">
        <v>5421</v>
      </c>
      <c r="D1313" s="18">
        <v>250000</v>
      </c>
      <c r="E1313" s="18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7">
        <v>42669.593969907401</v>
      </c>
      <c r="L1313" s="7">
        <v>42704.635636574072</v>
      </c>
      <c r="M1313" s="5">
        <f>(J1313/86400)+25569+(-5/24)</f>
        <v>42669.593969907401</v>
      </c>
      <c r="N1313" s="5">
        <f t="shared" si="20"/>
        <v>42704.635636574072</v>
      </c>
      <c r="O1313" t="b">
        <v>0</v>
      </c>
      <c r="P1313">
        <v>100</v>
      </c>
      <c r="Q1313" t="b">
        <v>0</v>
      </c>
      <c r="R1313" t="s">
        <v>8273</v>
      </c>
      <c r="S1313" s="11">
        <f>SUM(E1313/D1313)*100</f>
        <v>32.027999999999999</v>
      </c>
      <c r="T1313" s="10">
        <f>SUM(E1313/P1313)</f>
        <v>800.7</v>
      </c>
      <c r="U1313" t="s">
        <v>8317</v>
      </c>
      <c r="V1313" t="s">
        <v>8319</v>
      </c>
    </row>
    <row r="1314" spans="1:22" ht="43.5" x14ac:dyDescent="0.35">
      <c r="A1314">
        <v>1312</v>
      </c>
      <c r="B1314" s="3" t="s">
        <v>1313</v>
      </c>
      <c r="C1314" s="3" t="s">
        <v>5422</v>
      </c>
      <c r="D1314" s="18">
        <v>4600</v>
      </c>
      <c r="E1314" s="18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7">
        <v>42082.494467592587</v>
      </c>
      <c r="L1314" s="7">
        <v>42112.494467592587</v>
      </c>
      <c r="M1314" s="5">
        <f>(J1314/86400)+25569+(-5/24)</f>
        <v>42082.494467592587</v>
      </c>
      <c r="N1314" s="5">
        <f t="shared" si="20"/>
        <v>42112.494467592587</v>
      </c>
      <c r="O1314" t="b">
        <v>0</v>
      </c>
      <c r="P1314">
        <v>1</v>
      </c>
      <c r="Q1314" t="b">
        <v>0</v>
      </c>
      <c r="R1314" t="s">
        <v>8273</v>
      </c>
      <c r="S1314" s="11">
        <f>SUM(E1314/D1314)*100</f>
        <v>0.60869565217391308</v>
      </c>
      <c r="T1314" s="10">
        <f>SUM(E1314/P1314)</f>
        <v>28</v>
      </c>
      <c r="U1314" t="s">
        <v>8317</v>
      </c>
      <c r="V1314" t="s">
        <v>8319</v>
      </c>
    </row>
    <row r="1315" spans="1:22" ht="43.5" x14ac:dyDescent="0.35">
      <c r="A1315">
        <v>1313</v>
      </c>
      <c r="B1315" s="3" t="s">
        <v>1314</v>
      </c>
      <c r="C1315" s="3" t="s">
        <v>5423</v>
      </c>
      <c r="D1315" s="18">
        <v>40000</v>
      </c>
      <c r="E1315" s="18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7">
        <v>42402.50131944444</v>
      </c>
      <c r="L1315" s="7">
        <v>42432.50131944444</v>
      </c>
      <c r="M1315" s="5">
        <f>(J1315/86400)+25569+(-5/24)</f>
        <v>42402.50131944444</v>
      </c>
      <c r="N1315" s="5">
        <f t="shared" si="20"/>
        <v>42432.50131944444</v>
      </c>
      <c r="O1315" t="b">
        <v>0</v>
      </c>
      <c r="P1315">
        <v>122</v>
      </c>
      <c r="Q1315" t="b">
        <v>0</v>
      </c>
      <c r="R1315" t="s">
        <v>8273</v>
      </c>
      <c r="S1315" s="11">
        <f>SUM(E1315/D1315)*100</f>
        <v>31.114999999999998</v>
      </c>
      <c r="T1315" s="10">
        <f>SUM(E1315/P1315)</f>
        <v>102.01639344262296</v>
      </c>
      <c r="U1315" t="s">
        <v>8317</v>
      </c>
      <c r="V1315" t="s">
        <v>8319</v>
      </c>
    </row>
    <row r="1316" spans="1:22" ht="58" x14ac:dyDescent="0.35">
      <c r="A1316">
        <v>1314</v>
      </c>
      <c r="B1316" s="3" t="s">
        <v>1315</v>
      </c>
      <c r="C1316" s="3" t="s">
        <v>5424</v>
      </c>
      <c r="D1316" s="18">
        <v>180000</v>
      </c>
      <c r="E1316" s="18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7">
        <v>42604.461342592585</v>
      </c>
      <c r="L1316" s="7">
        <v>42664.461342592585</v>
      </c>
      <c r="M1316" s="5">
        <f>(J1316/86400)+25569+(-5/24)</f>
        <v>42604.461342592585</v>
      </c>
      <c r="N1316" s="5">
        <f t="shared" si="20"/>
        <v>42664.461342592585</v>
      </c>
      <c r="O1316" t="b">
        <v>0</v>
      </c>
      <c r="P1316">
        <v>11</v>
      </c>
      <c r="Q1316" t="b">
        <v>0</v>
      </c>
      <c r="R1316" t="s">
        <v>8273</v>
      </c>
      <c r="S1316" s="11">
        <f>SUM(E1316/D1316)*100</f>
        <v>1.1266666666666667</v>
      </c>
      <c r="T1316" s="10">
        <f>SUM(E1316/P1316)</f>
        <v>184.36363636363637</v>
      </c>
      <c r="U1316" t="s">
        <v>8317</v>
      </c>
      <c r="V1316" t="s">
        <v>8319</v>
      </c>
    </row>
    <row r="1317" spans="1:22" ht="29" x14ac:dyDescent="0.35">
      <c r="A1317">
        <v>1315</v>
      </c>
      <c r="B1317" s="3" t="s">
        <v>1316</v>
      </c>
      <c r="C1317" s="3" t="s">
        <v>5425</v>
      </c>
      <c r="D1317" s="18">
        <v>100000</v>
      </c>
      <c r="E1317" s="18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7">
        <v>42278.289907407401</v>
      </c>
      <c r="L1317" s="7">
        <v>42313.833333333336</v>
      </c>
      <c r="M1317" s="5">
        <f>(J1317/86400)+25569+(-5/24)</f>
        <v>42278.289907407401</v>
      </c>
      <c r="N1317" s="5">
        <f t="shared" si="20"/>
        <v>42313.833333333336</v>
      </c>
      <c r="O1317" t="b">
        <v>0</v>
      </c>
      <c r="P1317">
        <v>248</v>
      </c>
      <c r="Q1317" t="b">
        <v>0</v>
      </c>
      <c r="R1317" t="s">
        <v>8273</v>
      </c>
      <c r="S1317" s="11">
        <f>SUM(E1317/D1317)*100</f>
        <v>40.404000000000003</v>
      </c>
      <c r="T1317" s="10">
        <f>SUM(E1317/P1317)</f>
        <v>162.91935483870967</v>
      </c>
      <c r="U1317" t="s">
        <v>8317</v>
      </c>
      <c r="V1317" t="s">
        <v>8319</v>
      </c>
    </row>
    <row r="1318" spans="1:22" ht="43.5" x14ac:dyDescent="0.35">
      <c r="A1318">
        <v>1316</v>
      </c>
      <c r="B1318" s="3" t="s">
        <v>1317</v>
      </c>
      <c r="C1318" s="3" t="s">
        <v>5426</v>
      </c>
      <c r="D1318" s="18">
        <v>75000</v>
      </c>
      <c r="E1318" s="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7">
        <v>42393.753576388888</v>
      </c>
      <c r="L1318" s="7">
        <v>42428.753576388888</v>
      </c>
      <c r="M1318" s="5">
        <f>(J1318/86400)+25569+(-5/24)</f>
        <v>42393.753576388888</v>
      </c>
      <c r="N1318" s="5">
        <f t="shared" si="20"/>
        <v>42428.753576388888</v>
      </c>
      <c r="O1318" t="b">
        <v>0</v>
      </c>
      <c r="P1318">
        <v>1</v>
      </c>
      <c r="Q1318" t="b">
        <v>0</v>
      </c>
      <c r="R1318" t="s">
        <v>8273</v>
      </c>
      <c r="S1318" s="11">
        <f>SUM(E1318/D1318)*100</f>
        <v>1.3333333333333333E-3</v>
      </c>
      <c r="T1318" s="10">
        <f>SUM(E1318/P1318)</f>
        <v>1</v>
      </c>
      <c r="U1318" t="s">
        <v>8317</v>
      </c>
      <c r="V1318" t="s">
        <v>8319</v>
      </c>
    </row>
    <row r="1319" spans="1:22" ht="58" x14ac:dyDescent="0.35">
      <c r="A1319">
        <v>1317</v>
      </c>
      <c r="B1319" s="3" t="s">
        <v>1318</v>
      </c>
      <c r="C1319" s="3" t="s">
        <v>5427</v>
      </c>
      <c r="D1319" s="18">
        <v>200000</v>
      </c>
      <c r="E1319" s="18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7">
        <v>42520.027152777773</v>
      </c>
      <c r="L1319" s="7">
        <v>42572.374999999993</v>
      </c>
      <c r="M1319" s="5">
        <f>(J1319/86400)+25569+(-5/24)</f>
        <v>42520.027152777773</v>
      </c>
      <c r="N1319" s="5">
        <f t="shared" si="20"/>
        <v>42572.374999999993</v>
      </c>
      <c r="O1319" t="b">
        <v>0</v>
      </c>
      <c r="P1319">
        <v>19</v>
      </c>
      <c r="Q1319" t="b">
        <v>0</v>
      </c>
      <c r="R1319" t="s">
        <v>8273</v>
      </c>
      <c r="S1319" s="11">
        <f>SUM(E1319/D1319)*100</f>
        <v>5.7334999999999994</v>
      </c>
      <c r="T1319" s="10">
        <f>SUM(E1319/P1319)</f>
        <v>603.52631578947364</v>
      </c>
      <c r="U1319" t="s">
        <v>8317</v>
      </c>
      <c r="V1319" t="s">
        <v>8319</v>
      </c>
    </row>
    <row r="1320" spans="1:22" ht="43.5" x14ac:dyDescent="0.35">
      <c r="A1320">
        <v>1318</v>
      </c>
      <c r="B1320" s="3" t="s">
        <v>1319</v>
      </c>
      <c r="C1320" s="3" t="s">
        <v>5428</v>
      </c>
      <c r="D1320" s="18">
        <v>40000</v>
      </c>
      <c r="E1320" s="18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7">
        <v>41984.835324074076</v>
      </c>
      <c r="L1320" s="7">
        <v>42014.835324074076</v>
      </c>
      <c r="M1320" s="5">
        <f>(J1320/86400)+25569+(-5/24)</f>
        <v>41984.835324074076</v>
      </c>
      <c r="N1320" s="5">
        <f t="shared" si="20"/>
        <v>42014.835324074076</v>
      </c>
      <c r="O1320" t="b">
        <v>0</v>
      </c>
      <c r="P1320">
        <v>135</v>
      </c>
      <c r="Q1320" t="b">
        <v>0</v>
      </c>
      <c r="R1320" t="s">
        <v>8273</v>
      </c>
      <c r="S1320" s="11">
        <f>SUM(E1320/D1320)*100</f>
        <v>15.324999999999999</v>
      </c>
      <c r="T1320" s="10">
        <f>SUM(E1320/P1320)</f>
        <v>45.407407407407405</v>
      </c>
      <c r="U1320" t="s">
        <v>8317</v>
      </c>
      <c r="V1320" t="s">
        <v>8319</v>
      </c>
    </row>
    <row r="1321" spans="1:22" ht="43.5" x14ac:dyDescent="0.35">
      <c r="A1321">
        <v>1319</v>
      </c>
      <c r="B1321" s="3" t="s">
        <v>1320</v>
      </c>
      <c r="C1321" s="3" t="s">
        <v>5429</v>
      </c>
      <c r="D1321" s="18">
        <v>5800</v>
      </c>
      <c r="E1321" s="18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7">
        <v>41816.603761574072</v>
      </c>
      <c r="L1321" s="7">
        <v>41831.458333333328</v>
      </c>
      <c r="M1321" s="5">
        <f>(J1321/86400)+25569+(-5/24)</f>
        <v>41816.603761574072</v>
      </c>
      <c r="N1321" s="5">
        <f t="shared" si="20"/>
        <v>41831.458333333328</v>
      </c>
      <c r="O1321" t="b">
        <v>0</v>
      </c>
      <c r="P1321">
        <v>9</v>
      </c>
      <c r="Q1321" t="b">
        <v>0</v>
      </c>
      <c r="R1321" t="s">
        <v>8273</v>
      </c>
      <c r="S1321" s="11">
        <f>SUM(E1321/D1321)*100</f>
        <v>15.103448275862069</v>
      </c>
      <c r="T1321" s="10">
        <f>SUM(E1321/P1321)</f>
        <v>97.333333333333329</v>
      </c>
      <c r="U1321" t="s">
        <v>8317</v>
      </c>
      <c r="V1321" t="s">
        <v>8319</v>
      </c>
    </row>
    <row r="1322" spans="1:22" ht="43.5" x14ac:dyDescent="0.35">
      <c r="A1322">
        <v>1320</v>
      </c>
      <c r="B1322" s="3" t="s">
        <v>1321</v>
      </c>
      <c r="C1322" s="3" t="s">
        <v>5430</v>
      </c>
      <c r="D1322" s="18">
        <v>100000</v>
      </c>
      <c r="E1322" s="18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7">
        <v>42705.482013888883</v>
      </c>
      <c r="L1322" s="7">
        <v>42734.749999999993</v>
      </c>
      <c r="M1322" s="5">
        <f>(J1322/86400)+25569+(-5/24)</f>
        <v>42705.482013888883</v>
      </c>
      <c r="N1322" s="5">
        <f t="shared" si="20"/>
        <v>42734.749999999993</v>
      </c>
      <c r="O1322" t="b">
        <v>0</v>
      </c>
      <c r="P1322">
        <v>3</v>
      </c>
      <c r="Q1322" t="b">
        <v>0</v>
      </c>
      <c r="R1322" t="s">
        <v>8273</v>
      </c>
      <c r="S1322" s="11">
        <f>SUM(E1322/D1322)*100</f>
        <v>0.503</v>
      </c>
      <c r="T1322" s="10">
        <f>SUM(E1322/P1322)</f>
        <v>167.66666666666666</v>
      </c>
      <c r="U1322" t="s">
        <v>8317</v>
      </c>
      <c r="V1322" t="s">
        <v>8319</v>
      </c>
    </row>
    <row r="1323" spans="1:22" ht="58" x14ac:dyDescent="0.35">
      <c r="A1323">
        <v>1321</v>
      </c>
      <c r="B1323" s="3" t="s">
        <v>1322</v>
      </c>
      <c r="C1323" s="3" t="s">
        <v>5431</v>
      </c>
      <c r="D1323" s="18">
        <v>462000</v>
      </c>
      <c r="E1323" s="18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7">
        <v>42697.540937499994</v>
      </c>
      <c r="L1323" s="7">
        <v>42727.540937499994</v>
      </c>
      <c r="M1323" s="5">
        <f>(J1323/86400)+25569+(-5/24)</f>
        <v>42697.540937499994</v>
      </c>
      <c r="N1323" s="5">
        <f t="shared" si="20"/>
        <v>42727.540937499994</v>
      </c>
      <c r="O1323" t="b">
        <v>0</v>
      </c>
      <c r="P1323">
        <v>7</v>
      </c>
      <c r="Q1323" t="b">
        <v>0</v>
      </c>
      <c r="R1323" t="s">
        <v>8273</v>
      </c>
      <c r="S1323" s="11">
        <f>SUM(E1323/D1323)*100</f>
        <v>1.3028138528138529</v>
      </c>
      <c r="T1323" s="10">
        <f>SUM(E1323/P1323)</f>
        <v>859.85714285714289</v>
      </c>
      <c r="U1323" t="s">
        <v>8317</v>
      </c>
      <c r="V1323" t="s">
        <v>8319</v>
      </c>
    </row>
    <row r="1324" spans="1:22" ht="43.5" x14ac:dyDescent="0.35">
      <c r="A1324">
        <v>1322</v>
      </c>
      <c r="B1324" s="3" t="s">
        <v>1323</v>
      </c>
      <c r="C1324" s="3" t="s">
        <v>5432</v>
      </c>
      <c r="D1324" s="18">
        <v>35000</v>
      </c>
      <c r="E1324" s="18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7">
        <v>42115.448206018518</v>
      </c>
      <c r="L1324" s="7">
        <v>42145.448206018518</v>
      </c>
      <c r="M1324" s="5">
        <f>(J1324/86400)+25569+(-5/24)</f>
        <v>42115.448206018518</v>
      </c>
      <c r="N1324" s="5">
        <f t="shared" si="20"/>
        <v>42145.448206018518</v>
      </c>
      <c r="O1324" t="b">
        <v>0</v>
      </c>
      <c r="P1324">
        <v>4</v>
      </c>
      <c r="Q1324" t="b">
        <v>0</v>
      </c>
      <c r="R1324" t="s">
        <v>8273</v>
      </c>
      <c r="S1324" s="11">
        <f>SUM(E1324/D1324)*100</f>
        <v>0.30285714285714288</v>
      </c>
      <c r="T1324" s="10">
        <f>SUM(E1324/P1324)</f>
        <v>26.5</v>
      </c>
      <c r="U1324" t="s">
        <v>8317</v>
      </c>
      <c r="V1324" t="s">
        <v>8319</v>
      </c>
    </row>
    <row r="1325" spans="1:22" ht="43.5" x14ac:dyDescent="0.35">
      <c r="A1325">
        <v>1323</v>
      </c>
      <c r="B1325" s="3" t="s">
        <v>1324</v>
      </c>
      <c r="C1325" s="3" t="s">
        <v>5433</v>
      </c>
      <c r="D1325" s="18">
        <v>15000</v>
      </c>
      <c r="E1325" s="18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7">
        <v>42451.490115740737</v>
      </c>
      <c r="L1325" s="7">
        <v>42486.079861111109</v>
      </c>
      <c r="M1325" s="5">
        <f>(J1325/86400)+25569+(-5/24)</f>
        <v>42451.490115740737</v>
      </c>
      <c r="N1325" s="5">
        <f t="shared" si="20"/>
        <v>42486.079861111109</v>
      </c>
      <c r="O1325" t="b">
        <v>0</v>
      </c>
      <c r="P1325">
        <v>44</v>
      </c>
      <c r="Q1325" t="b">
        <v>0</v>
      </c>
      <c r="R1325" t="s">
        <v>8273</v>
      </c>
      <c r="S1325" s="11">
        <f>SUM(E1325/D1325)*100</f>
        <v>8.8800000000000008</v>
      </c>
      <c r="T1325" s="10">
        <f>SUM(E1325/P1325)</f>
        <v>30.272727272727273</v>
      </c>
      <c r="U1325" t="s">
        <v>8317</v>
      </c>
      <c r="V1325" t="s">
        <v>8319</v>
      </c>
    </row>
    <row r="1326" spans="1:22" ht="43.5" x14ac:dyDescent="0.35">
      <c r="A1326">
        <v>1324</v>
      </c>
      <c r="B1326" s="3" t="s">
        <v>1325</v>
      </c>
      <c r="C1326" s="3" t="s">
        <v>5434</v>
      </c>
      <c r="D1326" s="18">
        <v>50000</v>
      </c>
      <c r="E1326" s="18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7">
        <v>42626.425370370365</v>
      </c>
      <c r="L1326" s="7">
        <v>42656.425370370365</v>
      </c>
      <c r="M1326" s="5">
        <f>(J1326/86400)+25569+(-5/24)</f>
        <v>42626.425370370365</v>
      </c>
      <c r="N1326" s="5">
        <f t="shared" si="20"/>
        <v>42656.425370370365</v>
      </c>
      <c r="O1326" t="b">
        <v>0</v>
      </c>
      <c r="P1326">
        <v>90</v>
      </c>
      <c r="Q1326" t="b">
        <v>0</v>
      </c>
      <c r="R1326" t="s">
        <v>8273</v>
      </c>
      <c r="S1326" s="11">
        <f>SUM(E1326/D1326)*100</f>
        <v>9.84</v>
      </c>
      <c r="T1326" s="10">
        <f>SUM(E1326/P1326)</f>
        <v>54.666666666666664</v>
      </c>
      <c r="U1326" t="s">
        <v>8317</v>
      </c>
      <c r="V1326" t="s">
        <v>8319</v>
      </c>
    </row>
    <row r="1327" spans="1:22" ht="43.5" x14ac:dyDescent="0.35">
      <c r="A1327">
        <v>1325</v>
      </c>
      <c r="B1327" s="3" t="s">
        <v>1326</v>
      </c>
      <c r="C1327" s="3" t="s">
        <v>5435</v>
      </c>
      <c r="D1327" s="18">
        <v>20000</v>
      </c>
      <c r="E1327" s="18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7">
        <v>42703.877719907403</v>
      </c>
      <c r="L1327" s="7">
        <v>42733.877719907403</v>
      </c>
      <c r="M1327" s="5">
        <f>(J1327/86400)+25569+(-5/24)</f>
        <v>42703.877719907403</v>
      </c>
      <c r="N1327" s="5">
        <f t="shared" si="20"/>
        <v>42733.877719907403</v>
      </c>
      <c r="O1327" t="b">
        <v>0</v>
      </c>
      <c r="P1327">
        <v>8</v>
      </c>
      <c r="Q1327" t="b">
        <v>0</v>
      </c>
      <c r="R1327" t="s">
        <v>8273</v>
      </c>
      <c r="S1327" s="11">
        <f>SUM(E1327/D1327)*100</f>
        <v>2.4299999999999997</v>
      </c>
      <c r="T1327" s="10">
        <f>SUM(E1327/P1327)</f>
        <v>60.75</v>
      </c>
      <c r="U1327" t="s">
        <v>8317</v>
      </c>
      <c r="V1327" t="s">
        <v>8319</v>
      </c>
    </row>
    <row r="1328" spans="1:22" ht="43.5" x14ac:dyDescent="0.35">
      <c r="A1328">
        <v>1326</v>
      </c>
      <c r="B1328" s="3" t="s">
        <v>1327</v>
      </c>
      <c r="C1328" s="3" t="s">
        <v>5436</v>
      </c>
      <c r="D1328" s="18">
        <v>100000</v>
      </c>
      <c r="E1328" s="1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7">
        <v>41974.583657407406</v>
      </c>
      <c r="L1328" s="7">
        <v>42019.583657407406</v>
      </c>
      <c r="M1328" s="5">
        <f>(J1328/86400)+25569+(-5/24)</f>
        <v>41974.583657407406</v>
      </c>
      <c r="N1328" s="5">
        <f t="shared" si="20"/>
        <v>42019.583657407406</v>
      </c>
      <c r="O1328" t="b">
        <v>0</v>
      </c>
      <c r="P1328">
        <v>11</v>
      </c>
      <c r="Q1328" t="b">
        <v>0</v>
      </c>
      <c r="R1328" t="s">
        <v>8273</v>
      </c>
      <c r="S1328" s="11">
        <f>SUM(E1328/D1328)*100</f>
        <v>1.1299999999999999</v>
      </c>
      <c r="T1328" s="10">
        <f>SUM(E1328/P1328)</f>
        <v>102.72727272727273</v>
      </c>
      <c r="U1328" t="s">
        <v>8317</v>
      </c>
      <c r="V1328" t="s">
        <v>8319</v>
      </c>
    </row>
    <row r="1329" spans="1:22" ht="43.5" x14ac:dyDescent="0.35">
      <c r="A1329">
        <v>1327</v>
      </c>
      <c r="B1329" s="3" t="s">
        <v>1328</v>
      </c>
      <c r="C1329" s="3" t="s">
        <v>5437</v>
      </c>
      <c r="D1329" s="18">
        <v>48000</v>
      </c>
      <c r="E1329" s="18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7">
        <v>42123.470312500001</v>
      </c>
      <c r="L1329" s="7">
        <v>42153.470312500001</v>
      </c>
      <c r="M1329" s="5">
        <f>(J1329/86400)+25569+(-5/24)</f>
        <v>42123.470312500001</v>
      </c>
      <c r="N1329" s="5">
        <f t="shared" si="20"/>
        <v>42153.470312500001</v>
      </c>
      <c r="O1329" t="b">
        <v>0</v>
      </c>
      <c r="P1329">
        <v>41</v>
      </c>
      <c r="Q1329" t="b">
        <v>0</v>
      </c>
      <c r="R1329" t="s">
        <v>8273</v>
      </c>
      <c r="S1329" s="11">
        <f>SUM(E1329/D1329)*100</f>
        <v>3.5520833333333335</v>
      </c>
      <c r="T1329" s="10">
        <f>SUM(E1329/P1329)</f>
        <v>41.585365853658537</v>
      </c>
      <c r="U1329" t="s">
        <v>8317</v>
      </c>
      <c r="V1329" t="s">
        <v>8319</v>
      </c>
    </row>
    <row r="1330" spans="1:22" ht="58" x14ac:dyDescent="0.35">
      <c r="A1330">
        <v>1328</v>
      </c>
      <c r="B1330" s="3" t="s">
        <v>1329</v>
      </c>
      <c r="C1330" s="3" t="s">
        <v>5438</v>
      </c>
      <c r="D1330" s="18">
        <v>75000</v>
      </c>
      <c r="E1330" s="18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7">
        <v>42612.434421296297</v>
      </c>
      <c r="L1330" s="7">
        <v>42657.434421296297</v>
      </c>
      <c r="M1330" s="5">
        <f>(J1330/86400)+25569+(-5/24)</f>
        <v>42612.434421296297</v>
      </c>
      <c r="N1330" s="5">
        <f t="shared" si="20"/>
        <v>42657.434421296297</v>
      </c>
      <c r="O1330" t="b">
        <v>0</v>
      </c>
      <c r="P1330">
        <v>15</v>
      </c>
      <c r="Q1330" t="b">
        <v>0</v>
      </c>
      <c r="R1330" t="s">
        <v>8273</v>
      </c>
      <c r="S1330" s="11">
        <f>SUM(E1330/D1330)*100</f>
        <v>2.3306666666666667</v>
      </c>
      <c r="T1330" s="10">
        <f>SUM(E1330/P1330)</f>
        <v>116.53333333333333</v>
      </c>
      <c r="U1330" t="s">
        <v>8317</v>
      </c>
      <c r="V1330" t="s">
        <v>8319</v>
      </c>
    </row>
    <row r="1331" spans="1:22" ht="43.5" x14ac:dyDescent="0.35">
      <c r="A1331">
        <v>1329</v>
      </c>
      <c r="B1331" s="3" t="s">
        <v>1330</v>
      </c>
      <c r="C1331" s="3" t="s">
        <v>5439</v>
      </c>
      <c r="D1331" s="18">
        <v>50000</v>
      </c>
      <c r="E1331" s="18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7">
        <v>41935.013252314813</v>
      </c>
      <c r="L1331" s="7">
        <v>41975.054918981477</v>
      </c>
      <c r="M1331" s="5">
        <f>(J1331/86400)+25569+(-5/24)</f>
        <v>41935.013252314813</v>
      </c>
      <c r="N1331" s="5">
        <f t="shared" si="20"/>
        <v>41975.054918981477</v>
      </c>
      <c r="O1331" t="b">
        <v>0</v>
      </c>
      <c r="P1331">
        <v>9</v>
      </c>
      <c r="Q1331" t="b">
        <v>0</v>
      </c>
      <c r="R1331" t="s">
        <v>8273</v>
      </c>
      <c r="S1331" s="11">
        <f>SUM(E1331/D1331)*100</f>
        <v>0.81600000000000006</v>
      </c>
      <c r="T1331" s="10">
        <f>SUM(E1331/P1331)</f>
        <v>45.333333333333336</v>
      </c>
      <c r="U1331" t="s">
        <v>8317</v>
      </c>
      <c r="V1331" t="s">
        <v>8319</v>
      </c>
    </row>
    <row r="1332" spans="1:22" ht="43.5" x14ac:dyDescent="0.35">
      <c r="A1332">
        <v>1330</v>
      </c>
      <c r="B1332" s="3" t="s">
        <v>1331</v>
      </c>
      <c r="C1332" s="3" t="s">
        <v>5440</v>
      </c>
      <c r="D1332" s="18">
        <v>35000</v>
      </c>
      <c r="E1332" s="18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7">
        <v>42522.068391203698</v>
      </c>
      <c r="L1332" s="7">
        <v>42552.958333333336</v>
      </c>
      <c r="M1332" s="5">
        <f>(J1332/86400)+25569+(-5/24)</f>
        <v>42522.068391203698</v>
      </c>
      <c r="N1332" s="5">
        <f t="shared" si="20"/>
        <v>42552.958333333336</v>
      </c>
      <c r="O1332" t="b">
        <v>0</v>
      </c>
      <c r="P1332">
        <v>50</v>
      </c>
      <c r="Q1332" t="b">
        <v>0</v>
      </c>
      <c r="R1332" t="s">
        <v>8273</v>
      </c>
      <c r="S1332" s="11">
        <f>SUM(E1332/D1332)*100</f>
        <v>22.494285714285713</v>
      </c>
      <c r="T1332" s="10">
        <f>SUM(E1332/P1332)</f>
        <v>157.46</v>
      </c>
      <c r="U1332" t="s">
        <v>8317</v>
      </c>
      <c r="V1332" t="s">
        <v>8319</v>
      </c>
    </row>
    <row r="1333" spans="1:22" ht="43.5" x14ac:dyDescent="0.35">
      <c r="A1333">
        <v>1331</v>
      </c>
      <c r="B1333" s="3" t="s">
        <v>1332</v>
      </c>
      <c r="C1333" s="3" t="s">
        <v>5441</v>
      </c>
      <c r="D1333" s="18">
        <v>250000</v>
      </c>
      <c r="E1333" s="18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7">
        <v>42569.295763888884</v>
      </c>
      <c r="L1333" s="7">
        <v>42599.295763888884</v>
      </c>
      <c r="M1333" s="5">
        <f>(J1333/86400)+25569+(-5/24)</f>
        <v>42569.295763888884</v>
      </c>
      <c r="N1333" s="5">
        <f t="shared" si="20"/>
        <v>42599.295763888884</v>
      </c>
      <c r="O1333" t="b">
        <v>0</v>
      </c>
      <c r="P1333">
        <v>34</v>
      </c>
      <c r="Q1333" t="b">
        <v>0</v>
      </c>
      <c r="R1333" t="s">
        <v>8273</v>
      </c>
      <c r="S1333" s="11">
        <f>SUM(E1333/D1333)*100</f>
        <v>1.3668</v>
      </c>
      <c r="T1333" s="10">
        <f>SUM(E1333/P1333)</f>
        <v>100.5</v>
      </c>
      <c r="U1333" t="s">
        <v>8317</v>
      </c>
      <c r="V1333" t="s">
        <v>8319</v>
      </c>
    </row>
    <row r="1334" spans="1:22" ht="58" x14ac:dyDescent="0.35">
      <c r="A1334">
        <v>1332</v>
      </c>
      <c r="B1334" s="3" t="s">
        <v>1333</v>
      </c>
      <c r="C1334" s="3" t="s">
        <v>5442</v>
      </c>
      <c r="D1334" s="18">
        <v>10115</v>
      </c>
      <c r="E1334" s="18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7">
        <v>42731.851944444446</v>
      </c>
      <c r="L1334" s="7">
        <v>42761.851944444446</v>
      </c>
      <c r="M1334" s="5">
        <f>(J1334/86400)+25569+(-5/24)</f>
        <v>42731.851944444446</v>
      </c>
      <c r="N1334" s="5">
        <f t="shared" si="20"/>
        <v>42761.851944444446</v>
      </c>
      <c r="O1334" t="b">
        <v>0</v>
      </c>
      <c r="P1334">
        <v>0</v>
      </c>
      <c r="Q1334" t="b">
        <v>0</v>
      </c>
      <c r="R1334" t="s">
        <v>8273</v>
      </c>
      <c r="S1334" s="11">
        <f>SUM(E1334/D1334)*100</f>
        <v>0</v>
      </c>
      <c r="T1334" s="10" t="e">
        <f>SUM(E1334/P1334)</f>
        <v>#DIV/0!</v>
      </c>
      <c r="U1334" t="s">
        <v>8317</v>
      </c>
      <c r="V1334" t="s">
        <v>8319</v>
      </c>
    </row>
    <row r="1335" spans="1:22" ht="43.5" x14ac:dyDescent="0.35">
      <c r="A1335">
        <v>1333</v>
      </c>
      <c r="B1335" s="3" t="s">
        <v>1334</v>
      </c>
      <c r="C1335" s="3" t="s">
        <v>5443</v>
      </c>
      <c r="D1335" s="18">
        <v>2500</v>
      </c>
      <c r="E1335" s="18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7">
        <v>41805.8984375</v>
      </c>
      <c r="L1335" s="7">
        <v>41835.8984375</v>
      </c>
      <c r="M1335" s="5">
        <f>(J1335/86400)+25569+(-5/24)</f>
        <v>41805.8984375</v>
      </c>
      <c r="N1335" s="5">
        <f t="shared" si="20"/>
        <v>41835.8984375</v>
      </c>
      <c r="O1335" t="b">
        <v>0</v>
      </c>
      <c r="P1335">
        <v>0</v>
      </c>
      <c r="Q1335" t="b">
        <v>0</v>
      </c>
      <c r="R1335" t="s">
        <v>8273</v>
      </c>
      <c r="S1335" s="11">
        <f>SUM(E1335/D1335)*100</f>
        <v>0</v>
      </c>
      <c r="T1335" s="10" t="e">
        <f>SUM(E1335/P1335)</f>
        <v>#DIV/0!</v>
      </c>
      <c r="U1335" t="s">
        <v>8317</v>
      </c>
      <c r="V1335" t="s">
        <v>8319</v>
      </c>
    </row>
    <row r="1336" spans="1:22" ht="43.5" x14ac:dyDescent="0.35">
      <c r="A1336">
        <v>1334</v>
      </c>
      <c r="B1336" s="3" t="s">
        <v>1335</v>
      </c>
      <c r="C1336" s="3" t="s">
        <v>5444</v>
      </c>
      <c r="D1336" s="18">
        <v>133000</v>
      </c>
      <c r="E1336" s="18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7">
        <v>42410.565821759257</v>
      </c>
      <c r="L1336" s="7">
        <v>42440.565821759257</v>
      </c>
      <c r="M1336" s="5">
        <f>(J1336/86400)+25569+(-5/24)</f>
        <v>42410.565821759257</v>
      </c>
      <c r="N1336" s="5">
        <f t="shared" si="20"/>
        <v>42440.565821759257</v>
      </c>
      <c r="O1336" t="b">
        <v>0</v>
      </c>
      <c r="P1336">
        <v>276</v>
      </c>
      <c r="Q1336" t="b">
        <v>0</v>
      </c>
      <c r="R1336" t="s">
        <v>8273</v>
      </c>
      <c r="S1336" s="11">
        <f>SUM(E1336/D1336)*100</f>
        <v>10.754135338345865</v>
      </c>
      <c r="T1336" s="10">
        <f>SUM(E1336/P1336)</f>
        <v>51.822463768115945</v>
      </c>
      <c r="U1336" t="s">
        <v>8317</v>
      </c>
      <c r="V1336" t="s">
        <v>8319</v>
      </c>
    </row>
    <row r="1337" spans="1:22" ht="58" x14ac:dyDescent="0.35">
      <c r="A1337">
        <v>1335</v>
      </c>
      <c r="B1337" s="3" t="s">
        <v>1336</v>
      </c>
      <c r="C1337" s="3" t="s">
        <v>5445</v>
      </c>
      <c r="D1337" s="18">
        <v>25000</v>
      </c>
      <c r="E1337" s="18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7">
        <v>42313.728032407402</v>
      </c>
      <c r="L1337" s="7">
        <v>42343.728032407402</v>
      </c>
      <c r="M1337" s="5">
        <f>(J1337/86400)+25569+(-5/24)</f>
        <v>42313.728032407402</v>
      </c>
      <c r="N1337" s="5">
        <f t="shared" si="20"/>
        <v>42343.728032407402</v>
      </c>
      <c r="O1337" t="b">
        <v>0</v>
      </c>
      <c r="P1337">
        <v>16</v>
      </c>
      <c r="Q1337" t="b">
        <v>0</v>
      </c>
      <c r="R1337" t="s">
        <v>8273</v>
      </c>
      <c r="S1337" s="11">
        <f>SUM(E1337/D1337)*100</f>
        <v>19.759999999999998</v>
      </c>
      <c r="T1337" s="10">
        <f>SUM(E1337/P1337)</f>
        <v>308.75</v>
      </c>
      <c r="U1337" t="s">
        <v>8317</v>
      </c>
      <c r="V1337" t="s">
        <v>8319</v>
      </c>
    </row>
    <row r="1338" spans="1:22" ht="43.5" x14ac:dyDescent="0.35">
      <c r="A1338">
        <v>1336</v>
      </c>
      <c r="B1338" s="3" t="s">
        <v>1337</v>
      </c>
      <c r="C1338" s="3" t="s">
        <v>5446</v>
      </c>
      <c r="D1338" s="18">
        <v>100000</v>
      </c>
      <c r="E1338" s="1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7">
        <v>41955.655416666668</v>
      </c>
      <c r="L1338" s="7">
        <v>41990.655416666668</v>
      </c>
      <c r="M1338" s="5">
        <f>(J1338/86400)+25569+(-5/24)</f>
        <v>41955.655416666668</v>
      </c>
      <c r="N1338" s="5">
        <f t="shared" si="20"/>
        <v>41990.655416666668</v>
      </c>
      <c r="O1338" t="b">
        <v>0</v>
      </c>
      <c r="P1338">
        <v>224</v>
      </c>
      <c r="Q1338" t="b">
        <v>0</v>
      </c>
      <c r="R1338" t="s">
        <v>8273</v>
      </c>
      <c r="S1338" s="11">
        <f>SUM(E1338/D1338)*100</f>
        <v>84.946999999999989</v>
      </c>
      <c r="T1338" s="10">
        <f>SUM(E1338/P1338)</f>
        <v>379.22767857142856</v>
      </c>
      <c r="U1338" t="s">
        <v>8317</v>
      </c>
      <c r="V1338" t="s">
        <v>8319</v>
      </c>
    </row>
    <row r="1339" spans="1:22" ht="43.5" x14ac:dyDescent="0.35">
      <c r="A1339">
        <v>1337</v>
      </c>
      <c r="B1339" s="3" t="s">
        <v>1338</v>
      </c>
      <c r="C1339" s="3" t="s">
        <v>5447</v>
      </c>
      <c r="D1339" s="18">
        <v>50000</v>
      </c>
      <c r="E1339" s="18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7">
        <v>42767.368969907409</v>
      </c>
      <c r="L1339" s="7">
        <v>42797.368969907409</v>
      </c>
      <c r="M1339" s="5">
        <f>(J1339/86400)+25569+(-5/24)</f>
        <v>42767.368969907409</v>
      </c>
      <c r="N1339" s="5">
        <f t="shared" si="20"/>
        <v>42797.368969907409</v>
      </c>
      <c r="O1339" t="b">
        <v>0</v>
      </c>
      <c r="P1339">
        <v>140</v>
      </c>
      <c r="Q1339" t="b">
        <v>0</v>
      </c>
      <c r="R1339" t="s">
        <v>8273</v>
      </c>
      <c r="S1339" s="11">
        <f>SUM(E1339/D1339)*100</f>
        <v>49.381999999999998</v>
      </c>
      <c r="T1339" s="10">
        <f>SUM(E1339/P1339)</f>
        <v>176.36428571428573</v>
      </c>
      <c r="U1339" t="s">
        <v>8317</v>
      </c>
      <c r="V1339" t="s">
        <v>8319</v>
      </c>
    </row>
    <row r="1340" spans="1:22" ht="58" x14ac:dyDescent="0.35">
      <c r="A1340">
        <v>1338</v>
      </c>
      <c r="B1340" s="3" t="s">
        <v>1339</v>
      </c>
      <c r="C1340" s="3" t="s">
        <v>5448</v>
      </c>
      <c r="D1340" s="18">
        <v>30000</v>
      </c>
      <c r="E1340" s="18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7">
        <v>42188.595289351848</v>
      </c>
      <c r="L1340" s="7">
        <v>42218.595289351848</v>
      </c>
      <c r="M1340" s="5">
        <f>(J1340/86400)+25569+(-5/24)</f>
        <v>42188.595289351848</v>
      </c>
      <c r="N1340" s="5">
        <f t="shared" si="20"/>
        <v>42218.595289351848</v>
      </c>
      <c r="O1340" t="b">
        <v>0</v>
      </c>
      <c r="P1340">
        <v>15</v>
      </c>
      <c r="Q1340" t="b">
        <v>0</v>
      </c>
      <c r="R1340" t="s">
        <v>8273</v>
      </c>
      <c r="S1340" s="11">
        <f>SUM(E1340/D1340)*100</f>
        <v>3.3033333333333332</v>
      </c>
      <c r="T1340" s="10">
        <f>SUM(E1340/P1340)</f>
        <v>66.066666666666663</v>
      </c>
      <c r="U1340" t="s">
        <v>8317</v>
      </c>
      <c r="V1340" t="s">
        <v>8319</v>
      </c>
    </row>
    <row r="1341" spans="1:22" ht="29" x14ac:dyDescent="0.35">
      <c r="A1341">
        <v>1339</v>
      </c>
      <c r="B1341" s="3" t="s">
        <v>1340</v>
      </c>
      <c r="C1341" s="3" t="s">
        <v>5449</v>
      </c>
      <c r="D1341" s="18">
        <v>50000</v>
      </c>
      <c r="E1341" s="18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7">
        <v>41936.438831018517</v>
      </c>
      <c r="L1341" s="7">
        <v>41981.480497685181</v>
      </c>
      <c r="M1341" s="5">
        <f>(J1341/86400)+25569+(-5/24)</f>
        <v>41936.438831018517</v>
      </c>
      <c r="N1341" s="5">
        <f t="shared" si="20"/>
        <v>41981.480497685181</v>
      </c>
      <c r="O1341" t="b">
        <v>0</v>
      </c>
      <c r="P1341">
        <v>37</v>
      </c>
      <c r="Q1341" t="b">
        <v>0</v>
      </c>
      <c r="R1341" t="s">
        <v>8273</v>
      </c>
      <c r="S1341" s="11">
        <f>SUM(E1341/D1341)*100</f>
        <v>6.6339999999999995</v>
      </c>
      <c r="T1341" s="10">
        <f>SUM(E1341/P1341)</f>
        <v>89.648648648648646</v>
      </c>
      <c r="U1341" t="s">
        <v>8317</v>
      </c>
      <c r="V1341" t="s">
        <v>8319</v>
      </c>
    </row>
    <row r="1342" spans="1:22" ht="43.5" x14ac:dyDescent="0.35">
      <c r="A1342">
        <v>1340</v>
      </c>
      <c r="B1342" s="3" t="s">
        <v>1341</v>
      </c>
      <c r="C1342" s="3" t="s">
        <v>5450</v>
      </c>
      <c r="D1342" s="18">
        <v>1680</v>
      </c>
      <c r="E1342" s="18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7">
        <v>41836.387187499997</v>
      </c>
      <c r="L1342" s="7">
        <v>41866.387187499997</v>
      </c>
      <c r="M1342" s="5">
        <f>(J1342/86400)+25569+(-5/24)</f>
        <v>41836.387187499997</v>
      </c>
      <c r="N1342" s="5">
        <f t="shared" si="20"/>
        <v>41866.387187499997</v>
      </c>
      <c r="O1342" t="b">
        <v>0</v>
      </c>
      <c r="P1342">
        <v>0</v>
      </c>
      <c r="Q1342" t="b">
        <v>0</v>
      </c>
      <c r="R1342" t="s">
        <v>8273</v>
      </c>
      <c r="S1342" s="11">
        <f>SUM(E1342/D1342)*100</f>
        <v>0</v>
      </c>
      <c r="T1342" s="10" t="e">
        <f>SUM(E1342/P1342)</f>
        <v>#DIV/0!</v>
      </c>
      <c r="U1342" t="s">
        <v>8317</v>
      </c>
      <c r="V1342" t="s">
        <v>8319</v>
      </c>
    </row>
    <row r="1343" spans="1:22" ht="58" x14ac:dyDescent="0.35">
      <c r="A1343">
        <v>1341</v>
      </c>
      <c r="B1343" s="3" t="s">
        <v>1342</v>
      </c>
      <c r="C1343" s="3" t="s">
        <v>5451</v>
      </c>
      <c r="D1343" s="18">
        <v>25000</v>
      </c>
      <c r="E1343" s="18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7">
        <v>42612.415706018517</v>
      </c>
      <c r="L1343" s="7">
        <v>42644.415706018517</v>
      </c>
      <c r="M1343" s="5">
        <f>(J1343/86400)+25569+(-5/24)</f>
        <v>42612.415706018517</v>
      </c>
      <c r="N1343" s="5">
        <f t="shared" si="20"/>
        <v>42644.415706018517</v>
      </c>
      <c r="O1343" t="b">
        <v>0</v>
      </c>
      <c r="P1343">
        <v>46</v>
      </c>
      <c r="Q1343" t="b">
        <v>0</v>
      </c>
      <c r="R1343" t="s">
        <v>8273</v>
      </c>
      <c r="S1343" s="11">
        <f>SUM(E1343/D1343)*100</f>
        <v>70.36</v>
      </c>
      <c r="T1343" s="10">
        <f>SUM(E1343/P1343)</f>
        <v>382.39130434782606</v>
      </c>
      <c r="U1343" t="s">
        <v>8317</v>
      </c>
      <c r="V1343" t="s">
        <v>8319</v>
      </c>
    </row>
    <row r="1344" spans="1:22" ht="43.5" x14ac:dyDescent="0.35">
      <c r="A1344">
        <v>1342</v>
      </c>
      <c r="B1344" s="3" t="s">
        <v>1343</v>
      </c>
      <c r="C1344" s="3" t="s">
        <v>5452</v>
      </c>
      <c r="D1344" s="18">
        <v>50000</v>
      </c>
      <c r="E1344" s="18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7">
        <v>42172.608090277776</v>
      </c>
      <c r="L1344" s="7">
        <v>42202.608090277776</v>
      </c>
      <c r="M1344" s="5">
        <f>(J1344/86400)+25569+(-5/24)</f>
        <v>42172.608090277776</v>
      </c>
      <c r="N1344" s="5">
        <f t="shared" si="20"/>
        <v>42202.608090277776</v>
      </c>
      <c r="O1344" t="b">
        <v>0</v>
      </c>
      <c r="P1344">
        <v>1</v>
      </c>
      <c r="Q1344" t="b">
        <v>0</v>
      </c>
      <c r="R1344" t="s">
        <v>8273</v>
      </c>
      <c r="S1344" s="11">
        <f>SUM(E1344/D1344)*100</f>
        <v>0.2</v>
      </c>
      <c r="T1344" s="10">
        <f>SUM(E1344/P1344)</f>
        <v>100</v>
      </c>
      <c r="U1344" t="s">
        <v>8317</v>
      </c>
      <c r="V1344" t="s">
        <v>8319</v>
      </c>
    </row>
    <row r="1345" spans="1:22" ht="58" x14ac:dyDescent="0.35">
      <c r="A1345">
        <v>1343</v>
      </c>
      <c r="B1345" s="3" t="s">
        <v>1344</v>
      </c>
      <c r="C1345" s="3" t="s">
        <v>5453</v>
      </c>
      <c r="D1345" s="18">
        <v>50000</v>
      </c>
      <c r="E1345" s="18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7">
        <v>42542.318090277775</v>
      </c>
      <c r="L1345" s="7">
        <v>42600.957638888889</v>
      </c>
      <c r="M1345" s="5">
        <f>(J1345/86400)+25569+(-5/24)</f>
        <v>42542.318090277775</v>
      </c>
      <c r="N1345" s="5">
        <f t="shared" si="20"/>
        <v>42600.957638888889</v>
      </c>
      <c r="O1345" t="b">
        <v>0</v>
      </c>
      <c r="P1345">
        <v>323</v>
      </c>
      <c r="Q1345" t="b">
        <v>0</v>
      </c>
      <c r="R1345" t="s">
        <v>8273</v>
      </c>
      <c r="S1345" s="11">
        <f>SUM(E1345/D1345)*100</f>
        <v>102.298</v>
      </c>
      <c r="T1345" s="10">
        <f>SUM(E1345/P1345)</f>
        <v>158.35603715170279</v>
      </c>
      <c r="U1345" t="s">
        <v>8317</v>
      </c>
      <c r="V1345" t="s">
        <v>8319</v>
      </c>
    </row>
    <row r="1346" spans="1:22" ht="43.5" x14ac:dyDescent="0.35">
      <c r="A1346">
        <v>1344</v>
      </c>
      <c r="B1346" s="3" t="s">
        <v>1345</v>
      </c>
      <c r="C1346" s="3" t="s">
        <v>5454</v>
      </c>
      <c r="D1346" s="18">
        <v>1500</v>
      </c>
      <c r="E1346" s="18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7">
        <v>42522.581469907404</v>
      </c>
      <c r="L1346" s="7">
        <v>42551.581469907404</v>
      </c>
      <c r="M1346" s="5">
        <f>(J1346/86400)+25569+(-5/24)</f>
        <v>42522.581469907404</v>
      </c>
      <c r="N1346" s="5">
        <f t="shared" si="20"/>
        <v>42551.581469907404</v>
      </c>
      <c r="O1346" t="b">
        <v>0</v>
      </c>
      <c r="P1346">
        <v>139</v>
      </c>
      <c r="Q1346" t="b">
        <v>1</v>
      </c>
      <c r="R1346" t="s">
        <v>8274</v>
      </c>
      <c r="S1346" s="11">
        <f>SUM(E1346/D1346)*100</f>
        <v>377.73333333333335</v>
      </c>
      <c r="T1346" s="10">
        <f>SUM(E1346/P1346)</f>
        <v>40.762589928057551</v>
      </c>
      <c r="U1346" t="s">
        <v>8320</v>
      </c>
      <c r="V1346" t="s">
        <v>8321</v>
      </c>
    </row>
    <row r="1347" spans="1:22" ht="43.5" x14ac:dyDescent="0.35">
      <c r="A1347">
        <v>1345</v>
      </c>
      <c r="B1347" s="3" t="s">
        <v>1346</v>
      </c>
      <c r="C1347" s="3" t="s">
        <v>5455</v>
      </c>
      <c r="D1347" s="18">
        <v>300</v>
      </c>
      <c r="E1347" s="18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7">
        <v>41799.606006944443</v>
      </c>
      <c r="L1347" s="7">
        <v>41834.606006944443</v>
      </c>
      <c r="M1347" s="5">
        <f>(J1347/86400)+25569+(-5/24)</f>
        <v>41799.606006944443</v>
      </c>
      <c r="N1347" s="5">
        <f t="shared" ref="N1347:N1410" si="21">(I1347/86400)+25569+(-5/24)</f>
        <v>41834.606006944443</v>
      </c>
      <c r="O1347" t="b">
        <v>0</v>
      </c>
      <c r="P1347">
        <v>7</v>
      </c>
      <c r="Q1347" t="b">
        <v>1</v>
      </c>
      <c r="R1347" t="s">
        <v>8274</v>
      </c>
      <c r="S1347" s="11">
        <f>SUM(E1347/D1347)*100</f>
        <v>125</v>
      </c>
      <c r="T1347" s="10">
        <f>SUM(E1347/P1347)</f>
        <v>53.571428571428569</v>
      </c>
      <c r="U1347" t="s">
        <v>8320</v>
      </c>
      <c r="V1347" t="s">
        <v>8321</v>
      </c>
    </row>
    <row r="1348" spans="1:22" ht="43.5" x14ac:dyDescent="0.35">
      <c r="A1348">
        <v>1346</v>
      </c>
      <c r="B1348" s="3" t="s">
        <v>1347</v>
      </c>
      <c r="C1348" s="3" t="s">
        <v>5456</v>
      </c>
      <c r="D1348" s="18">
        <v>4900</v>
      </c>
      <c r="E1348" s="1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7">
        <v>41421.867488425924</v>
      </c>
      <c r="L1348" s="7">
        <v>41451.867488425924</v>
      </c>
      <c r="M1348" s="5">
        <f>(J1348/86400)+25569+(-5/24)</f>
        <v>41421.867488425924</v>
      </c>
      <c r="N1348" s="5">
        <f t="shared" si="21"/>
        <v>41451.867488425924</v>
      </c>
      <c r="O1348" t="b">
        <v>0</v>
      </c>
      <c r="P1348">
        <v>149</v>
      </c>
      <c r="Q1348" t="b">
        <v>1</v>
      </c>
      <c r="R1348" t="s">
        <v>8274</v>
      </c>
      <c r="S1348" s="11">
        <f>SUM(E1348/D1348)*100</f>
        <v>147.32653061224491</v>
      </c>
      <c r="T1348" s="10">
        <f>SUM(E1348/P1348)</f>
        <v>48.449664429530202</v>
      </c>
      <c r="U1348" t="s">
        <v>8320</v>
      </c>
      <c r="V1348" t="s">
        <v>8321</v>
      </c>
    </row>
    <row r="1349" spans="1:22" ht="43.5" x14ac:dyDescent="0.35">
      <c r="A1349">
        <v>1347</v>
      </c>
      <c r="B1349" s="3" t="s">
        <v>1348</v>
      </c>
      <c r="C1349" s="3" t="s">
        <v>5457</v>
      </c>
      <c r="D1349" s="18">
        <v>2500</v>
      </c>
      <c r="E1349" s="18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7">
        <v>42040.429687499993</v>
      </c>
      <c r="L1349" s="7">
        <v>42070.429687499993</v>
      </c>
      <c r="M1349" s="5">
        <f>(J1349/86400)+25569+(-5/24)</f>
        <v>42040.429687499993</v>
      </c>
      <c r="N1349" s="5">
        <f t="shared" si="21"/>
        <v>42070.429687499993</v>
      </c>
      <c r="O1349" t="b">
        <v>0</v>
      </c>
      <c r="P1349">
        <v>31</v>
      </c>
      <c r="Q1349" t="b">
        <v>1</v>
      </c>
      <c r="R1349" t="s">
        <v>8274</v>
      </c>
      <c r="S1349" s="11">
        <f>SUM(E1349/D1349)*100</f>
        <v>102.2</v>
      </c>
      <c r="T1349" s="10">
        <f>SUM(E1349/P1349)</f>
        <v>82.41935483870968</v>
      </c>
      <c r="U1349" t="s">
        <v>8320</v>
      </c>
      <c r="V1349" t="s">
        <v>8321</v>
      </c>
    </row>
    <row r="1350" spans="1:22" ht="43.5" x14ac:dyDescent="0.35">
      <c r="A1350">
        <v>1348</v>
      </c>
      <c r="B1350" s="3" t="s">
        <v>1349</v>
      </c>
      <c r="C1350" s="3" t="s">
        <v>5458</v>
      </c>
      <c r="D1350" s="18">
        <v>5875</v>
      </c>
      <c r="E1350" s="18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7">
        <v>41963.297835648147</v>
      </c>
      <c r="L1350" s="7">
        <v>41991.297835648147</v>
      </c>
      <c r="M1350" s="5">
        <f>(J1350/86400)+25569+(-5/24)</f>
        <v>41963.297835648147</v>
      </c>
      <c r="N1350" s="5">
        <f t="shared" si="21"/>
        <v>41991.297835648147</v>
      </c>
      <c r="O1350" t="b">
        <v>0</v>
      </c>
      <c r="P1350">
        <v>26</v>
      </c>
      <c r="Q1350" t="b">
        <v>1</v>
      </c>
      <c r="R1350" t="s">
        <v>8274</v>
      </c>
      <c r="S1350" s="11">
        <f>SUM(E1350/D1350)*100</f>
        <v>101.8723404255319</v>
      </c>
      <c r="T1350" s="10">
        <f>SUM(E1350/P1350)</f>
        <v>230.19230769230768</v>
      </c>
      <c r="U1350" t="s">
        <v>8320</v>
      </c>
      <c r="V1350" t="s">
        <v>8321</v>
      </c>
    </row>
    <row r="1351" spans="1:22" ht="43.5" x14ac:dyDescent="0.35">
      <c r="A1351">
        <v>1349</v>
      </c>
      <c r="B1351" s="3" t="s">
        <v>1350</v>
      </c>
      <c r="C1351" s="3" t="s">
        <v>5459</v>
      </c>
      <c r="D1351" s="18">
        <v>5000</v>
      </c>
      <c r="E1351" s="18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7">
        <v>42317.124247685184</v>
      </c>
      <c r="L1351" s="7">
        <v>42354.082638888889</v>
      </c>
      <c r="M1351" s="5">
        <f>(J1351/86400)+25569+(-5/24)</f>
        <v>42317.124247685184</v>
      </c>
      <c r="N1351" s="5">
        <f t="shared" si="21"/>
        <v>42354.082638888889</v>
      </c>
      <c r="O1351" t="b">
        <v>0</v>
      </c>
      <c r="P1351">
        <v>172</v>
      </c>
      <c r="Q1351" t="b">
        <v>1</v>
      </c>
      <c r="R1351" t="s">
        <v>8274</v>
      </c>
      <c r="S1351" s="11">
        <f>SUM(E1351/D1351)*100</f>
        <v>204.2</v>
      </c>
      <c r="T1351" s="10">
        <f>SUM(E1351/P1351)</f>
        <v>59.360465116279073</v>
      </c>
      <c r="U1351" t="s">
        <v>8320</v>
      </c>
      <c r="V1351" t="s">
        <v>8321</v>
      </c>
    </row>
    <row r="1352" spans="1:22" ht="43.5" x14ac:dyDescent="0.35">
      <c r="A1352">
        <v>1350</v>
      </c>
      <c r="B1352" s="3" t="s">
        <v>1351</v>
      </c>
      <c r="C1352" s="3" t="s">
        <v>5460</v>
      </c>
      <c r="D1352" s="18">
        <v>5000</v>
      </c>
      <c r="E1352" s="18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7">
        <v>42333.804791666662</v>
      </c>
      <c r="L1352" s="7">
        <v>42363.804791666662</v>
      </c>
      <c r="M1352" s="5">
        <f>(J1352/86400)+25569+(-5/24)</f>
        <v>42333.804791666662</v>
      </c>
      <c r="N1352" s="5">
        <f t="shared" si="21"/>
        <v>42363.804791666662</v>
      </c>
      <c r="O1352" t="b">
        <v>0</v>
      </c>
      <c r="P1352">
        <v>78</v>
      </c>
      <c r="Q1352" t="b">
        <v>1</v>
      </c>
      <c r="R1352" t="s">
        <v>8274</v>
      </c>
      <c r="S1352" s="11">
        <f>SUM(E1352/D1352)*100</f>
        <v>104.05</v>
      </c>
      <c r="T1352" s="10">
        <f>SUM(E1352/P1352)</f>
        <v>66.698717948717942</v>
      </c>
      <c r="U1352" t="s">
        <v>8320</v>
      </c>
      <c r="V1352" t="s">
        <v>8321</v>
      </c>
    </row>
    <row r="1353" spans="1:22" ht="29" x14ac:dyDescent="0.35">
      <c r="A1353">
        <v>1351</v>
      </c>
      <c r="B1353" s="3" t="s">
        <v>1352</v>
      </c>
      <c r="C1353" s="3" t="s">
        <v>5461</v>
      </c>
      <c r="D1353" s="18">
        <v>20000</v>
      </c>
      <c r="E1353" s="18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7">
        <v>42382.531759259255</v>
      </c>
      <c r="L1353" s="7">
        <v>42412.531759259255</v>
      </c>
      <c r="M1353" s="5">
        <f>(J1353/86400)+25569+(-5/24)</f>
        <v>42382.531759259255</v>
      </c>
      <c r="N1353" s="5">
        <f t="shared" si="21"/>
        <v>42412.531759259255</v>
      </c>
      <c r="O1353" t="b">
        <v>0</v>
      </c>
      <c r="P1353">
        <v>120</v>
      </c>
      <c r="Q1353" t="b">
        <v>1</v>
      </c>
      <c r="R1353" t="s">
        <v>8274</v>
      </c>
      <c r="S1353" s="11">
        <f>SUM(E1353/D1353)*100</f>
        <v>101.265</v>
      </c>
      <c r="T1353" s="10">
        <f>SUM(E1353/P1353)</f>
        <v>168.77500000000001</v>
      </c>
      <c r="U1353" t="s">
        <v>8320</v>
      </c>
      <c r="V1353" t="s">
        <v>8321</v>
      </c>
    </row>
    <row r="1354" spans="1:22" ht="58" x14ac:dyDescent="0.35">
      <c r="A1354">
        <v>1352</v>
      </c>
      <c r="B1354" s="3" t="s">
        <v>1353</v>
      </c>
      <c r="C1354" s="3" t="s">
        <v>5462</v>
      </c>
      <c r="D1354" s="18">
        <v>10000</v>
      </c>
      <c r="E1354" s="18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7">
        <v>42200.369976851849</v>
      </c>
      <c r="L1354" s="7">
        <v>42251.957638888889</v>
      </c>
      <c r="M1354" s="5">
        <f>(J1354/86400)+25569+(-5/24)</f>
        <v>42200.369976851849</v>
      </c>
      <c r="N1354" s="5">
        <f t="shared" si="21"/>
        <v>42251.957638888889</v>
      </c>
      <c r="O1354" t="b">
        <v>0</v>
      </c>
      <c r="P1354">
        <v>227</v>
      </c>
      <c r="Q1354" t="b">
        <v>1</v>
      </c>
      <c r="R1354" t="s">
        <v>8274</v>
      </c>
      <c r="S1354" s="11">
        <f>SUM(E1354/D1354)*100</f>
        <v>136.13999999999999</v>
      </c>
      <c r="T1354" s="10">
        <f>SUM(E1354/P1354)</f>
        <v>59.973568281938327</v>
      </c>
      <c r="U1354" t="s">
        <v>8320</v>
      </c>
      <c r="V1354" t="s">
        <v>8321</v>
      </c>
    </row>
    <row r="1355" spans="1:22" ht="43.5" x14ac:dyDescent="0.35">
      <c r="A1355">
        <v>1353</v>
      </c>
      <c r="B1355" s="3" t="s">
        <v>1354</v>
      </c>
      <c r="C1355" s="3" t="s">
        <v>5463</v>
      </c>
      <c r="D1355" s="18">
        <v>1000</v>
      </c>
      <c r="E1355" s="18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7">
        <v>41308.909583333334</v>
      </c>
      <c r="L1355" s="7">
        <v>41343.791666666664</v>
      </c>
      <c r="M1355" s="5">
        <f>(J1355/86400)+25569+(-5/24)</f>
        <v>41308.909583333334</v>
      </c>
      <c r="N1355" s="5">
        <f t="shared" si="21"/>
        <v>41343.791666666664</v>
      </c>
      <c r="O1355" t="b">
        <v>0</v>
      </c>
      <c r="P1355">
        <v>42</v>
      </c>
      <c r="Q1355" t="b">
        <v>1</v>
      </c>
      <c r="R1355" t="s">
        <v>8274</v>
      </c>
      <c r="S1355" s="11">
        <f>SUM(E1355/D1355)*100</f>
        <v>133.6</v>
      </c>
      <c r="T1355" s="10">
        <f>SUM(E1355/P1355)</f>
        <v>31.80952380952381</v>
      </c>
      <c r="U1355" t="s">
        <v>8320</v>
      </c>
      <c r="V1355" t="s">
        <v>8321</v>
      </c>
    </row>
    <row r="1356" spans="1:22" ht="43.5" x14ac:dyDescent="0.35">
      <c r="A1356">
        <v>1354</v>
      </c>
      <c r="B1356" s="3" t="s">
        <v>1355</v>
      </c>
      <c r="C1356" s="3" t="s">
        <v>5464</v>
      </c>
      <c r="D1356" s="18">
        <v>1200</v>
      </c>
      <c r="E1356" s="18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7">
        <v>42502.599293981482</v>
      </c>
      <c r="L1356" s="7">
        <v>42532.599293981482</v>
      </c>
      <c r="M1356" s="5">
        <f>(J1356/86400)+25569+(-5/24)</f>
        <v>42502.599293981482</v>
      </c>
      <c r="N1356" s="5">
        <f t="shared" si="21"/>
        <v>42532.599293981482</v>
      </c>
      <c r="O1356" t="b">
        <v>0</v>
      </c>
      <c r="P1356">
        <v>64</v>
      </c>
      <c r="Q1356" t="b">
        <v>1</v>
      </c>
      <c r="R1356" t="s">
        <v>8274</v>
      </c>
      <c r="S1356" s="11">
        <f>SUM(E1356/D1356)*100</f>
        <v>130.25</v>
      </c>
      <c r="T1356" s="10">
        <f>SUM(E1356/P1356)</f>
        <v>24.421875</v>
      </c>
      <c r="U1356" t="s">
        <v>8320</v>
      </c>
      <c r="V1356" t="s">
        <v>8321</v>
      </c>
    </row>
    <row r="1357" spans="1:22" ht="58" x14ac:dyDescent="0.35">
      <c r="A1357">
        <v>1355</v>
      </c>
      <c r="B1357" s="3" t="s">
        <v>1356</v>
      </c>
      <c r="C1357" s="3" t="s">
        <v>5465</v>
      </c>
      <c r="D1357" s="18">
        <v>2500</v>
      </c>
      <c r="E1357" s="18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7">
        <v>41213.046354166661</v>
      </c>
      <c r="L1357" s="7">
        <v>41243.208333333328</v>
      </c>
      <c r="M1357" s="5">
        <f>(J1357/86400)+25569+(-5/24)</f>
        <v>41213.046354166661</v>
      </c>
      <c r="N1357" s="5">
        <f t="shared" si="21"/>
        <v>41243.208333333328</v>
      </c>
      <c r="O1357" t="b">
        <v>0</v>
      </c>
      <c r="P1357">
        <v>121</v>
      </c>
      <c r="Q1357" t="b">
        <v>1</v>
      </c>
      <c r="R1357" t="s">
        <v>8274</v>
      </c>
      <c r="S1357" s="11">
        <f>SUM(E1357/D1357)*100</f>
        <v>122.67999999999999</v>
      </c>
      <c r="T1357" s="10">
        <f>SUM(E1357/P1357)</f>
        <v>25.347107438016529</v>
      </c>
      <c r="U1357" t="s">
        <v>8320</v>
      </c>
      <c r="V1357" t="s">
        <v>8321</v>
      </c>
    </row>
    <row r="1358" spans="1:22" ht="43.5" x14ac:dyDescent="0.35">
      <c r="A1358">
        <v>1356</v>
      </c>
      <c r="B1358" s="3" t="s">
        <v>1357</v>
      </c>
      <c r="C1358" s="3" t="s">
        <v>5466</v>
      </c>
      <c r="D1358" s="18">
        <v>3400</v>
      </c>
      <c r="E1358" s="1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7">
        <v>41429.830555555549</v>
      </c>
      <c r="L1358" s="7">
        <v>41459.830555555549</v>
      </c>
      <c r="M1358" s="5">
        <f>(J1358/86400)+25569+(-5/24)</f>
        <v>41429.830555555549</v>
      </c>
      <c r="N1358" s="5">
        <f t="shared" si="21"/>
        <v>41459.830555555549</v>
      </c>
      <c r="O1358" t="b">
        <v>0</v>
      </c>
      <c r="P1358">
        <v>87</v>
      </c>
      <c r="Q1358" t="b">
        <v>1</v>
      </c>
      <c r="R1358" t="s">
        <v>8274</v>
      </c>
      <c r="S1358" s="11">
        <f>SUM(E1358/D1358)*100</f>
        <v>182.81058823529412</v>
      </c>
      <c r="T1358" s="10">
        <f>SUM(E1358/P1358)</f>
        <v>71.443218390804603</v>
      </c>
      <c r="U1358" t="s">
        <v>8320</v>
      </c>
      <c r="V1358" t="s">
        <v>8321</v>
      </c>
    </row>
    <row r="1359" spans="1:22" ht="43.5" x14ac:dyDescent="0.35">
      <c r="A1359">
        <v>1357</v>
      </c>
      <c r="B1359" s="3" t="s">
        <v>1358</v>
      </c>
      <c r="C1359" s="3" t="s">
        <v>5467</v>
      </c>
      <c r="D1359" s="18">
        <v>2000</v>
      </c>
      <c r="E1359" s="18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7">
        <v>41304.753900462958</v>
      </c>
      <c r="L1359" s="7">
        <v>41334.040972222218</v>
      </c>
      <c r="M1359" s="5">
        <f>(J1359/86400)+25569+(-5/24)</f>
        <v>41304.753900462958</v>
      </c>
      <c r="N1359" s="5">
        <f t="shared" si="21"/>
        <v>41334.040972222218</v>
      </c>
      <c r="O1359" t="b">
        <v>0</v>
      </c>
      <c r="P1359">
        <v>65</v>
      </c>
      <c r="Q1359" t="b">
        <v>1</v>
      </c>
      <c r="R1359" t="s">
        <v>8274</v>
      </c>
      <c r="S1359" s="11">
        <f>SUM(E1359/D1359)*100</f>
        <v>125.29999999999998</v>
      </c>
      <c r="T1359" s="10">
        <f>SUM(E1359/P1359)</f>
        <v>38.553846153846152</v>
      </c>
      <c r="U1359" t="s">
        <v>8320</v>
      </c>
      <c r="V1359" t="s">
        <v>8321</v>
      </c>
    </row>
    <row r="1360" spans="1:22" ht="43.5" x14ac:dyDescent="0.35">
      <c r="A1360">
        <v>1358</v>
      </c>
      <c r="B1360" s="3" t="s">
        <v>1359</v>
      </c>
      <c r="C1360" s="3" t="s">
        <v>5468</v>
      </c>
      <c r="D1360" s="18">
        <v>3000</v>
      </c>
      <c r="E1360" s="18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7">
        <v>40689.362534722219</v>
      </c>
      <c r="L1360" s="7">
        <v>40719.362534722219</v>
      </c>
      <c r="M1360" s="5">
        <f>(J1360/86400)+25569+(-5/24)</f>
        <v>40689.362534722219</v>
      </c>
      <c r="N1360" s="5">
        <f t="shared" si="21"/>
        <v>40719.362534722219</v>
      </c>
      <c r="O1360" t="b">
        <v>0</v>
      </c>
      <c r="P1360">
        <v>49</v>
      </c>
      <c r="Q1360" t="b">
        <v>1</v>
      </c>
      <c r="R1360" t="s">
        <v>8274</v>
      </c>
      <c r="S1360" s="11">
        <f>SUM(E1360/D1360)*100</f>
        <v>111.66666666666667</v>
      </c>
      <c r="T1360" s="10">
        <f>SUM(E1360/P1360)</f>
        <v>68.367346938775512</v>
      </c>
      <c r="U1360" t="s">
        <v>8320</v>
      </c>
      <c r="V1360" t="s">
        <v>8321</v>
      </c>
    </row>
    <row r="1361" spans="1:22" ht="43.5" x14ac:dyDescent="0.35">
      <c r="A1361">
        <v>1359</v>
      </c>
      <c r="B1361" s="3" t="s">
        <v>1360</v>
      </c>
      <c r="C1361" s="3" t="s">
        <v>5469</v>
      </c>
      <c r="D1361" s="18">
        <v>660</v>
      </c>
      <c r="E1361" s="18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7">
        <v>40668.606365740736</v>
      </c>
      <c r="L1361" s="7">
        <v>40730.606365740736</v>
      </c>
      <c r="M1361" s="5">
        <f>(J1361/86400)+25569+(-5/24)</f>
        <v>40668.606365740736</v>
      </c>
      <c r="N1361" s="5">
        <f t="shared" si="21"/>
        <v>40730.606365740736</v>
      </c>
      <c r="O1361" t="b">
        <v>0</v>
      </c>
      <c r="P1361">
        <v>19</v>
      </c>
      <c r="Q1361" t="b">
        <v>1</v>
      </c>
      <c r="R1361" t="s">
        <v>8274</v>
      </c>
      <c r="S1361" s="11">
        <f>SUM(E1361/D1361)*100</f>
        <v>115.75757575757575</v>
      </c>
      <c r="T1361" s="10">
        <f>SUM(E1361/P1361)</f>
        <v>40.210526315789473</v>
      </c>
      <c r="U1361" t="s">
        <v>8320</v>
      </c>
      <c r="V1361" t="s">
        <v>8321</v>
      </c>
    </row>
    <row r="1362" spans="1:22" ht="29" x14ac:dyDescent="0.35">
      <c r="A1362">
        <v>1360</v>
      </c>
      <c r="B1362" s="3" t="s">
        <v>1361</v>
      </c>
      <c r="C1362" s="3" t="s">
        <v>5470</v>
      </c>
      <c r="D1362" s="18">
        <v>1500</v>
      </c>
      <c r="E1362" s="18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7">
        <v>41095.692361111105</v>
      </c>
      <c r="L1362" s="7">
        <v>41123.692361111105</v>
      </c>
      <c r="M1362" s="5">
        <f>(J1362/86400)+25569+(-5/24)</f>
        <v>41095.692361111105</v>
      </c>
      <c r="N1362" s="5">
        <f t="shared" si="21"/>
        <v>41123.692361111105</v>
      </c>
      <c r="O1362" t="b">
        <v>0</v>
      </c>
      <c r="P1362">
        <v>81</v>
      </c>
      <c r="Q1362" t="b">
        <v>1</v>
      </c>
      <c r="R1362" t="s">
        <v>8274</v>
      </c>
      <c r="S1362" s="11">
        <f>SUM(E1362/D1362)*100</f>
        <v>173.2</v>
      </c>
      <c r="T1362" s="10">
        <f>SUM(E1362/P1362)</f>
        <v>32.074074074074076</v>
      </c>
      <c r="U1362" t="s">
        <v>8320</v>
      </c>
      <c r="V1362" t="s">
        <v>8321</v>
      </c>
    </row>
    <row r="1363" spans="1:22" ht="43.5" x14ac:dyDescent="0.35">
      <c r="A1363">
        <v>1361</v>
      </c>
      <c r="B1363" s="3" t="s">
        <v>1362</v>
      </c>
      <c r="C1363" s="3" t="s">
        <v>5471</v>
      </c>
      <c r="D1363" s="18">
        <v>6000</v>
      </c>
      <c r="E1363" s="18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7">
        <v>41781.508935185186</v>
      </c>
      <c r="L1363" s="7">
        <v>41811.508935185186</v>
      </c>
      <c r="M1363" s="5">
        <f>(J1363/86400)+25569+(-5/24)</f>
        <v>41781.508935185186</v>
      </c>
      <c r="N1363" s="5">
        <f t="shared" si="21"/>
        <v>41811.508935185186</v>
      </c>
      <c r="O1363" t="b">
        <v>0</v>
      </c>
      <c r="P1363">
        <v>264</v>
      </c>
      <c r="Q1363" t="b">
        <v>1</v>
      </c>
      <c r="R1363" t="s">
        <v>8274</v>
      </c>
      <c r="S1363" s="11">
        <f>SUM(E1363/D1363)*100</f>
        <v>125.98333333333333</v>
      </c>
      <c r="T1363" s="10">
        <f>SUM(E1363/P1363)</f>
        <v>28.632575757575758</v>
      </c>
      <c r="U1363" t="s">
        <v>8320</v>
      </c>
      <c r="V1363" t="s">
        <v>8321</v>
      </c>
    </row>
    <row r="1364" spans="1:22" ht="43.5" x14ac:dyDescent="0.35">
      <c r="A1364">
        <v>1362</v>
      </c>
      <c r="B1364" s="3" t="s">
        <v>1363</v>
      </c>
      <c r="C1364" s="3" t="s">
        <v>5472</v>
      </c>
      <c r="D1364" s="18">
        <v>1000</v>
      </c>
      <c r="E1364" s="18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7">
        <v>41464.726053240738</v>
      </c>
      <c r="L1364" s="7">
        <v>41524.726053240738</v>
      </c>
      <c r="M1364" s="5">
        <f>(J1364/86400)+25569+(-5/24)</f>
        <v>41464.726053240738</v>
      </c>
      <c r="N1364" s="5">
        <f t="shared" si="21"/>
        <v>41524.726053240738</v>
      </c>
      <c r="O1364" t="b">
        <v>0</v>
      </c>
      <c r="P1364">
        <v>25</v>
      </c>
      <c r="Q1364" t="b">
        <v>1</v>
      </c>
      <c r="R1364" t="s">
        <v>8274</v>
      </c>
      <c r="S1364" s="11">
        <f>SUM(E1364/D1364)*100</f>
        <v>109.1</v>
      </c>
      <c r="T1364" s="10">
        <f>SUM(E1364/P1364)</f>
        <v>43.64</v>
      </c>
      <c r="U1364" t="s">
        <v>8320</v>
      </c>
      <c r="V1364" t="s">
        <v>8321</v>
      </c>
    </row>
    <row r="1365" spans="1:22" ht="43.5" x14ac:dyDescent="0.35">
      <c r="A1365">
        <v>1363</v>
      </c>
      <c r="B1365" s="3" t="s">
        <v>1364</v>
      </c>
      <c r="C1365" s="3" t="s">
        <v>5473</v>
      </c>
      <c r="D1365" s="18">
        <v>200</v>
      </c>
      <c r="E1365" s="18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7">
        <v>42396.635729166665</v>
      </c>
      <c r="L1365" s="7">
        <v>42415.124305555553</v>
      </c>
      <c r="M1365" s="5">
        <f>(J1365/86400)+25569+(-5/24)</f>
        <v>42396.635729166665</v>
      </c>
      <c r="N1365" s="5">
        <f t="shared" si="21"/>
        <v>42415.124305555553</v>
      </c>
      <c r="O1365" t="b">
        <v>0</v>
      </c>
      <c r="P1365">
        <v>5</v>
      </c>
      <c r="Q1365" t="b">
        <v>1</v>
      </c>
      <c r="R1365" t="s">
        <v>8274</v>
      </c>
      <c r="S1365" s="11">
        <f>SUM(E1365/D1365)*100</f>
        <v>100</v>
      </c>
      <c r="T1365" s="10">
        <f>SUM(E1365/P1365)</f>
        <v>40</v>
      </c>
      <c r="U1365" t="s">
        <v>8320</v>
      </c>
      <c r="V1365" t="s">
        <v>8321</v>
      </c>
    </row>
    <row r="1366" spans="1:22" ht="58" x14ac:dyDescent="0.35">
      <c r="A1366">
        <v>1364</v>
      </c>
      <c r="B1366" s="3" t="s">
        <v>1365</v>
      </c>
      <c r="C1366" s="3" t="s">
        <v>5474</v>
      </c>
      <c r="D1366" s="18">
        <v>42000</v>
      </c>
      <c r="E1366" s="18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7">
        <v>41951.487337962964</v>
      </c>
      <c r="L1366" s="7">
        <v>42011.487337962964</v>
      </c>
      <c r="M1366" s="5">
        <f>(J1366/86400)+25569+(-5/24)</f>
        <v>41951.487337962964</v>
      </c>
      <c r="N1366" s="5">
        <f t="shared" si="21"/>
        <v>42011.487337962964</v>
      </c>
      <c r="O1366" t="b">
        <v>0</v>
      </c>
      <c r="P1366">
        <v>144</v>
      </c>
      <c r="Q1366" t="b">
        <v>1</v>
      </c>
      <c r="R1366" t="s">
        <v>8276</v>
      </c>
      <c r="S1366" s="11">
        <f>SUM(E1366/D1366)*100</f>
        <v>118.64285714285714</v>
      </c>
      <c r="T1366" s="10">
        <f>SUM(E1366/P1366)</f>
        <v>346.04166666666669</v>
      </c>
      <c r="U1366" t="s">
        <v>8323</v>
      </c>
      <c r="V1366" t="s">
        <v>8324</v>
      </c>
    </row>
    <row r="1367" spans="1:22" ht="43.5" x14ac:dyDescent="0.35">
      <c r="A1367">
        <v>1365</v>
      </c>
      <c r="B1367" s="3" t="s">
        <v>1366</v>
      </c>
      <c r="C1367" s="3" t="s">
        <v>5475</v>
      </c>
      <c r="D1367" s="18">
        <v>7500</v>
      </c>
      <c r="E1367" s="18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7">
        <v>42049.524907407402</v>
      </c>
      <c r="L1367" s="7">
        <v>42079.483240740738</v>
      </c>
      <c r="M1367" s="5">
        <f>(J1367/86400)+25569+(-5/24)</f>
        <v>42049.524907407402</v>
      </c>
      <c r="N1367" s="5">
        <f t="shared" si="21"/>
        <v>42079.483240740738</v>
      </c>
      <c r="O1367" t="b">
        <v>0</v>
      </c>
      <c r="P1367">
        <v>92</v>
      </c>
      <c r="Q1367" t="b">
        <v>1</v>
      </c>
      <c r="R1367" t="s">
        <v>8276</v>
      </c>
      <c r="S1367" s="11">
        <f>SUM(E1367/D1367)*100</f>
        <v>100.26666666666667</v>
      </c>
      <c r="T1367" s="10">
        <f>SUM(E1367/P1367)</f>
        <v>81.739130434782609</v>
      </c>
      <c r="U1367" t="s">
        <v>8323</v>
      </c>
      <c r="V1367" t="s">
        <v>8324</v>
      </c>
    </row>
    <row r="1368" spans="1:22" x14ac:dyDescent="0.35">
      <c r="A1368">
        <v>1366</v>
      </c>
      <c r="B1368" s="3" t="s">
        <v>1367</v>
      </c>
      <c r="C1368" s="3" t="s">
        <v>5476</v>
      </c>
      <c r="D1368" s="18">
        <v>7500</v>
      </c>
      <c r="E1368" s="1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7">
        <v>41924.787766203699</v>
      </c>
      <c r="L1368" s="7">
        <v>41969.829432870371</v>
      </c>
      <c r="M1368" s="5">
        <f>(J1368/86400)+25569+(-5/24)</f>
        <v>41924.787766203699</v>
      </c>
      <c r="N1368" s="5">
        <f t="shared" si="21"/>
        <v>41969.829432870371</v>
      </c>
      <c r="O1368" t="b">
        <v>0</v>
      </c>
      <c r="P1368">
        <v>147</v>
      </c>
      <c r="Q1368" t="b">
        <v>1</v>
      </c>
      <c r="R1368" t="s">
        <v>8276</v>
      </c>
      <c r="S1368" s="11">
        <f>SUM(E1368/D1368)*100</f>
        <v>126.48920000000001</v>
      </c>
      <c r="T1368" s="10">
        <f>SUM(E1368/P1368)</f>
        <v>64.535306122448986</v>
      </c>
      <c r="U1368" t="s">
        <v>8323</v>
      </c>
      <c r="V1368" t="s">
        <v>8324</v>
      </c>
    </row>
    <row r="1369" spans="1:22" ht="43.5" x14ac:dyDescent="0.35">
      <c r="A1369">
        <v>1367</v>
      </c>
      <c r="B1369" s="3" t="s">
        <v>1368</v>
      </c>
      <c r="C1369" s="3" t="s">
        <v>5477</v>
      </c>
      <c r="D1369" s="18">
        <v>5000</v>
      </c>
      <c r="E1369" s="18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7">
        <v>42291.794560185182</v>
      </c>
      <c r="L1369" s="7">
        <v>42321.836226851847</v>
      </c>
      <c r="M1369" s="5">
        <f>(J1369/86400)+25569+(-5/24)</f>
        <v>42291.794560185182</v>
      </c>
      <c r="N1369" s="5">
        <f t="shared" si="21"/>
        <v>42321.836226851847</v>
      </c>
      <c r="O1369" t="b">
        <v>0</v>
      </c>
      <c r="P1369">
        <v>90</v>
      </c>
      <c r="Q1369" t="b">
        <v>1</v>
      </c>
      <c r="R1369" t="s">
        <v>8276</v>
      </c>
      <c r="S1369" s="11">
        <f>SUM(E1369/D1369)*100</f>
        <v>114.26</v>
      </c>
      <c r="T1369" s="10">
        <f>SUM(E1369/P1369)</f>
        <v>63.477777777777774</v>
      </c>
      <c r="U1369" t="s">
        <v>8323</v>
      </c>
      <c r="V1369" t="s">
        <v>8324</v>
      </c>
    </row>
    <row r="1370" spans="1:22" ht="43.5" x14ac:dyDescent="0.35">
      <c r="A1370">
        <v>1368</v>
      </c>
      <c r="B1370" s="3" t="s">
        <v>1369</v>
      </c>
      <c r="C1370" s="3" t="s">
        <v>5478</v>
      </c>
      <c r="D1370" s="18">
        <v>5000</v>
      </c>
      <c r="E1370" s="18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7">
        <v>42145.982569444437</v>
      </c>
      <c r="L1370" s="7">
        <v>42169.982569444437</v>
      </c>
      <c r="M1370" s="5">
        <f>(J1370/86400)+25569+(-5/24)</f>
        <v>42145.982569444437</v>
      </c>
      <c r="N1370" s="5">
        <f t="shared" si="21"/>
        <v>42169.982569444437</v>
      </c>
      <c r="O1370" t="b">
        <v>0</v>
      </c>
      <c r="P1370">
        <v>87</v>
      </c>
      <c r="Q1370" t="b">
        <v>1</v>
      </c>
      <c r="R1370" t="s">
        <v>8276</v>
      </c>
      <c r="S1370" s="11">
        <f>SUM(E1370/D1370)*100</f>
        <v>110.7</v>
      </c>
      <c r="T1370" s="10">
        <f>SUM(E1370/P1370)</f>
        <v>63.620689655172413</v>
      </c>
      <c r="U1370" t="s">
        <v>8323</v>
      </c>
      <c r="V1370" t="s">
        <v>8324</v>
      </c>
    </row>
    <row r="1371" spans="1:22" ht="43.5" x14ac:dyDescent="0.35">
      <c r="A1371">
        <v>1369</v>
      </c>
      <c r="B1371" s="3" t="s">
        <v>1370</v>
      </c>
      <c r="C1371" s="3" t="s">
        <v>5479</v>
      </c>
      <c r="D1371" s="18">
        <v>32360</v>
      </c>
      <c r="E1371" s="18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7">
        <v>41710.385949074072</v>
      </c>
      <c r="L1371" s="7">
        <v>41740.385949074072</v>
      </c>
      <c r="M1371" s="5">
        <f>(J1371/86400)+25569+(-5/24)</f>
        <v>41710.385949074072</v>
      </c>
      <c r="N1371" s="5">
        <f t="shared" si="21"/>
        <v>41740.385949074072</v>
      </c>
      <c r="O1371" t="b">
        <v>0</v>
      </c>
      <c r="P1371">
        <v>406</v>
      </c>
      <c r="Q1371" t="b">
        <v>1</v>
      </c>
      <c r="R1371" t="s">
        <v>8276</v>
      </c>
      <c r="S1371" s="11">
        <f>SUM(E1371/D1371)*100</f>
        <v>105.34805315203954</v>
      </c>
      <c r="T1371" s="10">
        <f>SUM(E1371/P1371)</f>
        <v>83.967068965517228</v>
      </c>
      <c r="U1371" t="s">
        <v>8323</v>
      </c>
      <c r="V1371" t="s">
        <v>8324</v>
      </c>
    </row>
    <row r="1372" spans="1:22" ht="29" x14ac:dyDescent="0.35">
      <c r="A1372">
        <v>1370</v>
      </c>
      <c r="B1372" s="3" t="s">
        <v>1371</v>
      </c>
      <c r="C1372" s="3" t="s">
        <v>5480</v>
      </c>
      <c r="D1372" s="18">
        <v>1500</v>
      </c>
      <c r="E1372" s="18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7">
        <v>41547.795023148145</v>
      </c>
      <c r="L1372" s="7">
        <v>41562.795023148145</v>
      </c>
      <c r="M1372" s="5">
        <f>(J1372/86400)+25569+(-5/24)</f>
        <v>41547.795023148145</v>
      </c>
      <c r="N1372" s="5">
        <f t="shared" si="21"/>
        <v>41562.795023148145</v>
      </c>
      <c r="O1372" t="b">
        <v>0</v>
      </c>
      <c r="P1372">
        <v>20</v>
      </c>
      <c r="Q1372" t="b">
        <v>1</v>
      </c>
      <c r="R1372" t="s">
        <v>8276</v>
      </c>
      <c r="S1372" s="11">
        <f>SUM(E1372/D1372)*100</f>
        <v>103.66666666666666</v>
      </c>
      <c r="T1372" s="10">
        <f>SUM(E1372/P1372)</f>
        <v>77.75</v>
      </c>
      <c r="U1372" t="s">
        <v>8323</v>
      </c>
      <c r="V1372" t="s">
        <v>8324</v>
      </c>
    </row>
    <row r="1373" spans="1:22" ht="58" x14ac:dyDescent="0.35">
      <c r="A1373">
        <v>1371</v>
      </c>
      <c r="B1373" s="3" t="s">
        <v>1372</v>
      </c>
      <c r="C1373" s="3" t="s">
        <v>5481</v>
      </c>
      <c r="D1373" s="18">
        <v>6999</v>
      </c>
      <c r="E1373" s="18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7">
        <v>42101.550254629627</v>
      </c>
      <c r="L1373" s="7">
        <v>42131.550254629627</v>
      </c>
      <c r="M1373" s="5">
        <f>(J1373/86400)+25569+(-5/24)</f>
        <v>42101.550254629627</v>
      </c>
      <c r="N1373" s="5">
        <f t="shared" si="21"/>
        <v>42131.550254629627</v>
      </c>
      <c r="O1373" t="b">
        <v>0</v>
      </c>
      <c r="P1373">
        <v>70</v>
      </c>
      <c r="Q1373" t="b">
        <v>1</v>
      </c>
      <c r="R1373" t="s">
        <v>8276</v>
      </c>
      <c r="S1373" s="11">
        <f>SUM(E1373/D1373)*100</f>
        <v>107.08672667523933</v>
      </c>
      <c r="T1373" s="10">
        <f>SUM(E1373/P1373)</f>
        <v>107.07142857142857</v>
      </c>
      <c r="U1373" t="s">
        <v>8323</v>
      </c>
      <c r="V1373" t="s">
        <v>8324</v>
      </c>
    </row>
    <row r="1374" spans="1:22" ht="29" x14ac:dyDescent="0.35">
      <c r="A1374">
        <v>1372</v>
      </c>
      <c r="B1374" s="3" t="s">
        <v>1373</v>
      </c>
      <c r="C1374" s="3" t="s">
        <v>5482</v>
      </c>
      <c r="D1374" s="18">
        <v>500</v>
      </c>
      <c r="E1374" s="18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7">
        <v>41072.53162037037</v>
      </c>
      <c r="L1374" s="7">
        <v>41102.53162037037</v>
      </c>
      <c r="M1374" s="5">
        <f>(J1374/86400)+25569+(-5/24)</f>
        <v>41072.53162037037</v>
      </c>
      <c r="N1374" s="5">
        <f t="shared" si="21"/>
        <v>41102.53162037037</v>
      </c>
      <c r="O1374" t="b">
        <v>0</v>
      </c>
      <c r="P1374">
        <v>16</v>
      </c>
      <c r="Q1374" t="b">
        <v>1</v>
      </c>
      <c r="R1374" t="s">
        <v>8276</v>
      </c>
      <c r="S1374" s="11">
        <f>SUM(E1374/D1374)*100</f>
        <v>124</v>
      </c>
      <c r="T1374" s="10">
        <f>SUM(E1374/P1374)</f>
        <v>38.75</v>
      </c>
      <c r="U1374" t="s">
        <v>8323</v>
      </c>
      <c r="V1374" t="s">
        <v>8324</v>
      </c>
    </row>
    <row r="1375" spans="1:22" ht="29" x14ac:dyDescent="0.35">
      <c r="A1375">
        <v>1373</v>
      </c>
      <c r="B1375" s="3" t="s">
        <v>1374</v>
      </c>
      <c r="C1375" s="3" t="s">
        <v>5483</v>
      </c>
      <c r="D1375" s="18">
        <v>10000</v>
      </c>
      <c r="E1375" s="18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7">
        <v>42704.743437499994</v>
      </c>
      <c r="L1375" s="7">
        <v>42734.743437499994</v>
      </c>
      <c r="M1375" s="5">
        <f>(J1375/86400)+25569+(-5/24)</f>
        <v>42704.743437499994</v>
      </c>
      <c r="N1375" s="5">
        <f t="shared" si="21"/>
        <v>42734.743437499994</v>
      </c>
      <c r="O1375" t="b">
        <v>0</v>
      </c>
      <c r="P1375">
        <v>52</v>
      </c>
      <c r="Q1375" t="b">
        <v>1</v>
      </c>
      <c r="R1375" t="s">
        <v>8276</v>
      </c>
      <c r="S1375" s="11">
        <f>SUM(E1375/D1375)*100</f>
        <v>105.01</v>
      </c>
      <c r="T1375" s="10">
        <f>SUM(E1375/P1375)</f>
        <v>201.94230769230768</v>
      </c>
      <c r="U1375" t="s">
        <v>8323</v>
      </c>
      <c r="V1375" t="s">
        <v>8324</v>
      </c>
    </row>
    <row r="1376" spans="1:22" ht="43.5" x14ac:dyDescent="0.35">
      <c r="A1376">
        <v>1374</v>
      </c>
      <c r="B1376" s="3" t="s">
        <v>1375</v>
      </c>
      <c r="C1376" s="3" t="s">
        <v>5484</v>
      </c>
      <c r="D1376" s="18">
        <v>1500</v>
      </c>
      <c r="E1376" s="18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7">
        <v>42423.953564814808</v>
      </c>
      <c r="L1376" s="7">
        <v>42453.911898148144</v>
      </c>
      <c r="M1376" s="5">
        <f>(J1376/86400)+25569+(-5/24)</f>
        <v>42423.953564814808</v>
      </c>
      <c r="N1376" s="5">
        <f t="shared" si="21"/>
        <v>42453.911898148144</v>
      </c>
      <c r="O1376" t="b">
        <v>0</v>
      </c>
      <c r="P1376">
        <v>66</v>
      </c>
      <c r="Q1376" t="b">
        <v>1</v>
      </c>
      <c r="R1376" t="s">
        <v>8276</v>
      </c>
      <c r="S1376" s="11">
        <f>SUM(E1376/D1376)*100</f>
        <v>189.46666666666667</v>
      </c>
      <c r="T1376" s="10">
        <f>SUM(E1376/P1376)</f>
        <v>43.060606060606062</v>
      </c>
      <c r="U1376" t="s">
        <v>8323</v>
      </c>
      <c r="V1376" t="s">
        <v>8324</v>
      </c>
    </row>
    <row r="1377" spans="1:22" ht="58" x14ac:dyDescent="0.35">
      <c r="A1377">
        <v>1375</v>
      </c>
      <c r="B1377" s="3" t="s">
        <v>1376</v>
      </c>
      <c r="C1377" s="3" t="s">
        <v>5485</v>
      </c>
      <c r="D1377" s="18">
        <v>4000</v>
      </c>
      <c r="E1377" s="18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7">
        <v>42719.857858796291</v>
      </c>
      <c r="L1377" s="7">
        <v>42749.857858796291</v>
      </c>
      <c r="M1377" s="5">
        <f>(J1377/86400)+25569+(-5/24)</f>
        <v>42719.857858796291</v>
      </c>
      <c r="N1377" s="5">
        <f t="shared" si="21"/>
        <v>42749.857858796291</v>
      </c>
      <c r="O1377" t="b">
        <v>0</v>
      </c>
      <c r="P1377">
        <v>109</v>
      </c>
      <c r="Q1377" t="b">
        <v>1</v>
      </c>
      <c r="R1377" t="s">
        <v>8276</v>
      </c>
      <c r="S1377" s="11">
        <f>SUM(E1377/D1377)*100</f>
        <v>171.32499999999999</v>
      </c>
      <c r="T1377" s="10">
        <f>SUM(E1377/P1377)</f>
        <v>62.871559633027523</v>
      </c>
      <c r="U1377" t="s">
        <v>8323</v>
      </c>
      <c r="V1377" t="s">
        <v>8324</v>
      </c>
    </row>
    <row r="1378" spans="1:22" ht="29" x14ac:dyDescent="0.35">
      <c r="A1378">
        <v>1376</v>
      </c>
      <c r="B1378" s="3" t="s">
        <v>1377</v>
      </c>
      <c r="C1378" s="3" t="s">
        <v>5486</v>
      </c>
      <c r="D1378" s="18">
        <v>3700</v>
      </c>
      <c r="E1378" s="1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7">
        <v>42677.460717592585</v>
      </c>
      <c r="L1378" s="7">
        <v>42707.502384259256</v>
      </c>
      <c r="M1378" s="5">
        <f>(J1378/86400)+25569+(-5/24)</f>
        <v>42677.460717592585</v>
      </c>
      <c r="N1378" s="5">
        <f t="shared" si="21"/>
        <v>42707.502384259256</v>
      </c>
      <c r="O1378" t="b">
        <v>0</v>
      </c>
      <c r="P1378">
        <v>168</v>
      </c>
      <c r="Q1378" t="b">
        <v>1</v>
      </c>
      <c r="R1378" t="s">
        <v>8276</v>
      </c>
      <c r="S1378" s="11">
        <f>SUM(E1378/D1378)*100</f>
        <v>252.48648648648651</v>
      </c>
      <c r="T1378" s="10">
        <f>SUM(E1378/P1378)</f>
        <v>55.607142857142854</v>
      </c>
      <c r="U1378" t="s">
        <v>8323</v>
      </c>
      <c r="V1378" t="s">
        <v>8324</v>
      </c>
    </row>
    <row r="1379" spans="1:22" ht="43.5" x14ac:dyDescent="0.35">
      <c r="A1379">
        <v>1377</v>
      </c>
      <c r="B1379" s="3" t="s">
        <v>1378</v>
      </c>
      <c r="C1379" s="3" t="s">
        <v>5487</v>
      </c>
      <c r="D1379" s="18">
        <v>1300</v>
      </c>
      <c r="E1379" s="18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7">
        <v>42747.01122685185</v>
      </c>
      <c r="L1379" s="7">
        <v>42768.96597222222</v>
      </c>
      <c r="M1379" s="5">
        <f>(J1379/86400)+25569+(-5/24)</f>
        <v>42747.01122685185</v>
      </c>
      <c r="N1379" s="5">
        <f t="shared" si="21"/>
        <v>42768.96597222222</v>
      </c>
      <c r="O1379" t="b">
        <v>0</v>
      </c>
      <c r="P1379">
        <v>31</v>
      </c>
      <c r="Q1379" t="b">
        <v>1</v>
      </c>
      <c r="R1379" t="s">
        <v>8276</v>
      </c>
      <c r="S1379" s="11">
        <f>SUM(E1379/D1379)*100</f>
        <v>116.15384615384616</v>
      </c>
      <c r="T1379" s="10">
        <f>SUM(E1379/P1379)</f>
        <v>48.70967741935484</v>
      </c>
      <c r="U1379" t="s">
        <v>8323</v>
      </c>
      <c r="V1379" t="s">
        <v>8324</v>
      </c>
    </row>
    <row r="1380" spans="1:22" x14ac:dyDescent="0.35">
      <c r="A1380">
        <v>1378</v>
      </c>
      <c r="B1380" s="3" t="s">
        <v>1379</v>
      </c>
      <c r="C1380" s="3" t="s">
        <v>5488</v>
      </c>
      <c r="D1380" s="18">
        <v>2000</v>
      </c>
      <c r="E1380" s="18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7">
        <v>42568.551041666666</v>
      </c>
      <c r="L1380" s="7">
        <v>42583.551041666666</v>
      </c>
      <c r="M1380" s="5">
        <f>(J1380/86400)+25569+(-5/24)</f>
        <v>42568.551041666666</v>
      </c>
      <c r="N1380" s="5">
        <f t="shared" si="21"/>
        <v>42583.551041666666</v>
      </c>
      <c r="O1380" t="b">
        <v>0</v>
      </c>
      <c r="P1380">
        <v>133</v>
      </c>
      <c r="Q1380" t="b">
        <v>1</v>
      </c>
      <c r="R1380" t="s">
        <v>8276</v>
      </c>
      <c r="S1380" s="11">
        <f>SUM(E1380/D1380)*100</f>
        <v>203.35000000000002</v>
      </c>
      <c r="T1380" s="10">
        <f>SUM(E1380/P1380)</f>
        <v>30.578947368421051</v>
      </c>
      <c r="U1380" t="s">
        <v>8323</v>
      </c>
      <c r="V1380" t="s">
        <v>8324</v>
      </c>
    </row>
    <row r="1381" spans="1:22" ht="29" x14ac:dyDescent="0.35">
      <c r="A1381">
        <v>1379</v>
      </c>
      <c r="B1381" s="3" t="s">
        <v>1380</v>
      </c>
      <c r="C1381" s="3" t="s">
        <v>5489</v>
      </c>
      <c r="D1381" s="18">
        <v>10000</v>
      </c>
      <c r="E1381" s="18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7">
        <v>42130.283287037033</v>
      </c>
      <c r="L1381" s="7">
        <v>42160.283287037033</v>
      </c>
      <c r="M1381" s="5">
        <f>(J1381/86400)+25569+(-5/24)</f>
        <v>42130.283287037033</v>
      </c>
      <c r="N1381" s="5">
        <f t="shared" si="21"/>
        <v>42160.283287037033</v>
      </c>
      <c r="O1381" t="b">
        <v>0</v>
      </c>
      <c r="P1381">
        <v>151</v>
      </c>
      <c r="Q1381" t="b">
        <v>1</v>
      </c>
      <c r="R1381" t="s">
        <v>8276</v>
      </c>
      <c r="S1381" s="11">
        <f>SUM(E1381/D1381)*100</f>
        <v>111.60000000000001</v>
      </c>
      <c r="T1381" s="10">
        <f>SUM(E1381/P1381)</f>
        <v>73.907284768211923</v>
      </c>
      <c r="U1381" t="s">
        <v>8323</v>
      </c>
      <c r="V1381" t="s">
        <v>8324</v>
      </c>
    </row>
    <row r="1382" spans="1:22" ht="43.5" x14ac:dyDescent="0.35">
      <c r="A1382">
        <v>1380</v>
      </c>
      <c r="B1382" s="3" t="s">
        <v>1381</v>
      </c>
      <c r="C1382" s="3" t="s">
        <v>5490</v>
      </c>
      <c r="D1382" s="18">
        <v>25</v>
      </c>
      <c r="E1382" s="18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7">
        <v>42141.554467592585</v>
      </c>
      <c r="L1382" s="7">
        <v>42163.874999999993</v>
      </c>
      <c r="M1382" s="5">
        <f>(J1382/86400)+25569+(-5/24)</f>
        <v>42141.554467592585</v>
      </c>
      <c r="N1382" s="5">
        <f t="shared" si="21"/>
        <v>42163.874999999993</v>
      </c>
      <c r="O1382" t="b">
        <v>0</v>
      </c>
      <c r="P1382">
        <v>5</v>
      </c>
      <c r="Q1382" t="b">
        <v>1</v>
      </c>
      <c r="R1382" t="s">
        <v>8276</v>
      </c>
      <c r="S1382" s="11">
        <f>SUM(E1382/D1382)*100</f>
        <v>424</v>
      </c>
      <c r="T1382" s="10">
        <f>SUM(E1382/P1382)</f>
        <v>21.2</v>
      </c>
      <c r="U1382" t="s">
        <v>8323</v>
      </c>
      <c r="V1382" t="s">
        <v>8324</v>
      </c>
    </row>
    <row r="1383" spans="1:22" ht="58" x14ac:dyDescent="0.35">
      <c r="A1383">
        <v>1381</v>
      </c>
      <c r="B1383" s="3" t="s">
        <v>1382</v>
      </c>
      <c r="C1383" s="3" t="s">
        <v>5491</v>
      </c>
      <c r="D1383" s="18">
        <v>5000</v>
      </c>
      <c r="E1383" s="18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7">
        <v>42703.006076388883</v>
      </c>
      <c r="L1383" s="7">
        <v>42733.006076388883</v>
      </c>
      <c r="M1383" s="5">
        <f>(J1383/86400)+25569+(-5/24)</f>
        <v>42703.006076388883</v>
      </c>
      <c r="N1383" s="5">
        <f t="shared" si="21"/>
        <v>42733.006076388883</v>
      </c>
      <c r="O1383" t="b">
        <v>0</v>
      </c>
      <c r="P1383">
        <v>73</v>
      </c>
      <c r="Q1383" t="b">
        <v>1</v>
      </c>
      <c r="R1383" t="s">
        <v>8276</v>
      </c>
      <c r="S1383" s="11">
        <f>SUM(E1383/D1383)*100</f>
        <v>107.1</v>
      </c>
      <c r="T1383" s="10">
        <f>SUM(E1383/P1383)</f>
        <v>73.356164383561648</v>
      </c>
      <c r="U1383" t="s">
        <v>8323</v>
      </c>
      <c r="V1383" t="s">
        <v>8324</v>
      </c>
    </row>
    <row r="1384" spans="1:22" ht="43.5" x14ac:dyDescent="0.35">
      <c r="A1384">
        <v>1382</v>
      </c>
      <c r="B1384" s="3" t="s">
        <v>1383</v>
      </c>
      <c r="C1384" s="3" t="s">
        <v>5492</v>
      </c>
      <c r="D1384" s="18">
        <v>8000</v>
      </c>
      <c r="E1384" s="18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7">
        <v>41370.591851851852</v>
      </c>
      <c r="L1384" s="7">
        <v>41400.591851851852</v>
      </c>
      <c r="M1384" s="5">
        <f>(J1384/86400)+25569+(-5/24)</f>
        <v>41370.591851851852</v>
      </c>
      <c r="N1384" s="5">
        <f t="shared" si="21"/>
        <v>41400.591851851852</v>
      </c>
      <c r="O1384" t="b">
        <v>0</v>
      </c>
      <c r="P1384">
        <v>148</v>
      </c>
      <c r="Q1384" t="b">
        <v>1</v>
      </c>
      <c r="R1384" t="s">
        <v>8276</v>
      </c>
      <c r="S1384" s="11">
        <f>SUM(E1384/D1384)*100</f>
        <v>104.3625</v>
      </c>
      <c r="T1384" s="10">
        <f>SUM(E1384/P1384)</f>
        <v>56.412162162162161</v>
      </c>
      <c r="U1384" t="s">
        <v>8323</v>
      </c>
      <c r="V1384" t="s">
        <v>8324</v>
      </c>
    </row>
    <row r="1385" spans="1:22" ht="43.5" x14ac:dyDescent="0.35">
      <c r="A1385">
        <v>1383</v>
      </c>
      <c r="B1385" s="3" t="s">
        <v>1384</v>
      </c>
      <c r="C1385" s="3" t="s">
        <v>5493</v>
      </c>
      <c r="D1385" s="18">
        <v>2200</v>
      </c>
      <c r="E1385" s="18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7">
        <v>42706.866643518515</v>
      </c>
      <c r="L1385" s="7">
        <v>42726.866643518515</v>
      </c>
      <c r="M1385" s="5">
        <f>(J1385/86400)+25569+(-5/24)</f>
        <v>42706.866643518515</v>
      </c>
      <c r="N1385" s="5">
        <f t="shared" si="21"/>
        <v>42726.866643518515</v>
      </c>
      <c r="O1385" t="b">
        <v>0</v>
      </c>
      <c r="P1385">
        <v>93</v>
      </c>
      <c r="Q1385" t="b">
        <v>1</v>
      </c>
      <c r="R1385" t="s">
        <v>8276</v>
      </c>
      <c r="S1385" s="11">
        <f>SUM(E1385/D1385)*100</f>
        <v>212.40909090909091</v>
      </c>
      <c r="T1385" s="10">
        <f>SUM(E1385/P1385)</f>
        <v>50.247311827956992</v>
      </c>
      <c r="U1385" t="s">
        <v>8323</v>
      </c>
      <c r="V1385" t="s">
        <v>8324</v>
      </c>
    </row>
    <row r="1386" spans="1:22" ht="43.5" x14ac:dyDescent="0.35">
      <c r="A1386">
        <v>1384</v>
      </c>
      <c r="B1386" s="3" t="s">
        <v>1385</v>
      </c>
      <c r="C1386" s="3" t="s">
        <v>5494</v>
      </c>
      <c r="D1386" s="18">
        <v>3500</v>
      </c>
      <c r="E1386" s="18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7">
        <v>42160.526874999996</v>
      </c>
      <c r="L1386" s="7">
        <v>42190.526874999996</v>
      </c>
      <c r="M1386" s="5">
        <f>(J1386/86400)+25569+(-5/24)</f>
        <v>42160.526874999996</v>
      </c>
      <c r="N1386" s="5">
        <f t="shared" si="21"/>
        <v>42190.526874999996</v>
      </c>
      <c r="O1386" t="b">
        <v>0</v>
      </c>
      <c r="P1386">
        <v>63</v>
      </c>
      <c r="Q1386" t="b">
        <v>1</v>
      </c>
      <c r="R1386" t="s">
        <v>8276</v>
      </c>
      <c r="S1386" s="11">
        <f>SUM(E1386/D1386)*100</f>
        <v>124.08571428571429</v>
      </c>
      <c r="T1386" s="10">
        <f>SUM(E1386/P1386)</f>
        <v>68.936507936507937</v>
      </c>
      <c r="U1386" t="s">
        <v>8323</v>
      </c>
      <c r="V1386" t="s">
        <v>8324</v>
      </c>
    </row>
    <row r="1387" spans="1:22" ht="43.5" x14ac:dyDescent="0.35">
      <c r="A1387">
        <v>1385</v>
      </c>
      <c r="B1387" s="3" t="s">
        <v>1386</v>
      </c>
      <c r="C1387" s="3" t="s">
        <v>5495</v>
      </c>
      <c r="D1387" s="18">
        <v>8000</v>
      </c>
      <c r="E1387" s="18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7">
        <v>42433.480567129627</v>
      </c>
      <c r="L1387" s="7">
        <v>42489.299305555549</v>
      </c>
      <c r="M1387" s="5">
        <f>(J1387/86400)+25569+(-5/24)</f>
        <v>42433.480567129627</v>
      </c>
      <c r="N1387" s="5">
        <f t="shared" si="21"/>
        <v>42489.299305555549</v>
      </c>
      <c r="O1387" t="b">
        <v>0</v>
      </c>
      <c r="P1387">
        <v>134</v>
      </c>
      <c r="Q1387" t="b">
        <v>1</v>
      </c>
      <c r="R1387" t="s">
        <v>8276</v>
      </c>
      <c r="S1387" s="11">
        <f>SUM(E1387/D1387)*100</f>
        <v>110.406125</v>
      </c>
      <c r="T1387" s="10">
        <f>SUM(E1387/P1387)</f>
        <v>65.914104477611943</v>
      </c>
      <c r="U1387" t="s">
        <v>8323</v>
      </c>
      <c r="V1387" t="s">
        <v>8324</v>
      </c>
    </row>
    <row r="1388" spans="1:22" ht="29" x14ac:dyDescent="0.35">
      <c r="A1388">
        <v>1386</v>
      </c>
      <c r="B1388" s="3" t="s">
        <v>1387</v>
      </c>
      <c r="C1388" s="3" t="s">
        <v>5496</v>
      </c>
      <c r="D1388" s="18">
        <v>400</v>
      </c>
      <c r="E1388" s="1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7">
        <v>42184.438530092586</v>
      </c>
      <c r="L1388" s="7">
        <v>42214.438530092586</v>
      </c>
      <c r="M1388" s="5">
        <f>(J1388/86400)+25569+(-5/24)</f>
        <v>42184.438530092586</v>
      </c>
      <c r="N1388" s="5">
        <f t="shared" si="21"/>
        <v>42214.438530092586</v>
      </c>
      <c r="O1388" t="b">
        <v>0</v>
      </c>
      <c r="P1388">
        <v>14</v>
      </c>
      <c r="Q1388" t="b">
        <v>1</v>
      </c>
      <c r="R1388" t="s">
        <v>8276</v>
      </c>
      <c r="S1388" s="11">
        <f>SUM(E1388/D1388)*100</f>
        <v>218.75</v>
      </c>
      <c r="T1388" s="10">
        <f>SUM(E1388/P1388)</f>
        <v>62.5</v>
      </c>
      <c r="U1388" t="s">
        <v>8323</v>
      </c>
      <c r="V1388" t="s">
        <v>8324</v>
      </c>
    </row>
    <row r="1389" spans="1:22" ht="43.5" x14ac:dyDescent="0.35">
      <c r="A1389">
        <v>1387</v>
      </c>
      <c r="B1389" s="3" t="s">
        <v>1388</v>
      </c>
      <c r="C1389" s="3" t="s">
        <v>5497</v>
      </c>
      <c r="D1389" s="18">
        <v>4000</v>
      </c>
      <c r="E1389" s="18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7">
        <v>42126.712905092594</v>
      </c>
      <c r="L1389" s="7">
        <v>42157.979166666664</v>
      </c>
      <c r="M1389" s="5">
        <f>(J1389/86400)+25569+(-5/24)</f>
        <v>42126.712905092594</v>
      </c>
      <c r="N1389" s="5">
        <f t="shared" si="21"/>
        <v>42157.979166666664</v>
      </c>
      <c r="O1389" t="b">
        <v>0</v>
      </c>
      <c r="P1389">
        <v>78</v>
      </c>
      <c r="Q1389" t="b">
        <v>1</v>
      </c>
      <c r="R1389" t="s">
        <v>8276</v>
      </c>
      <c r="S1389" s="11">
        <f>SUM(E1389/D1389)*100</f>
        <v>136.625</v>
      </c>
      <c r="T1389" s="10">
        <f>SUM(E1389/P1389)</f>
        <v>70.064102564102569</v>
      </c>
      <c r="U1389" t="s">
        <v>8323</v>
      </c>
      <c r="V1389" t="s">
        <v>8324</v>
      </c>
    </row>
    <row r="1390" spans="1:22" ht="43.5" x14ac:dyDescent="0.35">
      <c r="A1390">
        <v>1388</v>
      </c>
      <c r="B1390" s="3" t="s">
        <v>1389</v>
      </c>
      <c r="C1390" s="3" t="s">
        <v>5498</v>
      </c>
      <c r="D1390" s="18">
        <v>5000</v>
      </c>
      <c r="E1390" s="18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7">
        <v>42634.406446759262</v>
      </c>
      <c r="L1390" s="7">
        <v>42660.468055555553</v>
      </c>
      <c r="M1390" s="5">
        <f>(J1390/86400)+25569+(-5/24)</f>
        <v>42634.406446759262</v>
      </c>
      <c r="N1390" s="5">
        <f t="shared" si="21"/>
        <v>42660.468055555553</v>
      </c>
      <c r="O1390" t="b">
        <v>0</v>
      </c>
      <c r="P1390">
        <v>112</v>
      </c>
      <c r="Q1390" t="b">
        <v>1</v>
      </c>
      <c r="R1390" t="s">
        <v>8276</v>
      </c>
      <c r="S1390" s="11">
        <f>SUM(E1390/D1390)*100</f>
        <v>134.8074</v>
      </c>
      <c r="T1390" s="10">
        <f>SUM(E1390/P1390)</f>
        <v>60.181874999999998</v>
      </c>
      <c r="U1390" t="s">
        <v>8323</v>
      </c>
      <c r="V1390" t="s">
        <v>8324</v>
      </c>
    </row>
    <row r="1391" spans="1:22" ht="29" x14ac:dyDescent="0.35">
      <c r="A1391">
        <v>1389</v>
      </c>
      <c r="B1391" s="3" t="s">
        <v>1390</v>
      </c>
      <c r="C1391" s="3" t="s">
        <v>5499</v>
      </c>
      <c r="D1391" s="18">
        <v>500</v>
      </c>
      <c r="E1391" s="18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7">
        <v>42565.272650462961</v>
      </c>
      <c r="L1391" s="7">
        <v>42595.272650462961</v>
      </c>
      <c r="M1391" s="5">
        <f>(J1391/86400)+25569+(-5/24)</f>
        <v>42565.272650462961</v>
      </c>
      <c r="N1391" s="5">
        <f t="shared" si="21"/>
        <v>42595.272650462961</v>
      </c>
      <c r="O1391" t="b">
        <v>0</v>
      </c>
      <c r="P1391">
        <v>34</v>
      </c>
      <c r="Q1391" t="b">
        <v>1</v>
      </c>
      <c r="R1391" t="s">
        <v>8276</v>
      </c>
      <c r="S1391" s="11">
        <f>SUM(E1391/D1391)*100</f>
        <v>145.4</v>
      </c>
      <c r="T1391" s="10">
        <f>SUM(E1391/P1391)</f>
        <v>21.382352941176471</v>
      </c>
      <c r="U1391" t="s">
        <v>8323</v>
      </c>
      <c r="V1391" t="s">
        <v>8324</v>
      </c>
    </row>
    <row r="1392" spans="1:22" ht="43.5" x14ac:dyDescent="0.35">
      <c r="A1392">
        <v>1390</v>
      </c>
      <c r="B1392" s="3" t="s">
        <v>1391</v>
      </c>
      <c r="C1392" s="3" t="s">
        <v>5500</v>
      </c>
      <c r="D1392" s="18">
        <v>2800</v>
      </c>
      <c r="E1392" s="18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7">
        <v>42087.594976851855</v>
      </c>
      <c r="L1392" s="7">
        <v>42121.508333333331</v>
      </c>
      <c r="M1392" s="5">
        <f>(J1392/86400)+25569+(-5/24)</f>
        <v>42087.594976851855</v>
      </c>
      <c r="N1392" s="5">
        <f t="shared" si="21"/>
        <v>42121.508333333331</v>
      </c>
      <c r="O1392" t="b">
        <v>0</v>
      </c>
      <c r="P1392">
        <v>19</v>
      </c>
      <c r="Q1392" t="b">
        <v>1</v>
      </c>
      <c r="R1392" t="s">
        <v>8276</v>
      </c>
      <c r="S1392" s="11">
        <f>SUM(E1392/D1392)*100</f>
        <v>109.10714285714285</v>
      </c>
      <c r="T1392" s="10">
        <f>SUM(E1392/P1392)</f>
        <v>160.78947368421052</v>
      </c>
      <c r="U1392" t="s">
        <v>8323</v>
      </c>
      <c r="V1392" t="s">
        <v>8324</v>
      </c>
    </row>
    <row r="1393" spans="1:22" ht="43.5" x14ac:dyDescent="0.35">
      <c r="A1393">
        <v>1391</v>
      </c>
      <c r="B1393" s="3" t="s">
        <v>1392</v>
      </c>
      <c r="C1393" s="3" t="s">
        <v>5501</v>
      </c>
      <c r="D1393" s="18">
        <v>500</v>
      </c>
      <c r="E1393" s="18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7">
        <v>42193.442337962959</v>
      </c>
      <c r="L1393" s="7">
        <v>42237.999305555553</v>
      </c>
      <c r="M1393" s="5">
        <f>(J1393/86400)+25569+(-5/24)</f>
        <v>42193.442337962959</v>
      </c>
      <c r="N1393" s="5">
        <f t="shared" si="21"/>
        <v>42237.999305555553</v>
      </c>
      <c r="O1393" t="b">
        <v>0</v>
      </c>
      <c r="P1393">
        <v>13</v>
      </c>
      <c r="Q1393" t="b">
        <v>1</v>
      </c>
      <c r="R1393" t="s">
        <v>8276</v>
      </c>
      <c r="S1393" s="11">
        <f>SUM(E1393/D1393)*100</f>
        <v>110.2</v>
      </c>
      <c r="T1393" s="10">
        <f>SUM(E1393/P1393)</f>
        <v>42.384615384615387</v>
      </c>
      <c r="U1393" t="s">
        <v>8323</v>
      </c>
      <c r="V1393" t="s">
        <v>8324</v>
      </c>
    </row>
    <row r="1394" spans="1:22" ht="43.5" x14ac:dyDescent="0.35">
      <c r="A1394">
        <v>1392</v>
      </c>
      <c r="B1394" s="3" t="s">
        <v>1393</v>
      </c>
      <c r="C1394" s="3" t="s">
        <v>5502</v>
      </c>
      <c r="D1394" s="18">
        <v>2500</v>
      </c>
      <c r="E1394" s="18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7">
        <v>42400.946597222217</v>
      </c>
      <c r="L1394" s="7">
        <v>42431.946597222217</v>
      </c>
      <c r="M1394" s="5">
        <f>(J1394/86400)+25569+(-5/24)</f>
        <v>42400.946597222217</v>
      </c>
      <c r="N1394" s="5">
        <f t="shared" si="21"/>
        <v>42431.946597222217</v>
      </c>
      <c r="O1394" t="b">
        <v>0</v>
      </c>
      <c r="P1394">
        <v>104</v>
      </c>
      <c r="Q1394" t="b">
        <v>1</v>
      </c>
      <c r="R1394" t="s">
        <v>8276</v>
      </c>
      <c r="S1394" s="11">
        <f>SUM(E1394/D1394)*100</f>
        <v>113.64000000000001</v>
      </c>
      <c r="T1394" s="10">
        <f>SUM(E1394/P1394)</f>
        <v>27.317307692307693</v>
      </c>
      <c r="U1394" t="s">
        <v>8323</v>
      </c>
      <c r="V1394" t="s">
        <v>8324</v>
      </c>
    </row>
    <row r="1395" spans="1:22" x14ac:dyDescent="0.35">
      <c r="A1395">
        <v>1393</v>
      </c>
      <c r="B1395" s="3" t="s">
        <v>1394</v>
      </c>
      <c r="C1395" s="3" t="s">
        <v>5503</v>
      </c>
      <c r="D1395" s="18">
        <v>10000</v>
      </c>
      <c r="E1395" s="18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7">
        <v>42553.473645833328</v>
      </c>
      <c r="L1395" s="7">
        <v>42583.473645833328</v>
      </c>
      <c r="M1395" s="5">
        <f>(J1395/86400)+25569+(-5/24)</f>
        <v>42553.473645833328</v>
      </c>
      <c r="N1395" s="5">
        <f t="shared" si="21"/>
        <v>42583.473645833328</v>
      </c>
      <c r="O1395" t="b">
        <v>0</v>
      </c>
      <c r="P1395">
        <v>52</v>
      </c>
      <c r="Q1395" t="b">
        <v>1</v>
      </c>
      <c r="R1395" t="s">
        <v>8276</v>
      </c>
      <c r="S1395" s="11">
        <f>SUM(E1395/D1395)*100</f>
        <v>102.35000000000001</v>
      </c>
      <c r="T1395" s="10">
        <f>SUM(E1395/P1395)</f>
        <v>196.82692307692307</v>
      </c>
      <c r="U1395" t="s">
        <v>8323</v>
      </c>
      <c r="V1395" t="s">
        <v>8324</v>
      </c>
    </row>
    <row r="1396" spans="1:22" ht="43.5" x14ac:dyDescent="0.35">
      <c r="A1396">
        <v>1394</v>
      </c>
      <c r="B1396" s="3" t="s">
        <v>1395</v>
      </c>
      <c r="C1396" s="3" t="s">
        <v>5504</v>
      </c>
      <c r="D1396" s="18">
        <v>750</v>
      </c>
      <c r="E1396" s="18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7">
        <v>42751.936643518515</v>
      </c>
      <c r="L1396" s="7">
        <v>42794.916666666664</v>
      </c>
      <c r="M1396" s="5">
        <f>(J1396/86400)+25569+(-5/24)</f>
        <v>42751.936643518515</v>
      </c>
      <c r="N1396" s="5">
        <f t="shared" si="21"/>
        <v>42794.916666666664</v>
      </c>
      <c r="O1396" t="b">
        <v>0</v>
      </c>
      <c r="P1396">
        <v>17</v>
      </c>
      <c r="Q1396" t="b">
        <v>1</v>
      </c>
      <c r="R1396" t="s">
        <v>8276</v>
      </c>
      <c r="S1396" s="11">
        <f>SUM(E1396/D1396)*100</f>
        <v>122.13333333333334</v>
      </c>
      <c r="T1396" s="10">
        <f>SUM(E1396/P1396)</f>
        <v>53.882352941176471</v>
      </c>
      <c r="U1396" t="s">
        <v>8323</v>
      </c>
      <c r="V1396" t="s">
        <v>8324</v>
      </c>
    </row>
    <row r="1397" spans="1:22" x14ac:dyDescent="0.35">
      <c r="A1397">
        <v>1395</v>
      </c>
      <c r="B1397" s="3" t="s">
        <v>1396</v>
      </c>
      <c r="C1397" s="3" t="s">
        <v>5505</v>
      </c>
      <c r="D1397" s="18">
        <v>3500</v>
      </c>
      <c r="E1397" s="18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7">
        <v>42719.700011574074</v>
      </c>
      <c r="L1397" s="7">
        <v>42749.700011574074</v>
      </c>
      <c r="M1397" s="5">
        <f>(J1397/86400)+25569+(-5/24)</f>
        <v>42719.700011574074</v>
      </c>
      <c r="N1397" s="5">
        <f t="shared" si="21"/>
        <v>42749.700011574074</v>
      </c>
      <c r="O1397" t="b">
        <v>0</v>
      </c>
      <c r="P1397">
        <v>82</v>
      </c>
      <c r="Q1397" t="b">
        <v>1</v>
      </c>
      <c r="R1397" t="s">
        <v>8276</v>
      </c>
      <c r="S1397" s="11">
        <f>SUM(E1397/D1397)*100</f>
        <v>111.88571428571427</v>
      </c>
      <c r="T1397" s="10">
        <f>SUM(E1397/P1397)</f>
        <v>47.756097560975611</v>
      </c>
      <c r="U1397" t="s">
        <v>8323</v>
      </c>
      <c r="V1397" t="s">
        <v>8324</v>
      </c>
    </row>
    <row r="1398" spans="1:22" ht="58" x14ac:dyDescent="0.35">
      <c r="A1398">
        <v>1396</v>
      </c>
      <c r="B1398" s="3" t="s">
        <v>1397</v>
      </c>
      <c r="C1398" s="3" t="s">
        <v>5506</v>
      </c>
      <c r="D1398" s="18">
        <v>6000</v>
      </c>
      <c r="E1398" s="1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7">
        <v>42018.790300925924</v>
      </c>
      <c r="L1398" s="7">
        <v>42048.790300925924</v>
      </c>
      <c r="M1398" s="5">
        <f>(J1398/86400)+25569+(-5/24)</f>
        <v>42018.790300925924</v>
      </c>
      <c r="N1398" s="5">
        <f t="shared" si="21"/>
        <v>42048.790300925924</v>
      </c>
      <c r="O1398" t="b">
        <v>0</v>
      </c>
      <c r="P1398">
        <v>73</v>
      </c>
      <c r="Q1398" t="b">
        <v>1</v>
      </c>
      <c r="R1398" t="s">
        <v>8276</v>
      </c>
      <c r="S1398" s="11">
        <f>SUM(E1398/D1398)*100</f>
        <v>107.3</v>
      </c>
      <c r="T1398" s="10">
        <f>SUM(E1398/P1398)</f>
        <v>88.191780821917803</v>
      </c>
      <c r="U1398" t="s">
        <v>8323</v>
      </c>
      <c r="V1398" t="s">
        <v>8324</v>
      </c>
    </row>
    <row r="1399" spans="1:22" ht="43.5" x14ac:dyDescent="0.35">
      <c r="A1399">
        <v>1397</v>
      </c>
      <c r="B1399" s="3" t="s">
        <v>1398</v>
      </c>
      <c r="C1399" s="3" t="s">
        <v>5507</v>
      </c>
      <c r="D1399" s="18">
        <v>10000</v>
      </c>
      <c r="E1399" s="18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7">
        <v>42640.709606481476</v>
      </c>
      <c r="L1399" s="7">
        <v>42670.679861111108</v>
      </c>
      <c r="M1399" s="5">
        <f>(J1399/86400)+25569+(-5/24)</f>
        <v>42640.709606481476</v>
      </c>
      <c r="N1399" s="5">
        <f t="shared" si="21"/>
        <v>42670.679861111108</v>
      </c>
      <c r="O1399" t="b">
        <v>0</v>
      </c>
      <c r="P1399">
        <v>158</v>
      </c>
      <c r="Q1399" t="b">
        <v>1</v>
      </c>
      <c r="R1399" t="s">
        <v>8276</v>
      </c>
      <c r="S1399" s="11">
        <f>SUM(E1399/D1399)*100</f>
        <v>113.85000000000001</v>
      </c>
      <c r="T1399" s="10">
        <f>SUM(E1399/P1399)</f>
        <v>72.056962025316452</v>
      </c>
      <c r="U1399" t="s">
        <v>8323</v>
      </c>
      <c r="V1399" t="s">
        <v>8324</v>
      </c>
    </row>
    <row r="1400" spans="1:22" ht="43.5" x14ac:dyDescent="0.35">
      <c r="A1400">
        <v>1398</v>
      </c>
      <c r="B1400" s="3" t="s">
        <v>1399</v>
      </c>
      <c r="C1400" s="3" t="s">
        <v>5508</v>
      </c>
      <c r="D1400" s="18">
        <v>4400</v>
      </c>
      <c r="E1400" s="18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7">
        <v>42526.665902777771</v>
      </c>
      <c r="L1400" s="7">
        <v>42556.665902777771</v>
      </c>
      <c r="M1400" s="5">
        <f>(J1400/86400)+25569+(-5/24)</f>
        <v>42526.665902777771</v>
      </c>
      <c r="N1400" s="5">
        <f t="shared" si="21"/>
        <v>42556.665902777771</v>
      </c>
      <c r="O1400" t="b">
        <v>0</v>
      </c>
      <c r="P1400">
        <v>65</v>
      </c>
      <c r="Q1400" t="b">
        <v>1</v>
      </c>
      <c r="R1400" t="s">
        <v>8276</v>
      </c>
      <c r="S1400" s="11">
        <f>SUM(E1400/D1400)*100</f>
        <v>109.68181818181819</v>
      </c>
      <c r="T1400" s="10">
        <f>SUM(E1400/P1400)</f>
        <v>74.246153846153845</v>
      </c>
      <c r="U1400" t="s">
        <v>8323</v>
      </c>
      <c r="V1400" t="s">
        <v>8324</v>
      </c>
    </row>
    <row r="1401" spans="1:22" ht="43.5" x14ac:dyDescent="0.35">
      <c r="A1401">
        <v>1399</v>
      </c>
      <c r="B1401" s="3" t="s">
        <v>1400</v>
      </c>
      <c r="C1401" s="3" t="s">
        <v>5509</v>
      </c>
      <c r="D1401" s="18">
        <v>9000</v>
      </c>
      <c r="E1401" s="18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7">
        <v>41888.795983796292</v>
      </c>
      <c r="L1401" s="7">
        <v>41918.795983796292</v>
      </c>
      <c r="M1401" s="5">
        <f>(J1401/86400)+25569+(-5/24)</f>
        <v>41888.795983796292</v>
      </c>
      <c r="N1401" s="5">
        <f t="shared" si="21"/>
        <v>41918.795983796292</v>
      </c>
      <c r="O1401" t="b">
        <v>0</v>
      </c>
      <c r="P1401">
        <v>184</v>
      </c>
      <c r="Q1401" t="b">
        <v>1</v>
      </c>
      <c r="R1401" t="s">
        <v>8276</v>
      </c>
      <c r="S1401" s="11">
        <f>SUM(E1401/D1401)*100</f>
        <v>126.14444444444443</v>
      </c>
      <c r="T1401" s="10">
        <f>SUM(E1401/P1401)</f>
        <v>61.701086956521742</v>
      </c>
      <c r="U1401" t="s">
        <v>8323</v>
      </c>
      <c r="V1401" t="s">
        <v>8324</v>
      </c>
    </row>
    <row r="1402" spans="1:22" ht="43.5" x14ac:dyDescent="0.35">
      <c r="A1402">
        <v>1400</v>
      </c>
      <c r="B1402" s="3" t="s">
        <v>1401</v>
      </c>
      <c r="C1402" s="3" t="s">
        <v>5510</v>
      </c>
      <c r="D1402" s="18">
        <v>350</v>
      </c>
      <c r="E1402" s="18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7">
        <v>42498.132789351854</v>
      </c>
      <c r="L1402" s="7">
        <v>42533.020833333336</v>
      </c>
      <c r="M1402" s="5">
        <f>(J1402/86400)+25569+(-5/24)</f>
        <v>42498.132789351854</v>
      </c>
      <c r="N1402" s="5">
        <f t="shared" si="21"/>
        <v>42533.020833333336</v>
      </c>
      <c r="O1402" t="b">
        <v>0</v>
      </c>
      <c r="P1402">
        <v>34</v>
      </c>
      <c r="Q1402" t="b">
        <v>1</v>
      </c>
      <c r="R1402" t="s">
        <v>8276</v>
      </c>
      <c r="S1402" s="11">
        <f>SUM(E1402/D1402)*100</f>
        <v>167.42857142857144</v>
      </c>
      <c r="T1402" s="10">
        <f>SUM(E1402/P1402)</f>
        <v>17.235294117647058</v>
      </c>
      <c r="U1402" t="s">
        <v>8323</v>
      </c>
      <c r="V1402" t="s">
        <v>8324</v>
      </c>
    </row>
    <row r="1403" spans="1:22" ht="58" x14ac:dyDescent="0.35">
      <c r="A1403">
        <v>1401</v>
      </c>
      <c r="B1403" s="3" t="s">
        <v>1402</v>
      </c>
      <c r="C1403" s="3" t="s">
        <v>5511</v>
      </c>
      <c r="D1403" s="18">
        <v>2500</v>
      </c>
      <c r="E1403" s="18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7">
        <v>41399.787893518514</v>
      </c>
      <c r="L1403" s="7">
        <v>41420.787893518514</v>
      </c>
      <c r="M1403" s="5">
        <f>(J1403/86400)+25569+(-5/24)</f>
        <v>41399.787893518514</v>
      </c>
      <c r="N1403" s="5">
        <f t="shared" si="21"/>
        <v>41420.787893518514</v>
      </c>
      <c r="O1403" t="b">
        <v>0</v>
      </c>
      <c r="P1403">
        <v>240</v>
      </c>
      <c r="Q1403" t="b">
        <v>1</v>
      </c>
      <c r="R1403" t="s">
        <v>8276</v>
      </c>
      <c r="S1403" s="11">
        <f>SUM(E1403/D1403)*100</f>
        <v>496.52000000000004</v>
      </c>
      <c r="T1403" s="10">
        <f>SUM(E1403/P1403)</f>
        <v>51.720833333333331</v>
      </c>
      <c r="U1403" t="s">
        <v>8323</v>
      </c>
      <c r="V1403" t="s">
        <v>8324</v>
      </c>
    </row>
    <row r="1404" spans="1:22" ht="43.5" x14ac:dyDescent="0.35">
      <c r="A1404">
        <v>1402</v>
      </c>
      <c r="B1404" s="3" t="s">
        <v>1403</v>
      </c>
      <c r="C1404" s="3" t="s">
        <v>5512</v>
      </c>
      <c r="D1404" s="18">
        <v>2500</v>
      </c>
      <c r="E1404" s="18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7">
        <v>42064.845034722217</v>
      </c>
      <c r="L1404" s="7">
        <v>42124.803368055553</v>
      </c>
      <c r="M1404" s="5">
        <f>(J1404/86400)+25569+(-5/24)</f>
        <v>42064.845034722217</v>
      </c>
      <c r="N1404" s="5">
        <f t="shared" si="21"/>
        <v>42124.803368055553</v>
      </c>
      <c r="O1404" t="b">
        <v>0</v>
      </c>
      <c r="P1404">
        <v>113</v>
      </c>
      <c r="Q1404" t="b">
        <v>1</v>
      </c>
      <c r="R1404" t="s">
        <v>8276</v>
      </c>
      <c r="S1404" s="11">
        <f>SUM(E1404/D1404)*100</f>
        <v>109.16</v>
      </c>
      <c r="T1404" s="10">
        <f>SUM(E1404/P1404)</f>
        <v>24.150442477876105</v>
      </c>
      <c r="U1404" t="s">
        <v>8323</v>
      </c>
      <c r="V1404" t="s">
        <v>8324</v>
      </c>
    </row>
    <row r="1405" spans="1:22" ht="43.5" x14ac:dyDescent="0.35">
      <c r="A1405">
        <v>1403</v>
      </c>
      <c r="B1405" s="3" t="s">
        <v>1404</v>
      </c>
      <c r="C1405" s="3" t="s">
        <v>5513</v>
      </c>
      <c r="D1405" s="18">
        <v>4000</v>
      </c>
      <c r="E1405" s="18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7">
        <v>41450.854571759257</v>
      </c>
      <c r="L1405" s="7">
        <v>41480.854571759257</v>
      </c>
      <c r="M1405" s="5">
        <f>(J1405/86400)+25569+(-5/24)</f>
        <v>41450.854571759257</v>
      </c>
      <c r="N1405" s="5">
        <f t="shared" si="21"/>
        <v>41480.854571759257</v>
      </c>
      <c r="O1405" t="b">
        <v>0</v>
      </c>
      <c r="P1405">
        <v>66</v>
      </c>
      <c r="Q1405" t="b">
        <v>1</v>
      </c>
      <c r="R1405" t="s">
        <v>8276</v>
      </c>
      <c r="S1405" s="11">
        <f>SUM(E1405/D1405)*100</f>
        <v>102.57499999999999</v>
      </c>
      <c r="T1405" s="10">
        <f>SUM(E1405/P1405)</f>
        <v>62.166666666666664</v>
      </c>
      <c r="U1405" t="s">
        <v>8323</v>
      </c>
      <c r="V1405" t="s">
        <v>8324</v>
      </c>
    </row>
    <row r="1406" spans="1:22" ht="43.5" x14ac:dyDescent="0.35">
      <c r="A1406">
        <v>1404</v>
      </c>
      <c r="B1406" s="3" t="s">
        <v>1405</v>
      </c>
      <c r="C1406" s="3" t="s">
        <v>5514</v>
      </c>
      <c r="D1406" s="18">
        <v>14500</v>
      </c>
      <c r="E1406" s="18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7">
        <v>42032.30190972222</v>
      </c>
      <c r="L1406" s="7">
        <v>42057.30190972222</v>
      </c>
      <c r="M1406" s="5">
        <f>(J1406/86400)+25569+(-5/24)</f>
        <v>42032.30190972222</v>
      </c>
      <c r="N1406" s="5">
        <f t="shared" si="21"/>
        <v>42057.30190972222</v>
      </c>
      <c r="O1406" t="b">
        <v>1</v>
      </c>
      <c r="P1406">
        <v>5</v>
      </c>
      <c r="Q1406" t="b">
        <v>0</v>
      </c>
      <c r="R1406" t="s">
        <v>8287</v>
      </c>
      <c r="S1406" s="11">
        <f>SUM(E1406/D1406)*100</f>
        <v>1.6620689655172414</v>
      </c>
      <c r="T1406" s="10">
        <f>SUM(E1406/P1406)</f>
        <v>48.2</v>
      </c>
      <c r="U1406" t="s">
        <v>8320</v>
      </c>
      <c r="V1406" t="s">
        <v>8339</v>
      </c>
    </row>
    <row r="1407" spans="1:22" ht="29" x14ac:dyDescent="0.35">
      <c r="A1407">
        <v>1405</v>
      </c>
      <c r="B1407" s="3" t="s">
        <v>1406</v>
      </c>
      <c r="C1407" s="3" t="s">
        <v>5515</v>
      </c>
      <c r="D1407" s="18">
        <v>25000</v>
      </c>
      <c r="E1407" s="18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7">
        <v>41941.472233796296</v>
      </c>
      <c r="L1407" s="7">
        <v>41971.51390046296</v>
      </c>
      <c r="M1407" s="5">
        <f>(J1407/86400)+25569+(-5/24)</f>
        <v>41941.472233796296</v>
      </c>
      <c r="N1407" s="5">
        <f t="shared" si="21"/>
        <v>41971.51390046296</v>
      </c>
      <c r="O1407" t="b">
        <v>1</v>
      </c>
      <c r="P1407">
        <v>17</v>
      </c>
      <c r="Q1407" t="b">
        <v>0</v>
      </c>
      <c r="R1407" t="s">
        <v>8287</v>
      </c>
      <c r="S1407" s="11">
        <f>SUM(E1407/D1407)*100</f>
        <v>0.42</v>
      </c>
      <c r="T1407" s="10">
        <f>SUM(E1407/P1407)</f>
        <v>6.1764705882352944</v>
      </c>
      <c r="U1407" t="s">
        <v>8320</v>
      </c>
      <c r="V1407" t="s">
        <v>8339</v>
      </c>
    </row>
    <row r="1408" spans="1:22" x14ac:dyDescent="0.35">
      <c r="A1408">
        <v>1406</v>
      </c>
      <c r="B1408" s="3" t="s">
        <v>1407</v>
      </c>
      <c r="C1408" s="3" t="s">
        <v>5516</v>
      </c>
      <c r="D1408" s="18">
        <v>12000</v>
      </c>
      <c r="E1408" s="1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7">
        <v>42297.224618055552</v>
      </c>
      <c r="L1408" s="7">
        <v>42350.208333333336</v>
      </c>
      <c r="M1408" s="5">
        <f>(J1408/86400)+25569+(-5/24)</f>
        <v>42297.224618055552</v>
      </c>
      <c r="N1408" s="5">
        <f t="shared" si="21"/>
        <v>42350.208333333336</v>
      </c>
      <c r="O1408" t="b">
        <v>0</v>
      </c>
      <c r="P1408">
        <v>3</v>
      </c>
      <c r="Q1408" t="b">
        <v>0</v>
      </c>
      <c r="R1408" t="s">
        <v>8287</v>
      </c>
      <c r="S1408" s="11">
        <f>SUM(E1408/D1408)*100</f>
        <v>0.125</v>
      </c>
      <c r="T1408" s="10">
        <f>SUM(E1408/P1408)</f>
        <v>5</v>
      </c>
      <c r="U1408" t="s">
        <v>8320</v>
      </c>
      <c r="V1408" t="s">
        <v>8339</v>
      </c>
    </row>
    <row r="1409" spans="1:22" ht="43.5" x14ac:dyDescent="0.35">
      <c r="A1409">
        <v>1407</v>
      </c>
      <c r="B1409" s="3" t="s">
        <v>1408</v>
      </c>
      <c r="C1409" s="3" t="s">
        <v>5517</v>
      </c>
      <c r="D1409" s="18">
        <v>3000</v>
      </c>
      <c r="E1409" s="18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7">
        <v>41838.32844907407</v>
      </c>
      <c r="L1409" s="7">
        <v>41863.32844907407</v>
      </c>
      <c r="M1409" s="5">
        <f>(J1409/86400)+25569+(-5/24)</f>
        <v>41838.32844907407</v>
      </c>
      <c r="N1409" s="5">
        <f t="shared" si="21"/>
        <v>41863.32844907407</v>
      </c>
      <c r="O1409" t="b">
        <v>0</v>
      </c>
      <c r="P1409">
        <v>2</v>
      </c>
      <c r="Q1409" t="b">
        <v>0</v>
      </c>
      <c r="R1409" t="s">
        <v>8287</v>
      </c>
      <c r="S1409" s="11">
        <f>SUM(E1409/D1409)*100</f>
        <v>0.5</v>
      </c>
      <c r="T1409" s="10">
        <f>SUM(E1409/P1409)</f>
        <v>7.5</v>
      </c>
      <c r="U1409" t="s">
        <v>8320</v>
      </c>
      <c r="V1409" t="s">
        <v>8339</v>
      </c>
    </row>
    <row r="1410" spans="1:22" ht="43.5" x14ac:dyDescent="0.35">
      <c r="A1410">
        <v>1408</v>
      </c>
      <c r="B1410" s="3" t="s">
        <v>1409</v>
      </c>
      <c r="C1410" s="3" t="s">
        <v>5518</v>
      </c>
      <c r="D1410" s="18">
        <v>1000</v>
      </c>
      <c r="E1410" s="18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7">
        <v>42291.663842592585</v>
      </c>
      <c r="L1410" s="7">
        <v>42321.705509259256</v>
      </c>
      <c r="M1410" s="5">
        <f>(J1410/86400)+25569+(-5/24)</f>
        <v>42291.663842592585</v>
      </c>
      <c r="N1410" s="5">
        <f t="shared" si="21"/>
        <v>42321.705509259256</v>
      </c>
      <c r="O1410" t="b">
        <v>0</v>
      </c>
      <c r="P1410">
        <v>6</v>
      </c>
      <c r="Q1410" t="b">
        <v>0</v>
      </c>
      <c r="R1410" t="s">
        <v>8287</v>
      </c>
      <c r="S1410" s="11">
        <f>SUM(E1410/D1410)*100</f>
        <v>7.1999999999999993</v>
      </c>
      <c r="T1410" s="10">
        <f>SUM(E1410/P1410)</f>
        <v>12</v>
      </c>
      <c r="U1410" t="s">
        <v>8320</v>
      </c>
      <c r="V1410" t="s">
        <v>8339</v>
      </c>
    </row>
    <row r="1411" spans="1:22" ht="43.5" x14ac:dyDescent="0.35">
      <c r="A1411">
        <v>1409</v>
      </c>
      <c r="B1411" s="3" t="s">
        <v>1410</v>
      </c>
      <c r="C1411" s="3" t="s">
        <v>5519</v>
      </c>
      <c r="D1411" s="18">
        <v>4000</v>
      </c>
      <c r="E1411" s="18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7">
        <v>41944.925173611111</v>
      </c>
      <c r="L1411" s="7">
        <v>42004.966840277775</v>
      </c>
      <c r="M1411" s="5">
        <f>(J1411/86400)+25569+(-5/24)</f>
        <v>41944.925173611111</v>
      </c>
      <c r="N1411" s="5">
        <f t="shared" ref="N1411:N1474" si="22">(I1411/86400)+25569+(-5/24)</f>
        <v>42004.966840277775</v>
      </c>
      <c r="O1411" t="b">
        <v>0</v>
      </c>
      <c r="P1411">
        <v>0</v>
      </c>
      <c r="Q1411" t="b">
        <v>0</v>
      </c>
      <c r="R1411" t="s">
        <v>8287</v>
      </c>
      <c r="S1411" s="11">
        <f>SUM(E1411/D1411)*100</f>
        <v>0</v>
      </c>
      <c r="T1411" s="10" t="e">
        <f>SUM(E1411/P1411)</f>
        <v>#DIV/0!</v>
      </c>
      <c r="U1411" t="s">
        <v>8320</v>
      </c>
      <c r="V1411" t="s">
        <v>8339</v>
      </c>
    </row>
    <row r="1412" spans="1:22" ht="43.5" x14ac:dyDescent="0.35">
      <c r="A1412">
        <v>1410</v>
      </c>
      <c r="B1412" s="3" t="s">
        <v>1411</v>
      </c>
      <c r="C1412" s="3" t="s">
        <v>5520</v>
      </c>
      <c r="D1412" s="18">
        <v>6000</v>
      </c>
      <c r="E1412" s="18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7">
        <v>42479.110185185178</v>
      </c>
      <c r="L1412" s="7">
        <v>42524.110185185178</v>
      </c>
      <c r="M1412" s="5">
        <f>(J1412/86400)+25569+(-5/24)</f>
        <v>42479.110185185178</v>
      </c>
      <c r="N1412" s="5">
        <f t="shared" si="22"/>
        <v>42524.110185185178</v>
      </c>
      <c r="O1412" t="b">
        <v>0</v>
      </c>
      <c r="P1412">
        <v>1</v>
      </c>
      <c r="Q1412" t="b">
        <v>0</v>
      </c>
      <c r="R1412" t="s">
        <v>8287</v>
      </c>
      <c r="S1412" s="11">
        <f>SUM(E1412/D1412)*100</f>
        <v>1.6666666666666666E-2</v>
      </c>
      <c r="T1412" s="10">
        <f>SUM(E1412/P1412)</f>
        <v>1</v>
      </c>
      <c r="U1412" t="s">
        <v>8320</v>
      </c>
      <c r="V1412" t="s">
        <v>8339</v>
      </c>
    </row>
    <row r="1413" spans="1:22" ht="58" x14ac:dyDescent="0.35">
      <c r="A1413">
        <v>1411</v>
      </c>
      <c r="B1413" s="3" t="s">
        <v>1412</v>
      </c>
      <c r="C1413" s="3" t="s">
        <v>5521</v>
      </c>
      <c r="D1413" s="18">
        <v>3000</v>
      </c>
      <c r="E1413" s="18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7">
        <v>42012.850694444445</v>
      </c>
      <c r="L1413" s="7">
        <v>42040.850694444445</v>
      </c>
      <c r="M1413" s="5">
        <f>(J1413/86400)+25569+(-5/24)</f>
        <v>42012.850694444445</v>
      </c>
      <c r="N1413" s="5">
        <f t="shared" si="22"/>
        <v>42040.850694444445</v>
      </c>
      <c r="O1413" t="b">
        <v>0</v>
      </c>
      <c r="P1413">
        <v>3</v>
      </c>
      <c r="Q1413" t="b">
        <v>0</v>
      </c>
      <c r="R1413" t="s">
        <v>8287</v>
      </c>
      <c r="S1413" s="11">
        <f>SUM(E1413/D1413)*100</f>
        <v>0.23333333333333336</v>
      </c>
      <c r="T1413" s="10">
        <f>SUM(E1413/P1413)</f>
        <v>2.3333333333333335</v>
      </c>
      <c r="U1413" t="s">
        <v>8320</v>
      </c>
      <c r="V1413" t="s">
        <v>8339</v>
      </c>
    </row>
    <row r="1414" spans="1:22" ht="29" x14ac:dyDescent="0.35">
      <c r="A1414">
        <v>1412</v>
      </c>
      <c r="B1414" s="3" t="s">
        <v>1413</v>
      </c>
      <c r="C1414" s="3" t="s">
        <v>5522</v>
      </c>
      <c r="D1414" s="18">
        <v>7000</v>
      </c>
      <c r="E1414" s="18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7">
        <v>41946.855312499996</v>
      </c>
      <c r="L1414" s="7">
        <v>41976.855312499996</v>
      </c>
      <c r="M1414" s="5">
        <f>(J1414/86400)+25569+(-5/24)</f>
        <v>41946.855312499996</v>
      </c>
      <c r="N1414" s="5">
        <f t="shared" si="22"/>
        <v>41976.855312499996</v>
      </c>
      <c r="O1414" t="b">
        <v>0</v>
      </c>
      <c r="P1414">
        <v>13</v>
      </c>
      <c r="Q1414" t="b">
        <v>0</v>
      </c>
      <c r="R1414" t="s">
        <v>8287</v>
      </c>
      <c r="S1414" s="11">
        <f>SUM(E1414/D1414)*100</f>
        <v>4.5714285714285712</v>
      </c>
      <c r="T1414" s="10">
        <f>SUM(E1414/P1414)</f>
        <v>24.615384615384617</v>
      </c>
      <c r="U1414" t="s">
        <v>8320</v>
      </c>
      <c r="V1414" t="s">
        <v>8339</v>
      </c>
    </row>
    <row r="1415" spans="1:22" ht="58" x14ac:dyDescent="0.35">
      <c r="A1415">
        <v>1413</v>
      </c>
      <c r="B1415" s="3" t="s">
        <v>1414</v>
      </c>
      <c r="C1415" s="3" t="s">
        <v>5523</v>
      </c>
      <c r="D1415" s="18">
        <v>2000</v>
      </c>
      <c r="E1415" s="18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7">
        <v>42360.228819444441</v>
      </c>
      <c r="L1415" s="7">
        <v>42420.228819444441</v>
      </c>
      <c r="M1415" s="5">
        <f>(J1415/86400)+25569+(-5/24)</f>
        <v>42360.228819444441</v>
      </c>
      <c r="N1415" s="5">
        <f t="shared" si="22"/>
        <v>42420.228819444441</v>
      </c>
      <c r="O1415" t="b">
        <v>0</v>
      </c>
      <c r="P1415">
        <v>1</v>
      </c>
      <c r="Q1415" t="b">
        <v>0</v>
      </c>
      <c r="R1415" t="s">
        <v>8287</v>
      </c>
      <c r="S1415" s="11">
        <f>SUM(E1415/D1415)*100</f>
        <v>5</v>
      </c>
      <c r="T1415" s="10">
        <f>SUM(E1415/P1415)</f>
        <v>100</v>
      </c>
      <c r="U1415" t="s">
        <v>8320</v>
      </c>
      <c r="V1415" t="s">
        <v>8339</v>
      </c>
    </row>
    <row r="1416" spans="1:22" ht="43.5" x14ac:dyDescent="0.35">
      <c r="A1416">
        <v>1414</v>
      </c>
      <c r="B1416" s="3" t="s">
        <v>1415</v>
      </c>
      <c r="C1416" s="3" t="s">
        <v>5524</v>
      </c>
      <c r="D1416" s="18">
        <v>500</v>
      </c>
      <c r="E1416" s="18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7">
        <v>42708.044756944444</v>
      </c>
      <c r="L1416" s="7">
        <v>42738.044756944444</v>
      </c>
      <c r="M1416" s="5">
        <f>(J1416/86400)+25569+(-5/24)</f>
        <v>42708.044756944444</v>
      </c>
      <c r="N1416" s="5">
        <f t="shared" si="22"/>
        <v>42738.044756944444</v>
      </c>
      <c r="O1416" t="b">
        <v>0</v>
      </c>
      <c r="P1416">
        <v>1</v>
      </c>
      <c r="Q1416" t="b">
        <v>0</v>
      </c>
      <c r="R1416" t="s">
        <v>8287</v>
      </c>
      <c r="S1416" s="11">
        <f>SUM(E1416/D1416)*100</f>
        <v>0.2</v>
      </c>
      <c r="T1416" s="10">
        <f>SUM(E1416/P1416)</f>
        <v>1</v>
      </c>
      <c r="U1416" t="s">
        <v>8320</v>
      </c>
      <c r="V1416" t="s">
        <v>8339</v>
      </c>
    </row>
    <row r="1417" spans="1:22" ht="43.5" x14ac:dyDescent="0.35">
      <c r="A1417">
        <v>1415</v>
      </c>
      <c r="B1417" s="3" t="s">
        <v>1416</v>
      </c>
      <c r="C1417" s="3" t="s">
        <v>5525</v>
      </c>
      <c r="D1417" s="18">
        <v>4400</v>
      </c>
      <c r="E1417" s="18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7">
        <v>42192.467488425922</v>
      </c>
      <c r="L1417" s="7">
        <v>42232.467488425922</v>
      </c>
      <c r="M1417" s="5">
        <f>(J1417/86400)+25569+(-5/24)</f>
        <v>42192.467488425922</v>
      </c>
      <c r="N1417" s="5">
        <f t="shared" si="22"/>
        <v>42232.467488425922</v>
      </c>
      <c r="O1417" t="b">
        <v>0</v>
      </c>
      <c r="P1417">
        <v>9</v>
      </c>
      <c r="Q1417" t="b">
        <v>0</v>
      </c>
      <c r="R1417" t="s">
        <v>8287</v>
      </c>
      <c r="S1417" s="11">
        <f>SUM(E1417/D1417)*100</f>
        <v>18.181818181818183</v>
      </c>
      <c r="T1417" s="10">
        <f>SUM(E1417/P1417)</f>
        <v>88.888888888888886</v>
      </c>
      <c r="U1417" t="s">
        <v>8320</v>
      </c>
      <c r="V1417" t="s">
        <v>8339</v>
      </c>
    </row>
    <row r="1418" spans="1:22" ht="43.5" x14ac:dyDescent="0.35">
      <c r="A1418">
        <v>1416</v>
      </c>
      <c r="B1418" s="3" t="s">
        <v>1417</v>
      </c>
      <c r="C1418" s="3" t="s">
        <v>5526</v>
      </c>
      <c r="D1418" s="18">
        <v>50000</v>
      </c>
      <c r="E1418" s="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7">
        <v>42299.717812499999</v>
      </c>
      <c r="L1418" s="7">
        <v>42329.759479166663</v>
      </c>
      <c r="M1418" s="5">
        <f>(J1418/86400)+25569+(-5/24)</f>
        <v>42299.717812499999</v>
      </c>
      <c r="N1418" s="5">
        <f t="shared" si="22"/>
        <v>42329.759479166663</v>
      </c>
      <c r="O1418" t="b">
        <v>0</v>
      </c>
      <c r="P1418">
        <v>0</v>
      </c>
      <c r="Q1418" t="b">
        <v>0</v>
      </c>
      <c r="R1418" t="s">
        <v>8287</v>
      </c>
      <c r="S1418" s="11">
        <f>SUM(E1418/D1418)*100</f>
        <v>0</v>
      </c>
      <c r="T1418" s="10" t="e">
        <f>SUM(E1418/P1418)</f>
        <v>#DIV/0!</v>
      </c>
      <c r="U1418" t="s">
        <v>8320</v>
      </c>
      <c r="V1418" t="s">
        <v>8339</v>
      </c>
    </row>
    <row r="1419" spans="1:22" ht="43.5" x14ac:dyDescent="0.35">
      <c r="A1419">
        <v>1417</v>
      </c>
      <c r="B1419" s="3" t="s">
        <v>1418</v>
      </c>
      <c r="C1419" s="3" t="s">
        <v>5527</v>
      </c>
      <c r="D1419" s="18">
        <v>4500</v>
      </c>
      <c r="E1419" s="18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7">
        <v>42231.941828703704</v>
      </c>
      <c r="L1419" s="7">
        <v>42262.257638888885</v>
      </c>
      <c r="M1419" s="5">
        <f>(J1419/86400)+25569+(-5/24)</f>
        <v>42231.941828703704</v>
      </c>
      <c r="N1419" s="5">
        <f t="shared" si="22"/>
        <v>42262.257638888885</v>
      </c>
      <c r="O1419" t="b">
        <v>0</v>
      </c>
      <c r="P1419">
        <v>2</v>
      </c>
      <c r="Q1419" t="b">
        <v>0</v>
      </c>
      <c r="R1419" t="s">
        <v>8287</v>
      </c>
      <c r="S1419" s="11">
        <f>SUM(E1419/D1419)*100</f>
        <v>1.2222222222222223</v>
      </c>
      <c r="T1419" s="10">
        <f>SUM(E1419/P1419)</f>
        <v>27.5</v>
      </c>
      <c r="U1419" t="s">
        <v>8320</v>
      </c>
      <c r="V1419" t="s">
        <v>8339</v>
      </c>
    </row>
    <row r="1420" spans="1:22" ht="58" x14ac:dyDescent="0.35">
      <c r="A1420">
        <v>1418</v>
      </c>
      <c r="B1420" s="3" t="s">
        <v>1419</v>
      </c>
      <c r="C1420" s="3" t="s">
        <v>5528</v>
      </c>
      <c r="D1420" s="18">
        <v>3000</v>
      </c>
      <c r="E1420" s="18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7">
        <v>42395.248078703698</v>
      </c>
      <c r="L1420" s="7">
        <v>42425.248078703698</v>
      </c>
      <c r="M1420" s="5">
        <f>(J1420/86400)+25569+(-5/24)</f>
        <v>42395.248078703698</v>
      </c>
      <c r="N1420" s="5">
        <f t="shared" si="22"/>
        <v>42425.248078703698</v>
      </c>
      <c r="O1420" t="b">
        <v>0</v>
      </c>
      <c r="P1420">
        <v>1</v>
      </c>
      <c r="Q1420" t="b">
        <v>0</v>
      </c>
      <c r="R1420" t="s">
        <v>8287</v>
      </c>
      <c r="S1420" s="11">
        <f>SUM(E1420/D1420)*100</f>
        <v>0.2</v>
      </c>
      <c r="T1420" s="10">
        <f>SUM(E1420/P1420)</f>
        <v>6</v>
      </c>
      <c r="U1420" t="s">
        <v>8320</v>
      </c>
      <c r="V1420" t="s">
        <v>8339</v>
      </c>
    </row>
    <row r="1421" spans="1:22" ht="58" x14ac:dyDescent="0.35">
      <c r="A1421">
        <v>1419</v>
      </c>
      <c r="B1421" s="3" t="s">
        <v>1420</v>
      </c>
      <c r="C1421" s="3" t="s">
        <v>5529</v>
      </c>
      <c r="D1421" s="18">
        <v>6300</v>
      </c>
      <c r="E1421" s="18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7">
        <v>42622.24790509259</v>
      </c>
      <c r="L1421" s="7">
        <v>42652.24790509259</v>
      </c>
      <c r="M1421" s="5">
        <f>(J1421/86400)+25569+(-5/24)</f>
        <v>42622.24790509259</v>
      </c>
      <c r="N1421" s="5">
        <f t="shared" si="22"/>
        <v>42652.24790509259</v>
      </c>
      <c r="O1421" t="b">
        <v>0</v>
      </c>
      <c r="P1421">
        <v>10</v>
      </c>
      <c r="Q1421" t="b">
        <v>0</v>
      </c>
      <c r="R1421" t="s">
        <v>8287</v>
      </c>
      <c r="S1421" s="11">
        <f>SUM(E1421/D1421)*100</f>
        <v>7.0634920634920633</v>
      </c>
      <c r="T1421" s="10">
        <f>SUM(E1421/P1421)</f>
        <v>44.5</v>
      </c>
      <c r="U1421" t="s">
        <v>8320</v>
      </c>
      <c r="V1421" t="s">
        <v>8339</v>
      </c>
    </row>
    <row r="1422" spans="1:22" ht="29" x14ac:dyDescent="0.35">
      <c r="A1422">
        <v>1420</v>
      </c>
      <c r="B1422" s="3" t="s">
        <v>1421</v>
      </c>
      <c r="C1422" s="3" t="s">
        <v>5530</v>
      </c>
      <c r="D1422" s="18">
        <v>110</v>
      </c>
      <c r="E1422" s="18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7">
        <v>42524.459328703706</v>
      </c>
      <c r="L1422" s="7">
        <v>42549.459328703706</v>
      </c>
      <c r="M1422" s="5">
        <f>(J1422/86400)+25569+(-5/24)</f>
        <v>42524.459328703706</v>
      </c>
      <c r="N1422" s="5">
        <f t="shared" si="22"/>
        <v>42549.459328703706</v>
      </c>
      <c r="O1422" t="b">
        <v>0</v>
      </c>
      <c r="P1422">
        <v>3</v>
      </c>
      <c r="Q1422" t="b">
        <v>0</v>
      </c>
      <c r="R1422" t="s">
        <v>8287</v>
      </c>
      <c r="S1422" s="11">
        <f>SUM(E1422/D1422)*100</f>
        <v>2.7272727272727271</v>
      </c>
      <c r="T1422" s="10">
        <f>SUM(E1422/P1422)</f>
        <v>1</v>
      </c>
      <c r="U1422" t="s">
        <v>8320</v>
      </c>
      <c r="V1422" t="s">
        <v>8339</v>
      </c>
    </row>
    <row r="1423" spans="1:22" ht="58" x14ac:dyDescent="0.35">
      <c r="A1423">
        <v>1421</v>
      </c>
      <c r="B1423" s="3" t="s">
        <v>1422</v>
      </c>
      <c r="C1423" s="3" t="s">
        <v>5531</v>
      </c>
      <c r="D1423" s="18">
        <v>200000</v>
      </c>
      <c r="E1423" s="18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7">
        <v>42013.707280092589</v>
      </c>
      <c r="L1423" s="7">
        <v>42043.707280092589</v>
      </c>
      <c r="M1423" s="5">
        <f>(J1423/86400)+25569+(-5/24)</f>
        <v>42013.707280092589</v>
      </c>
      <c r="N1423" s="5">
        <f t="shared" si="22"/>
        <v>42043.707280092589</v>
      </c>
      <c r="O1423" t="b">
        <v>0</v>
      </c>
      <c r="P1423">
        <v>2</v>
      </c>
      <c r="Q1423" t="b">
        <v>0</v>
      </c>
      <c r="R1423" t="s">
        <v>8287</v>
      </c>
      <c r="S1423" s="11">
        <f>SUM(E1423/D1423)*100</f>
        <v>0.1</v>
      </c>
      <c r="T1423" s="10">
        <f>SUM(E1423/P1423)</f>
        <v>100</v>
      </c>
      <c r="U1423" t="s">
        <v>8320</v>
      </c>
      <c r="V1423" t="s">
        <v>8339</v>
      </c>
    </row>
    <row r="1424" spans="1:22" ht="43.5" x14ac:dyDescent="0.35">
      <c r="A1424">
        <v>1422</v>
      </c>
      <c r="B1424" s="3" t="s">
        <v>1423</v>
      </c>
      <c r="C1424" s="3" t="s">
        <v>5532</v>
      </c>
      <c r="D1424" s="18">
        <v>25000</v>
      </c>
      <c r="E1424" s="18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7">
        <v>42604.031296296293</v>
      </c>
      <c r="L1424" s="7">
        <v>42634.031296296293</v>
      </c>
      <c r="M1424" s="5">
        <f>(J1424/86400)+25569+(-5/24)</f>
        <v>42604.031296296293</v>
      </c>
      <c r="N1424" s="5">
        <f t="shared" si="22"/>
        <v>42634.031296296293</v>
      </c>
      <c r="O1424" t="b">
        <v>0</v>
      </c>
      <c r="P1424">
        <v>2</v>
      </c>
      <c r="Q1424" t="b">
        <v>0</v>
      </c>
      <c r="R1424" t="s">
        <v>8287</v>
      </c>
      <c r="S1424" s="11">
        <f>SUM(E1424/D1424)*100</f>
        <v>0.104</v>
      </c>
      <c r="T1424" s="10">
        <f>SUM(E1424/P1424)</f>
        <v>13</v>
      </c>
      <c r="U1424" t="s">
        <v>8320</v>
      </c>
      <c r="V1424" t="s">
        <v>8339</v>
      </c>
    </row>
    <row r="1425" spans="1:22" ht="43.5" x14ac:dyDescent="0.35">
      <c r="A1425">
        <v>1423</v>
      </c>
      <c r="B1425" s="3" t="s">
        <v>1424</v>
      </c>
      <c r="C1425" s="3" t="s">
        <v>5533</v>
      </c>
      <c r="D1425" s="18">
        <v>30000</v>
      </c>
      <c r="E1425" s="18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7">
        <v>42340.151979166665</v>
      </c>
      <c r="L1425" s="7">
        <v>42370.151979166665</v>
      </c>
      <c r="M1425" s="5">
        <f>(J1425/86400)+25569+(-5/24)</f>
        <v>42340.151979166665</v>
      </c>
      <c r="N1425" s="5">
        <f t="shared" si="22"/>
        <v>42370.151979166665</v>
      </c>
      <c r="O1425" t="b">
        <v>0</v>
      </c>
      <c r="P1425">
        <v>1</v>
      </c>
      <c r="Q1425" t="b">
        <v>0</v>
      </c>
      <c r="R1425" t="s">
        <v>8287</v>
      </c>
      <c r="S1425" s="11">
        <f>SUM(E1425/D1425)*100</f>
        <v>0.33333333333333337</v>
      </c>
      <c r="T1425" s="10">
        <f>SUM(E1425/P1425)</f>
        <v>100</v>
      </c>
      <c r="U1425" t="s">
        <v>8320</v>
      </c>
      <c r="V1425" t="s">
        <v>8339</v>
      </c>
    </row>
    <row r="1426" spans="1:22" ht="43.5" x14ac:dyDescent="0.35">
      <c r="A1426">
        <v>1424</v>
      </c>
      <c r="B1426" s="3" t="s">
        <v>1425</v>
      </c>
      <c r="C1426" s="3" t="s">
        <v>5534</v>
      </c>
      <c r="D1426" s="18">
        <v>7500</v>
      </c>
      <c r="E1426" s="18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7">
        <v>42676.509282407402</v>
      </c>
      <c r="L1426" s="7">
        <v>42689.550949074073</v>
      </c>
      <c r="M1426" s="5">
        <f>(J1426/86400)+25569+(-5/24)</f>
        <v>42676.509282407402</v>
      </c>
      <c r="N1426" s="5">
        <f t="shared" si="22"/>
        <v>42689.550949074073</v>
      </c>
      <c r="O1426" t="b">
        <v>0</v>
      </c>
      <c r="P1426">
        <v>14</v>
      </c>
      <c r="Q1426" t="b">
        <v>0</v>
      </c>
      <c r="R1426" t="s">
        <v>8287</v>
      </c>
      <c r="S1426" s="11">
        <f>SUM(E1426/D1426)*100</f>
        <v>20.36</v>
      </c>
      <c r="T1426" s="10">
        <f>SUM(E1426/P1426)</f>
        <v>109.07142857142857</v>
      </c>
      <c r="U1426" t="s">
        <v>8320</v>
      </c>
      <c r="V1426" t="s">
        <v>8339</v>
      </c>
    </row>
    <row r="1427" spans="1:22" ht="43.5" x14ac:dyDescent="0.35">
      <c r="A1427">
        <v>1425</v>
      </c>
      <c r="B1427" s="3" t="s">
        <v>1426</v>
      </c>
      <c r="C1427" s="3" t="s">
        <v>5535</v>
      </c>
      <c r="D1427" s="18">
        <v>13000</v>
      </c>
      <c r="E1427" s="18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7">
        <v>42092.923136574071</v>
      </c>
      <c r="L1427" s="7">
        <v>42122.923136574071</v>
      </c>
      <c r="M1427" s="5">
        <f>(J1427/86400)+25569+(-5/24)</f>
        <v>42092.923136574071</v>
      </c>
      <c r="N1427" s="5">
        <f t="shared" si="22"/>
        <v>42122.923136574071</v>
      </c>
      <c r="O1427" t="b">
        <v>0</v>
      </c>
      <c r="P1427">
        <v>0</v>
      </c>
      <c r="Q1427" t="b">
        <v>0</v>
      </c>
      <c r="R1427" t="s">
        <v>8287</v>
      </c>
      <c r="S1427" s="11">
        <f>SUM(E1427/D1427)*100</f>
        <v>0</v>
      </c>
      <c r="T1427" s="10" t="e">
        <f>SUM(E1427/P1427)</f>
        <v>#DIV/0!</v>
      </c>
      <c r="U1427" t="s">
        <v>8320</v>
      </c>
      <c r="V1427" t="s">
        <v>8339</v>
      </c>
    </row>
    <row r="1428" spans="1:22" ht="43.5" x14ac:dyDescent="0.35">
      <c r="A1428">
        <v>1426</v>
      </c>
      <c r="B1428" s="3" t="s">
        <v>1427</v>
      </c>
      <c r="C1428" s="3" t="s">
        <v>5536</v>
      </c>
      <c r="D1428" s="18">
        <v>1000</v>
      </c>
      <c r="E1428" s="1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7">
        <v>42180.181944444441</v>
      </c>
      <c r="L1428" s="7">
        <v>42240.181944444441</v>
      </c>
      <c r="M1428" s="5">
        <f>(J1428/86400)+25569+(-5/24)</f>
        <v>42180.181944444441</v>
      </c>
      <c r="N1428" s="5">
        <f t="shared" si="22"/>
        <v>42240.181944444441</v>
      </c>
      <c r="O1428" t="b">
        <v>0</v>
      </c>
      <c r="P1428">
        <v>0</v>
      </c>
      <c r="Q1428" t="b">
        <v>0</v>
      </c>
      <c r="R1428" t="s">
        <v>8287</v>
      </c>
      <c r="S1428" s="11">
        <f>SUM(E1428/D1428)*100</f>
        <v>0</v>
      </c>
      <c r="T1428" s="10" t="e">
        <f>SUM(E1428/P1428)</f>
        <v>#DIV/0!</v>
      </c>
      <c r="U1428" t="s">
        <v>8320</v>
      </c>
      <c r="V1428" t="s">
        <v>8339</v>
      </c>
    </row>
    <row r="1429" spans="1:22" ht="58" x14ac:dyDescent="0.35">
      <c r="A1429">
        <v>1427</v>
      </c>
      <c r="B1429" s="3" t="s">
        <v>1428</v>
      </c>
      <c r="C1429" s="3" t="s">
        <v>5537</v>
      </c>
      <c r="D1429" s="18">
        <v>5000</v>
      </c>
      <c r="E1429" s="18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7">
        <v>42601.643344907403</v>
      </c>
      <c r="L1429" s="7">
        <v>42631.643344907403</v>
      </c>
      <c r="M1429" s="5">
        <f>(J1429/86400)+25569+(-5/24)</f>
        <v>42601.643344907403</v>
      </c>
      <c r="N1429" s="5">
        <f t="shared" si="22"/>
        <v>42631.643344907403</v>
      </c>
      <c r="O1429" t="b">
        <v>0</v>
      </c>
      <c r="P1429">
        <v>4</v>
      </c>
      <c r="Q1429" t="b">
        <v>0</v>
      </c>
      <c r="R1429" t="s">
        <v>8287</v>
      </c>
      <c r="S1429" s="11">
        <f>SUM(E1429/D1429)*100</f>
        <v>8.3800000000000008</v>
      </c>
      <c r="T1429" s="10">
        <f>SUM(E1429/P1429)</f>
        <v>104.75</v>
      </c>
      <c r="U1429" t="s">
        <v>8320</v>
      </c>
      <c r="V1429" t="s">
        <v>8339</v>
      </c>
    </row>
    <row r="1430" spans="1:22" ht="43.5" x14ac:dyDescent="0.35">
      <c r="A1430">
        <v>1428</v>
      </c>
      <c r="B1430" s="3" t="s">
        <v>1429</v>
      </c>
      <c r="C1430" s="3" t="s">
        <v>5538</v>
      </c>
      <c r="D1430" s="18">
        <v>1000</v>
      </c>
      <c r="E1430" s="18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7">
        <v>42432.171493055554</v>
      </c>
      <c r="L1430" s="7">
        <v>42462.129826388882</v>
      </c>
      <c r="M1430" s="5">
        <f>(J1430/86400)+25569+(-5/24)</f>
        <v>42432.171493055554</v>
      </c>
      <c r="N1430" s="5">
        <f t="shared" si="22"/>
        <v>42462.129826388882</v>
      </c>
      <c r="O1430" t="b">
        <v>0</v>
      </c>
      <c r="P1430">
        <v>3</v>
      </c>
      <c r="Q1430" t="b">
        <v>0</v>
      </c>
      <c r="R1430" t="s">
        <v>8287</v>
      </c>
      <c r="S1430" s="11">
        <f>SUM(E1430/D1430)*100</f>
        <v>4.5</v>
      </c>
      <c r="T1430" s="10">
        <f>SUM(E1430/P1430)</f>
        <v>15</v>
      </c>
      <c r="U1430" t="s">
        <v>8320</v>
      </c>
      <c r="V1430" t="s">
        <v>8339</v>
      </c>
    </row>
    <row r="1431" spans="1:22" ht="43.5" x14ac:dyDescent="0.35">
      <c r="A1431">
        <v>1429</v>
      </c>
      <c r="B1431" s="3" t="s">
        <v>1430</v>
      </c>
      <c r="C1431" s="3" t="s">
        <v>5539</v>
      </c>
      <c r="D1431" s="18">
        <v>10000</v>
      </c>
      <c r="E1431" s="18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7">
        <v>42073.852337962962</v>
      </c>
      <c r="L1431" s="7">
        <v>42103.852337962962</v>
      </c>
      <c r="M1431" s="5">
        <f>(J1431/86400)+25569+(-5/24)</f>
        <v>42073.852337962962</v>
      </c>
      <c r="N1431" s="5">
        <f t="shared" si="22"/>
        <v>42103.852337962962</v>
      </c>
      <c r="O1431" t="b">
        <v>0</v>
      </c>
      <c r="P1431">
        <v>0</v>
      </c>
      <c r="Q1431" t="b">
        <v>0</v>
      </c>
      <c r="R1431" t="s">
        <v>8287</v>
      </c>
      <c r="S1431" s="11">
        <f>SUM(E1431/D1431)*100</f>
        <v>0</v>
      </c>
      <c r="T1431" s="10" t="e">
        <f>SUM(E1431/P1431)</f>
        <v>#DIV/0!</v>
      </c>
      <c r="U1431" t="s">
        <v>8320</v>
      </c>
      <c r="V1431" t="s">
        <v>8339</v>
      </c>
    </row>
    <row r="1432" spans="1:22" ht="43.5" x14ac:dyDescent="0.35">
      <c r="A1432">
        <v>1430</v>
      </c>
      <c r="B1432" s="3" t="s">
        <v>1431</v>
      </c>
      <c r="C1432" s="3" t="s">
        <v>5540</v>
      </c>
      <c r="D1432" s="18">
        <v>5000</v>
      </c>
      <c r="E1432" s="18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7">
        <v>41961.605185185188</v>
      </c>
      <c r="L1432" s="7">
        <v>41992.605185185188</v>
      </c>
      <c r="M1432" s="5">
        <f>(J1432/86400)+25569+(-5/24)</f>
        <v>41961.605185185188</v>
      </c>
      <c r="N1432" s="5">
        <f t="shared" si="22"/>
        <v>41992.605185185188</v>
      </c>
      <c r="O1432" t="b">
        <v>0</v>
      </c>
      <c r="P1432">
        <v>5</v>
      </c>
      <c r="Q1432" t="b">
        <v>0</v>
      </c>
      <c r="R1432" t="s">
        <v>8287</v>
      </c>
      <c r="S1432" s="11">
        <f>SUM(E1432/D1432)*100</f>
        <v>8.06</v>
      </c>
      <c r="T1432" s="10">
        <f>SUM(E1432/P1432)</f>
        <v>80.599999999999994</v>
      </c>
      <c r="U1432" t="s">
        <v>8320</v>
      </c>
      <c r="V1432" t="s">
        <v>8339</v>
      </c>
    </row>
    <row r="1433" spans="1:22" ht="58" x14ac:dyDescent="0.35">
      <c r="A1433">
        <v>1431</v>
      </c>
      <c r="B1433" s="3" t="s">
        <v>1432</v>
      </c>
      <c r="C1433" s="3" t="s">
        <v>5541</v>
      </c>
      <c r="D1433" s="18">
        <v>17000</v>
      </c>
      <c r="E1433" s="18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7">
        <v>42304.002499999995</v>
      </c>
      <c r="L1433" s="7">
        <v>42334.044166666667</v>
      </c>
      <c r="M1433" s="5">
        <f>(J1433/86400)+25569+(-5/24)</f>
        <v>42304.002499999995</v>
      </c>
      <c r="N1433" s="5">
        <f t="shared" si="22"/>
        <v>42334.044166666667</v>
      </c>
      <c r="O1433" t="b">
        <v>0</v>
      </c>
      <c r="P1433">
        <v>47</v>
      </c>
      <c r="Q1433" t="b">
        <v>0</v>
      </c>
      <c r="R1433" t="s">
        <v>8287</v>
      </c>
      <c r="S1433" s="11">
        <f>SUM(E1433/D1433)*100</f>
        <v>31.94705882352941</v>
      </c>
      <c r="T1433" s="10">
        <f>SUM(E1433/P1433)</f>
        <v>115.55319148936171</v>
      </c>
      <c r="U1433" t="s">
        <v>8320</v>
      </c>
      <c r="V1433" t="s">
        <v>8339</v>
      </c>
    </row>
    <row r="1434" spans="1:22" ht="58" x14ac:dyDescent="0.35">
      <c r="A1434">
        <v>1432</v>
      </c>
      <c r="B1434" s="3" t="s">
        <v>1433</v>
      </c>
      <c r="C1434" s="3" t="s">
        <v>5542</v>
      </c>
      <c r="D1434" s="18">
        <v>40000</v>
      </c>
      <c r="E1434" s="18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7">
        <v>42175.572083333333</v>
      </c>
      <c r="L1434" s="7">
        <v>42205.572083333333</v>
      </c>
      <c r="M1434" s="5">
        <f>(J1434/86400)+25569+(-5/24)</f>
        <v>42175.572083333333</v>
      </c>
      <c r="N1434" s="5">
        <f t="shared" si="22"/>
        <v>42205.572083333333</v>
      </c>
      <c r="O1434" t="b">
        <v>0</v>
      </c>
      <c r="P1434">
        <v>0</v>
      </c>
      <c r="Q1434" t="b">
        <v>0</v>
      </c>
      <c r="R1434" t="s">
        <v>8287</v>
      </c>
      <c r="S1434" s="11">
        <f>SUM(E1434/D1434)*100</f>
        <v>0</v>
      </c>
      <c r="T1434" s="10" t="e">
        <f>SUM(E1434/P1434)</f>
        <v>#DIV/0!</v>
      </c>
      <c r="U1434" t="s">
        <v>8320</v>
      </c>
      <c r="V1434" t="s">
        <v>8339</v>
      </c>
    </row>
    <row r="1435" spans="1:22" ht="43.5" x14ac:dyDescent="0.35">
      <c r="A1435">
        <v>1433</v>
      </c>
      <c r="B1435" s="3" t="s">
        <v>1434</v>
      </c>
      <c r="C1435" s="3" t="s">
        <v>5543</v>
      </c>
      <c r="D1435" s="18">
        <v>12000</v>
      </c>
      <c r="E1435" s="18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7">
        <v>42673.417534722219</v>
      </c>
      <c r="L1435" s="7">
        <v>42714.249999999993</v>
      </c>
      <c r="M1435" s="5">
        <f>(J1435/86400)+25569+(-5/24)</f>
        <v>42673.417534722219</v>
      </c>
      <c r="N1435" s="5">
        <f t="shared" si="22"/>
        <v>42714.249999999993</v>
      </c>
      <c r="O1435" t="b">
        <v>0</v>
      </c>
      <c r="P1435">
        <v>10</v>
      </c>
      <c r="Q1435" t="b">
        <v>0</v>
      </c>
      <c r="R1435" t="s">
        <v>8287</v>
      </c>
      <c r="S1435" s="11">
        <f>SUM(E1435/D1435)*100</f>
        <v>6.708333333333333</v>
      </c>
      <c r="T1435" s="10">
        <f>SUM(E1435/P1435)</f>
        <v>80.5</v>
      </c>
      <c r="U1435" t="s">
        <v>8320</v>
      </c>
      <c r="V1435" t="s">
        <v>8339</v>
      </c>
    </row>
    <row r="1436" spans="1:22" ht="43.5" x14ac:dyDescent="0.35">
      <c r="A1436">
        <v>1434</v>
      </c>
      <c r="B1436" s="3" t="s">
        <v>1435</v>
      </c>
      <c r="C1436" s="3" t="s">
        <v>5544</v>
      </c>
      <c r="D1436" s="18">
        <v>82000</v>
      </c>
      <c r="E1436" s="18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7">
        <v>42142.558773148143</v>
      </c>
      <c r="L1436" s="7">
        <v>42163.416666666664</v>
      </c>
      <c r="M1436" s="5">
        <f>(J1436/86400)+25569+(-5/24)</f>
        <v>42142.558773148143</v>
      </c>
      <c r="N1436" s="5">
        <f t="shared" si="22"/>
        <v>42163.416666666664</v>
      </c>
      <c r="O1436" t="b">
        <v>0</v>
      </c>
      <c r="P1436">
        <v>11</v>
      </c>
      <c r="Q1436" t="b">
        <v>0</v>
      </c>
      <c r="R1436" t="s">
        <v>8287</v>
      </c>
      <c r="S1436" s="11">
        <f>SUM(E1436/D1436)*100</f>
        <v>9.9878048780487809</v>
      </c>
      <c r="T1436" s="10">
        <f>SUM(E1436/P1436)</f>
        <v>744.5454545454545</v>
      </c>
      <c r="U1436" t="s">
        <v>8320</v>
      </c>
      <c r="V1436" t="s">
        <v>8339</v>
      </c>
    </row>
    <row r="1437" spans="1:22" ht="43.5" x14ac:dyDescent="0.35">
      <c r="A1437">
        <v>1435</v>
      </c>
      <c r="B1437" s="3" t="s">
        <v>1436</v>
      </c>
      <c r="C1437" s="3" t="s">
        <v>5545</v>
      </c>
      <c r="D1437" s="18">
        <v>15000</v>
      </c>
      <c r="E1437" s="18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7">
        <v>42258.57199074074</v>
      </c>
      <c r="L1437" s="7">
        <v>42288.57199074074</v>
      </c>
      <c r="M1437" s="5">
        <f>(J1437/86400)+25569+(-5/24)</f>
        <v>42258.57199074074</v>
      </c>
      <c r="N1437" s="5">
        <f t="shared" si="22"/>
        <v>42288.57199074074</v>
      </c>
      <c r="O1437" t="b">
        <v>0</v>
      </c>
      <c r="P1437">
        <v>2</v>
      </c>
      <c r="Q1437" t="b">
        <v>0</v>
      </c>
      <c r="R1437" t="s">
        <v>8287</v>
      </c>
      <c r="S1437" s="11">
        <f>SUM(E1437/D1437)*100</f>
        <v>0.1</v>
      </c>
      <c r="T1437" s="10">
        <f>SUM(E1437/P1437)</f>
        <v>7.5</v>
      </c>
      <c r="U1437" t="s">
        <v>8320</v>
      </c>
      <c r="V1437" t="s">
        <v>8339</v>
      </c>
    </row>
    <row r="1438" spans="1:22" ht="58" x14ac:dyDescent="0.35">
      <c r="A1438">
        <v>1436</v>
      </c>
      <c r="B1438" s="3" t="s">
        <v>1437</v>
      </c>
      <c r="C1438" s="3" t="s">
        <v>5546</v>
      </c>
      <c r="D1438" s="18">
        <v>10000</v>
      </c>
      <c r="E1438" s="1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7">
        <v>42391.141863425924</v>
      </c>
      <c r="L1438" s="7">
        <v>42421.141863425924</v>
      </c>
      <c r="M1438" s="5">
        <f>(J1438/86400)+25569+(-5/24)</f>
        <v>42391.141863425924</v>
      </c>
      <c r="N1438" s="5">
        <f t="shared" si="22"/>
        <v>42421.141863425924</v>
      </c>
      <c r="O1438" t="b">
        <v>0</v>
      </c>
      <c r="P1438">
        <v>2</v>
      </c>
      <c r="Q1438" t="b">
        <v>0</v>
      </c>
      <c r="R1438" t="s">
        <v>8287</v>
      </c>
      <c r="S1438" s="11">
        <f>SUM(E1438/D1438)*100</f>
        <v>0.77</v>
      </c>
      <c r="T1438" s="10">
        <f>SUM(E1438/P1438)</f>
        <v>38.5</v>
      </c>
      <c r="U1438" t="s">
        <v>8320</v>
      </c>
      <c r="V1438" t="s">
        <v>8339</v>
      </c>
    </row>
    <row r="1439" spans="1:22" ht="58" x14ac:dyDescent="0.35">
      <c r="A1439">
        <v>1437</v>
      </c>
      <c r="B1439" s="3" t="s">
        <v>1438</v>
      </c>
      <c r="C1439" s="3" t="s">
        <v>5547</v>
      </c>
      <c r="D1439" s="18">
        <v>3000</v>
      </c>
      <c r="E1439" s="18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7">
        <v>41796.32336805555</v>
      </c>
      <c r="L1439" s="7">
        <v>41832.999305555553</v>
      </c>
      <c r="M1439" s="5">
        <f>(J1439/86400)+25569+(-5/24)</f>
        <v>41796.32336805555</v>
      </c>
      <c r="N1439" s="5">
        <f t="shared" si="22"/>
        <v>41832.999305555553</v>
      </c>
      <c r="O1439" t="b">
        <v>0</v>
      </c>
      <c r="P1439">
        <v>22</v>
      </c>
      <c r="Q1439" t="b">
        <v>0</v>
      </c>
      <c r="R1439" t="s">
        <v>8287</v>
      </c>
      <c r="S1439" s="11">
        <f>SUM(E1439/D1439)*100</f>
        <v>26.900000000000002</v>
      </c>
      <c r="T1439" s="10">
        <f>SUM(E1439/P1439)</f>
        <v>36.68181818181818</v>
      </c>
      <c r="U1439" t="s">
        <v>8320</v>
      </c>
      <c r="V1439" t="s">
        <v>8339</v>
      </c>
    </row>
    <row r="1440" spans="1:22" ht="43.5" x14ac:dyDescent="0.35">
      <c r="A1440">
        <v>1438</v>
      </c>
      <c r="B1440" s="3" t="s">
        <v>1439</v>
      </c>
      <c r="C1440" s="3" t="s">
        <v>5548</v>
      </c>
      <c r="D1440" s="18">
        <v>20000</v>
      </c>
      <c r="E1440" s="18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7">
        <v>42457.663182870368</v>
      </c>
      <c r="L1440" s="7">
        <v>42487.371527777774</v>
      </c>
      <c r="M1440" s="5">
        <f>(J1440/86400)+25569+(-5/24)</f>
        <v>42457.663182870368</v>
      </c>
      <c r="N1440" s="5">
        <f t="shared" si="22"/>
        <v>42487.371527777774</v>
      </c>
      <c r="O1440" t="b">
        <v>0</v>
      </c>
      <c r="P1440">
        <v>8</v>
      </c>
      <c r="Q1440" t="b">
        <v>0</v>
      </c>
      <c r="R1440" t="s">
        <v>8287</v>
      </c>
      <c r="S1440" s="11">
        <f>SUM(E1440/D1440)*100</f>
        <v>3</v>
      </c>
      <c r="T1440" s="10">
        <f>SUM(E1440/P1440)</f>
        <v>75</v>
      </c>
      <c r="U1440" t="s">
        <v>8320</v>
      </c>
      <c r="V1440" t="s">
        <v>8339</v>
      </c>
    </row>
    <row r="1441" spans="1:22" ht="43.5" x14ac:dyDescent="0.35">
      <c r="A1441">
        <v>1439</v>
      </c>
      <c r="B1441" s="3" t="s">
        <v>1440</v>
      </c>
      <c r="C1441" s="3" t="s">
        <v>5549</v>
      </c>
      <c r="D1441" s="18">
        <v>2725</v>
      </c>
      <c r="E1441" s="18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7">
        <v>42040.621539351851</v>
      </c>
      <c r="L1441" s="7">
        <v>42070.621539351851</v>
      </c>
      <c r="M1441" s="5">
        <f>(J1441/86400)+25569+(-5/24)</f>
        <v>42040.621539351851</v>
      </c>
      <c r="N1441" s="5">
        <f t="shared" si="22"/>
        <v>42070.621539351851</v>
      </c>
      <c r="O1441" t="b">
        <v>0</v>
      </c>
      <c r="P1441">
        <v>6</v>
      </c>
      <c r="Q1441" t="b">
        <v>0</v>
      </c>
      <c r="R1441" t="s">
        <v>8287</v>
      </c>
      <c r="S1441" s="11">
        <f>SUM(E1441/D1441)*100</f>
        <v>6.6055045871559637</v>
      </c>
      <c r="T1441" s="10">
        <f>SUM(E1441/P1441)</f>
        <v>30</v>
      </c>
      <c r="U1441" t="s">
        <v>8320</v>
      </c>
      <c r="V1441" t="s">
        <v>8339</v>
      </c>
    </row>
    <row r="1442" spans="1:22" ht="43.5" x14ac:dyDescent="0.35">
      <c r="A1442">
        <v>1440</v>
      </c>
      <c r="B1442" s="3" t="s">
        <v>1441</v>
      </c>
      <c r="C1442" s="3" t="s">
        <v>5550</v>
      </c>
      <c r="D1442" s="18">
        <v>13000</v>
      </c>
      <c r="E1442" s="18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7">
        <v>42486.540081018517</v>
      </c>
      <c r="L1442" s="7">
        <v>42516.540081018517</v>
      </c>
      <c r="M1442" s="5">
        <f>(J1442/86400)+25569+(-5/24)</f>
        <v>42486.540081018517</v>
      </c>
      <c r="N1442" s="5">
        <f t="shared" si="22"/>
        <v>42516.540081018517</v>
      </c>
      <c r="O1442" t="b">
        <v>0</v>
      </c>
      <c r="P1442">
        <v>1</v>
      </c>
      <c r="Q1442" t="b">
        <v>0</v>
      </c>
      <c r="R1442" t="s">
        <v>8287</v>
      </c>
      <c r="S1442" s="11">
        <f>SUM(E1442/D1442)*100</f>
        <v>7.6923076923076927E-3</v>
      </c>
      <c r="T1442" s="10">
        <f>SUM(E1442/P1442)</f>
        <v>1</v>
      </c>
      <c r="U1442" t="s">
        <v>8320</v>
      </c>
      <c r="V1442" t="s">
        <v>8339</v>
      </c>
    </row>
    <row r="1443" spans="1:22" ht="58" x14ac:dyDescent="0.35">
      <c r="A1443">
        <v>1441</v>
      </c>
      <c r="B1443" s="3" t="s">
        <v>1442</v>
      </c>
      <c r="C1443" s="3" t="s">
        <v>5551</v>
      </c>
      <c r="D1443" s="18">
        <v>180000</v>
      </c>
      <c r="E1443" s="18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7">
        <v>42198.557511574072</v>
      </c>
      <c r="L1443" s="7">
        <v>42258.557511574072</v>
      </c>
      <c r="M1443" s="5">
        <f>(J1443/86400)+25569+(-5/24)</f>
        <v>42198.557511574072</v>
      </c>
      <c r="N1443" s="5">
        <f t="shared" si="22"/>
        <v>42258.557511574072</v>
      </c>
      <c r="O1443" t="b">
        <v>0</v>
      </c>
      <c r="P1443">
        <v>3</v>
      </c>
      <c r="Q1443" t="b">
        <v>0</v>
      </c>
      <c r="R1443" t="s">
        <v>8287</v>
      </c>
      <c r="S1443" s="11">
        <f>SUM(E1443/D1443)*100</f>
        <v>1.1222222222222222</v>
      </c>
      <c r="T1443" s="10">
        <f>SUM(E1443/P1443)</f>
        <v>673.33333333333337</v>
      </c>
      <c r="U1443" t="s">
        <v>8320</v>
      </c>
      <c r="V1443" t="s">
        <v>8339</v>
      </c>
    </row>
    <row r="1444" spans="1:22" ht="43.5" x14ac:dyDescent="0.35">
      <c r="A1444">
        <v>1442</v>
      </c>
      <c r="B1444" s="3" t="s">
        <v>1443</v>
      </c>
      <c r="C1444" s="3" t="s">
        <v>5552</v>
      </c>
      <c r="D1444" s="18">
        <v>1500</v>
      </c>
      <c r="E1444" s="18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7">
        <v>42485.437013888884</v>
      </c>
      <c r="L1444" s="7">
        <v>42515.437013888884</v>
      </c>
      <c r="M1444" s="5">
        <f>(J1444/86400)+25569+(-5/24)</f>
        <v>42485.437013888884</v>
      </c>
      <c r="N1444" s="5">
        <f t="shared" si="22"/>
        <v>42515.437013888884</v>
      </c>
      <c r="O1444" t="b">
        <v>0</v>
      </c>
      <c r="P1444">
        <v>0</v>
      </c>
      <c r="Q1444" t="b">
        <v>0</v>
      </c>
      <c r="R1444" t="s">
        <v>8287</v>
      </c>
      <c r="S1444" s="11">
        <f>SUM(E1444/D1444)*100</f>
        <v>0</v>
      </c>
      <c r="T1444" s="10" t="e">
        <f>SUM(E1444/P1444)</f>
        <v>#DIV/0!</v>
      </c>
      <c r="U1444" t="s">
        <v>8320</v>
      </c>
      <c r="V1444" t="s">
        <v>8339</v>
      </c>
    </row>
    <row r="1445" spans="1:22" ht="43.5" x14ac:dyDescent="0.35">
      <c r="A1445">
        <v>1443</v>
      </c>
      <c r="B1445" s="3" t="s">
        <v>1444</v>
      </c>
      <c r="C1445" s="3" t="s">
        <v>5553</v>
      </c>
      <c r="D1445" s="18">
        <v>13000</v>
      </c>
      <c r="E1445" s="18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7">
        <v>42707.71769675926</v>
      </c>
      <c r="L1445" s="7">
        <v>42737.71769675926</v>
      </c>
      <c r="M1445" s="5">
        <f>(J1445/86400)+25569+(-5/24)</f>
        <v>42707.71769675926</v>
      </c>
      <c r="N1445" s="5">
        <f t="shared" si="22"/>
        <v>42737.71769675926</v>
      </c>
      <c r="O1445" t="b">
        <v>0</v>
      </c>
      <c r="P1445">
        <v>0</v>
      </c>
      <c r="Q1445" t="b">
        <v>0</v>
      </c>
      <c r="R1445" t="s">
        <v>8287</v>
      </c>
      <c r="S1445" s="11">
        <f>SUM(E1445/D1445)*100</f>
        <v>0</v>
      </c>
      <c r="T1445" s="10" t="e">
        <f>SUM(E1445/P1445)</f>
        <v>#DIV/0!</v>
      </c>
      <c r="U1445" t="s">
        <v>8320</v>
      </c>
      <c r="V1445" t="s">
        <v>8339</v>
      </c>
    </row>
    <row r="1446" spans="1:22" ht="43.5" x14ac:dyDescent="0.35">
      <c r="A1446">
        <v>1444</v>
      </c>
      <c r="B1446" s="3" t="s">
        <v>1445</v>
      </c>
      <c r="C1446" s="3" t="s">
        <v>5554</v>
      </c>
      <c r="D1446" s="18">
        <v>4950</v>
      </c>
      <c r="E1446" s="18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7">
        <v>42199.665069444447</v>
      </c>
      <c r="L1446" s="7">
        <v>42259.665069444447</v>
      </c>
      <c r="M1446" s="5">
        <f>(J1446/86400)+25569+(-5/24)</f>
        <v>42199.665069444447</v>
      </c>
      <c r="N1446" s="5">
        <f t="shared" si="22"/>
        <v>42259.665069444447</v>
      </c>
      <c r="O1446" t="b">
        <v>0</v>
      </c>
      <c r="P1446">
        <v>0</v>
      </c>
      <c r="Q1446" t="b">
        <v>0</v>
      </c>
      <c r="R1446" t="s">
        <v>8287</v>
      </c>
      <c r="S1446" s="11">
        <f>SUM(E1446/D1446)*100</f>
        <v>0</v>
      </c>
      <c r="T1446" s="10" t="e">
        <f>SUM(E1446/P1446)</f>
        <v>#DIV/0!</v>
      </c>
      <c r="U1446" t="s">
        <v>8320</v>
      </c>
      <c r="V1446" t="s">
        <v>8339</v>
      </c>
    </row>
    <row r="1447" spans="1:22" ht="43.5" x14ac:dyDescent="0.35">
      <c r="A1447">
        <v>1445</v>
      </c>
      <c r="B1447" s="3" t="s">
        <v>1446</v>
      </c>
      <c r="C1447" s="3" t="s">
        <v>5555</v>
      </c>
      <c r="D1447" s="18">
        <v>130000</v>
      </c>
      <c r="E1447" s="18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7">
        <v>42139.333969907406</v>
      </c>
      <c r="L1447" s="7">
        <v>42169.333969907406</v>
      </c>
      <c r="M1447" s="5">
        <f>(J1447/86400)+25569+(-5/24)</f>
        <v>42139.333969907406</v>
      </c>
      <c r="N1447" s="5">
        <f t="shared" si="22"/>
        <v>42169.333969907406</v>
      </c>
      <c r="O1447" t="b">
        <v>0</v>
      </c>
      <c r="P1447">
        <v>0</v>
      </c>
      <c r="Q1447" t="b">
        <v>0</v>
      </c>
      <c r="R1447" t="s">
        <v>8287</v>
      </c>
      <c r="S1447" s="11">
        <f>SUM(E1447/D1447)*100</f>
        <v>0</v>
      </c>
      <c r="T1447" s="10" t="e">
        <f>SUM(E1447/P1447)</f>
        <v>#DIV/0!</v>
      </c>
      <c r="U1447" t="s">
        <v>8320</v>
      </c>
      <c r="V1447" t="s">
        <v>8339</v>
      </c>
    </row>
    <row r="1448" spans="1:22" ht="43.5" x14ac:dyDescent="0.35">
      <c r="A1448">
        <v>1446</v>
      </c>
      <c r="B1448" s="3" t="s">
        <v>1447</v>
      </c>
      <c r="C1448" s="3" t="s">
        <v>5556</v>
      </c>
      <c r="D1448" s="18">
        <v>900</v>
      </c>
      <c r="E1448" s="1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7">
        <v>42461.239328703705</v>
      </c>
      <c r="L1448" s="7">
        <v>42481.239328703705</v>
      </c>
      <c r="M1448" s="5">
        <f>(J1448/86400)+25569+(-5/24)</f>
        <v>42461.239328703705</v>
      </c>
      <c r="N1448" s="5">
        <f t="shared" si="22"/>
        <v>42481.239328703705</v>
      </c>
      <c r="O1448" t="b">
        <v>0</v>
      </c>
      <c r="P1448">
        <v>0</v>
      </c>
      <c r="Q1448" t="b">
        <v>0</v>
      </c>
      <c r="R1448" t="s">
        <v>8287</v>
      </c>
      <c r="S1448" s="11">
        <f>SUM(E1448/D1448)*100</f>
        <v>0</v>
      </c>
      <c r="T1448" s="10" t="e">
        <f>SUM(E1448/P1448)</f>
        <v>#DIV/0!</v>
      </c>
      <c r="U1448" t="s">
        <v>8320</v>
      </c>
      <c r="V1448" t="s">
        <v>8339</v>
      </c>
    </row>
    <row r="1449" spans="1:22" ht="29" x14ac:dyDescent="0.35">
      <c r="A1449">
        <v>1447</v>
      </c>
      <c r="B1449" s="3" t="s">
        <v>1448</v>
      </c>
      <c r="C1449" s="3" t="s">
        <v>5557</v>
      </c>
      <c r="D1449" s="18">
        <v>500000</v>
      </c>
      <c r="E1449" s="18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7">
        <v>42529.52238425926</v>
      </c>
      <c r="L1449" s="7">
        <v>42559.52238425926</v>
      </c>
      <c r="M1449" s="5">
        <f>(J1449/86400)+25569+(-5/24)</f>
        <v>42529.52238425926</v>
      </c>
      <c r="N1449" s="5">
        <f t="shared" si="22"/>
        <v>42559.52238425926</v>
      </c>
      <c r="O1449" t="b">
        <v>0</v>
      </c>
      <c r="P1449">
        <v>3</v>
      </c>
      <c r="Q1449" t="b">
        <v>0</v>
      </c>
      <c r="R1449" t="s">
        <v>8287</v>
      </c>
      <c r="S1449" s="11">
        <f>SUM(E1449/D1449)*100</f>
        <v>1.4999999999999999E-2</v>
      </c>
      <c r="T1449" s="10">
        <f>SUM(E1449/P1449)</f>
        <v>25</v>
      </c>
      <c r="U1449" t="s">
        <v>8320</v>
      </c>
      <c r="V1449" t="s">
        <v>8339</v>
      </c>
    </row>
    <row r="1450" spans="1:22" ht="58" x14ac:dyDescent="0.35">
      <c r="A1450">
        <v>1448</v>
      </c>
      <c r="B1450" s="3" t="s">
        <v>1449</v>
      </c>
      <c r="C1450" s="3" t="s">
        <v>5558</v>
      </c>
      <c r="D1450" s="18">
        <v>200000</v>
      </c>
      <c r="E1450" s="18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7">
        <v>42115.728217592587</v>
      </c>
      <c r="L1450" s="7">
        <v>42146.017361111109</v>
      </c>
      <c r="M1450" s="5">
        <f>(J1450/86400)+25569+(-5/24)</f>
        <v>42115.728217592587</v>
      </c>
      <c r="N1450" s="5">
        <f t="shared" si="22"/>
        <v>42146.017361111109</v>
      </c>
      <c r="O1450" t="b">
        <v>0</v>
      </c>
      <c r="P1450">
        <v>0</v>
      </c>
      <c r="Q1450" t="b">
        <v>0</v>
      </c>
      <c r="R1450" t="s">
        <v>8287</v>
      </c>
      <c r="S1450" s="11">
        <f>SUM(E1450/D1450)*100</f>
        <v>0</v>
      </c>
      <c r="T1450" s="10" t="e">
        <f>SUM(E1450/P1450)</f>
        <v>#DIV/0!</v>
      </c>
      <c r="U1450" t="s">
        <v>8320</v>
      </c>
      <c r="V1450" t="s">
        <v>8339</v>
      </c>
    </row>
    <row r="1451" spans="1:22" ht="58" x14ac:dyDescent="0.35">
      <c r="A1451">
        <v>1449</v>
      </c>
      <c r="B1451" s="3" t="s">
        <v>1450</v>
      </c>
      <c r="C1451" s="3" t="s">
        <v>5559</v>
      </c>
      <c r="D1451" s="18">
        <v>8888</v>
      </c>
      <c r="E1451" s="18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7">
        <v>42086.603067129625</v>
      </c>
      <c r="L1451" s="7">
        <v>42134.603067129625</v>
      </c>
      <c r="M1451" s="5">
        <f>(J1451/86400)+25569+(-5/24)</f>
        <v>42086.603067129625</v>
      </c>
      <c r="N1451" s="5">
        <f t="shared" si="22"/>
        <v>42134.603067129625</v>
      </c>
      <c r="O1451" t="b">
        <v>0</v>
      </c>
      <c r="P1451">
        <v>0</v>
      </c>
      <c r="Q1451" t="b">
        <v>0</v>
      </c>
      <c r="R1451" t="s">
        <v>8287</v>
      </c>
      <c r="S1451" s="11">
        <f>SUM(E1451/D1451)*100</f>
        <v>0</v>
      </c>
      <c r="T1451" s="10" t="e">
        <f>SUM(E1451/P1451)</f>
        <v>#DIV/0!</v>
      </c>
      <c r="U1451" t="s">
        <v>8320</v>
      </c>
      <c r="V1451" t="s">
        <v>8339</v>
      </c>
    </row>
    <row r="1452" spans="1:22" ht="58" x14ac:dyDescent="0.35">
      <c r="A1452">
        <v>1450</v>
      </c>
      <c r="B1452" s="3" t="s">
        <v>1451</v>
      </c>
      <c r="C1452" s="3" t="s">
        <v>5560</v>
      </c>
      <c r="D1452" s="18">
        <v>100000</v>
      </c>
      <c r="E1452" s="18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7">
        <v>42389.962928240733</v>
      </c>
      <c r="L1452" s="7">
        <v>42419.962928240733</v>
      </c>
      <c r="M1452" s="5">
        <f>(J1452/86400)+25569+(-5/24)</f>
        <v>42389.962928240733</v>
      </c>
      <c r="N1452" s="5">
        <f t="shared" si="22"/>
        <v>42419.962928240733</v>
      </c>
      <c r="O1452" t="b">
        <v>0</v>
      </c>
      <c r="P1452">
        <v>1</v>
      </c>
      <c r="Q1452" t="b">
        <v>0</v>
      </c>
      <c r="R1452" t="s">
        <v>8287</v>
      </c>
      <c r="S1452" s="11">
        <f>SUM(E1452/D1452)*100</f>
        <v>1E-3</v>
      </c>
      <c r="T1452" s="10">
        <f>SUM(E1452/P1452)</f>
        <v>1</v>
      </c>
      <c r="U1452" t="s">
        <v>8320</v>
      </c>
      <c r="V1452" t="s">
        <v>8339</v>
      </c>
    </row>
    <row r="1453" spans="1:22" ht="43.5" x14ac:dyDescent="0.35">
      <c r="A1453">
        <v>1451</v>
      </c>
      <c r="B1453" s="3" t="s">
        <v>1452</v>
      </c>
      <c r="C1453" s="3" t="s">
        <v>5561</v>
      </c>
      <c r="D1453" s="18">
        <v>18950</v>
      </c>
      <c r="E1453" s="18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7">
        <v>41931.75068287037</v>
      </c>
      <c r="L1453" s="7">
        <v>41961.792349537034</v>
      </c>
      <c r="M1453" s="5">
        <f>(J1453/86400)+25569+(-5/24)</f>
        <v>41931.75068287037</v>
      </c>
      <c r="N1453" s="5">
        <f t="shared" si="22"/>
        <v>41961.792349537034</v>
      </c>
      <c r="O1453" t="b">
        <v>0</v>
      </c>
      <c r="P1453">
        <v>2</v>
      </c>
      <c r="Q1453" t="b">
        <v>0</v>
      </c>
      <c r="R1453" t="s">
        <v>8287</v>
      </c>
      <c r="S1453" s="11">
        <f>SUM(E1453/D1453)*100</f>
        <v>1.0554089709762533E-2</v>
      </c>
      <c r="T1453" s="10">
        <f>SUM(E1453/P1453)</f>
        <v>1</v>
      </c>
      <c r="U1453" t="s">
        <v>8320</v>
      </c>
      <c r="V1453" t="s">
        <v>8339</v>
      </c>
    </row>
    <row r="1454" spans="1:22" ht="29" x14ac:dyDescent="0.35">
      <c r="A1454">
        <v>1452</v>
      </c>
      <c r="B1454" s="3" t="s">
        <v>1453</v>
      </c>
      <c r="C1454" s="3" t="s">
        <v>5562</v>
      </c>
      <c r="D1454" s="18">
        <v>14000</v>
      </c>
      <c r="E1454" s="18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7">
        <v>41818.494942129626</v>
      </c>
      <c r="L1454" s="7">
        <v>41848.494942129626</v>
      </c>
      <c r="M1454" s="5">
        <f>(J1454/86400)+25569+(-5/24)</f>
        <v>41818.494942129626</v>
      </c>
      <c r="N1454" s="5">
        <f t="shared" si="22"/>
        <v>41848.494942129626</v>
      </c>
      <c r="O1454" t="b">
        <v>0</v>
      </c>
      <c r="P1454">
        <v>0</v>
      </c>
      <c r="Q1454" t="b">
        <v>0</v>
      </c>
      <c r="R1454" t="s">
        <v>8287</v>
      </c>
      <c r="S1454" s="11">
        <f>SUM(E1454/D1454)*100</f>
        <v>0</v>
      </c>
      <c r="T1454" s="10" t="e">
        <f>SUM(E1454/P1454)</f>
        <v>#DIV/0!</v>
      </c>
      <c r="U1454" t="s">
        <v>8320</v>
      </c>
      <c r="V1454" t="s">
        <v>8339</v>
      </c>
    </row>
    <row r="1455" spans="1:22" ht="43.5" x14ac:dyDescent="0.35">
      <c r="A1455">
        <v>1453</v>
      </c>
      <c r="B1455" s="3" t="s">
        <v>1454</v>
      </c>
      <c r="C1455" s="3" t="s">
        <v>5563</v>
      </c>
      <c r="D1455" s="18">
        <v>25000</v>
      </c>
      <c r="E1455" s="18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7">
        <v>42795.487812499996</v>
      </c>
      <c r="L1455" s="7">
        <v>42840.446145833332</v>
      </c>
      <c r="M1455" s="5">
        <f>(J1455/86400)+25569+(-5/24)</f>
        <v>42795.487812499996</v>
      </c>
      <c r="N1455" s="5">
        <f t="shared" si="22"/>
        <v>42840.446145833332</v>
      </c>
      <c r="O1455" t="b">
        <v>0</v>
      </c>
      <c r="P1455">
        <v>0</v>
      </c>
      <c r="Q1455" t="b">
        <v>0</v>
      </c>
      <c r="R1455" t="s">
        <v>8287</v>
      </c>
      <c r="S1455" s="11">
        <f>SUM(E1455/D1455)*100</f>
        <v>0</v>
      </c>
      <c r="T1455" s="10" t="e">
        <f>SUM(E1455/P1455)</f>
        <v>#DIV/0!</v>
      </c>
      <c r="U1455" t="s">
        <v>8320</v>
      </c>
      <c r="V1455" t="s">
        <v>8339</v>
      </c>
    </row>
    <row r="1456" spans="1:22" ht="43.5" x14ac:dyDescent="0.35">
      <c r="A1456">
        <v>1454</v>
      </c>
      <c r="B1456" s="3" t="s">
        <v>1455</v>
      </c>
      <c r="C1456" s="3" t="s">
        <v>5564</v>
      </c>
      <c r="D1456" s="18">
        <v>1750</v>
      </c>
      <c r="E1456" s="18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7">
        <v>42463.658333333333</v>
      </c>
      <c r="L1456" s="7">
        <v>42484.707638888889</v>
      </c>
      <c r="M1456" s="5">
        <f>(J1456/86400)+25569+(-5/24)</f>
        <v>42463.658333333333</v>
      </c>
      <c r="N1456" s="5">
        <f t="shared" si="22"/>
        <v>42484.707638888889</v>
      </c>
      <c r="O1456" t="b">
        <v>0</v>
      </c>
      <c r="P1456">
        <v>1</v>
      </c>
      <c r="Q1456" t="b">
        <v>0</v>
      </c>
      <c r="R1456" t="s">
        <v>8287</v>
      </c>
      <c r="S1456" s="11">
        <f>SUM(E1456/D1456)*100</f>
        <v>0.85714285714285721</v>
      </c>
      <c r="T1456" s="10">
        <f>SUM(E1456/P1456)</f>
        <v>15</v>
      </c>
      <c r="U1456" t="s">
        <v>8320</v>
      </c>
      <c r="V1456" t="s">
        <v>8339</v>
      </c>
    </row>
    <row r="1457" spans="1:22" ht="58" x14ac:dyDescent="0.35">
      <c r="A1457">
        <v>1455</v>
      </c>
      <c r="B1457" s="3" t="s">
        <v>1456</v>
      </c>
      <c r="C1457" s="3" t="s">
        <v>5565</v>
      </c>
      <c r="D1457" s="18">
        <v>15000</v>
      </c>
      <c r="E1457" s="18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7">
        <v>41832.46435185185</v>
      </c>
      <c r="L1457" s="7">
        <v>41887.360416666663</v>
      </c>
      <c r="M1457" s="5">
        <f>(J1457/86400)+25569+(-5/24)</f>
        <v>41832.46435185185</v>
      </c>
      <c r="N1457" s="5">
        <f t="shared" si="22"/>
        <v>41887.360416666663</v>
      </c>
      <c r="O1457" t="b">
        <v>0</v>
      </c>
      <c r="P1457">
        <v>7</v>
      </c>
      <c r="Q1457" t="b">
        <v>0</v>
      </c>
      <c r="R1457" t="s">
        <v>8287</v>
      </c>
      <c r="S1457" s="11">
        <f>SUM(E1457/D1457)*100</f>
        <v>10.5</v>
      </c>
      <c r="T1457" s="10">
        <f>SUM(E1457/P1457)</f>
        <v>225</v>
      </c>
      <c r="U1457" t="s">
        <v>8320</v>
      </c>
      <c r="V1457" t="s">
        <v>8339</v>
      </c>
    </row>
    <row r="1458" spans="1:22" x14ac:dyDescent="0.35">
      <c r="A1458">
        <v>1456</v>
      </c>
      <c r="B1458" s="3" t="s">
        <v>1457</v>
      </c>
      <c r="C1458" s="3" t="s">
        <v>5566</v>
      </c>
      <c r="D1458" s="18">
        <v>5000</v>
      </c>
      <c r="E1458" s="1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7">
        <v>42708.460243055553</v>
      </c>
      <c r="L1458" s="7">
        <v>42738.460243055553</v>
      </c>
      <c r="M1458" s="5">
        <f>(J1458/86400)+25569+(-5/24)</f>
        <v>42708.460243055553</v>
      </c>
      <c r="N1458" s="5">
        <f t="shared" si="22"/>
        <v>42738.460243055553</v>
      </c>
      <c r="O1458" t="b">
        <v>0</v>
      </c>
      <c r="P1458">
        <v>3</v>
      </c>
      <c r="Q1458" t="b">
        <v>0</v>
      </c>
      <c r="R1458" t="s">
        <v>8287</v>
      </c>
      <c r="S1458" s="11">
        <f>SUM(E1458/D1458)*100</f>
        <v>2.9000000000000004</v>
      </c>
      <c r="T1458" s="10">
        <f>SUM(E1458/P1458)</f>
        <v>48.333333333333336</v>
      </c>
      <c r="U1458" t="s">
        <v>8320</v>
      </c>
      <c r="V1458" t="s">
        <v>8339</v>
      </c>
    </row>
    <row r="1459" spans="1:22" ht="29" x14ac:dyDescent="0.35">
      <c r="A1459">
        <v>1457</v>
      </c>
      <c r="B1459" s="3" t="s">
        <v>1458</v>
      </c>
      <c r="C1459" s="3" t="s">
        <v>5567</v>
      </c>
      <c r="D1459" s="18">
        <v>6000</v>
      </c>
      <c r="E1459" s="18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7">
        <v>42289.688009259255</v>
      </c>
      <c r="L1459" s="7">
        <v>42319.729675925926</v>
      </c>
      <c r="M1459" s="5">
        <f>(J1459/86400)+25569+(-5/24)</f>
        <v>42289.688009259255</v>
      </c>
      <c r="N1459" s="5">
        <f t="shared" si="22"/>
        <v>42319.729675925926</v>
      </c>
      <c r="O1459" t="b">
        <v>0</v>
      </c>
      <c r="P1459">
        <v>0</v>
      </c>
      <c r="Q1459" t="b">
        <v>0</v>
      </c>
      <c r="R1459" t="s">
        <v>8287</v>
      </c>
      <c r="S1459" s="11">
        <f>SUM(E1459/D1459)*100</f>
        <v>0</v>
      </c>
      <c r="T1459" s="10" t="e">
        <f>SUM(E1459/P1459)</f>
        <v>#DIV/0!</v>
      </c>
      <c r="U1459" t="s">
        <v>8320</v>
      </c>
      <c r="V1459" t="s">
        <v>8339</v>
      </c>
    </row>
    <row r="1460" spans="1:22" ht="58" x14ac:dyDescent="0.35">
      <c r="A1460">
        <v>1458</v>
      </c>
      <c r="B1460" s="3" t="s">
        <v>1459</v>
      </c>
      <c r="C1460" s="3" t="s">
        <v>5568</v>
      </c>
      <c r="D1460" s="18">
        <v>5000</v>
      </c>
      <c r="E1460" s="18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7">
        <v>41831.49722222222</v>
      </c>
      <c r="L1460" s="7">
        <v>41861.958333333328</v>
      </c>
      <c r="M1460" s="5">
        <f>(J1460/86400)+25569+(-5/24)</f>
        <v>41831.49722222222</v>
      </c>
      <c r="N1460" s="5">
        <f t="shared" si="22"/>
        <v>41861.958333333328</v>
      </c>
      <c r="O1460" t="b">
        <v>0</v>
      </c>
      <c r="P1460">
        <v>0</v>
      </c>
      <c r="Q1460" t="b">
        <v>0</v>
      </c>
      <c r="R1460" t="s">
        <v>8287</v>
      </c>
      <c r="S1460" s="11">
        <f>SUM(E1460/D1460)*100</f>
        <v>0</v>
      </c>
      <c r="T1460" s="10" t="e">
        <f>SUM(E1460/P1460)</f>
        <v>#DIV/0!</v>
      </c>
      <c r="U1460" t="s">
        <v>8320</v>
      </c>
      <c r="V1460" t="s">
        <v>8339</v>
      </c>
    </row>
    <row r="1461" spans="1:22" ht="43.5" x14ac:dyDescent="0.35">
      <c r="A1461">
        <v>1459</v>
      </c>
      <c r="B1461" s="3" t="s">
        <v>1460</v>
      </c>
      <c r="C1461" s="3" t="s">
        <v>5569</v>
      </c>
      <c r="D1461" s="18">
        <v>37000</v>
      </c>
      <c r="E1461" s="18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7">
        <v>42311.996481481481</v>
      </c>
      <c r="L1461" s="7">
        <v>42340.517361111109</v>
      </c>
      <c r="M1461" s="5">
        <f>(J1461/86400)+25569+(-5/24)</f>
        <v>42311.996481481481</v>
      </c>
      <c r="N1461" s="5">
        <f t="shared" si="22"/>
        <v>42340.517361111109</v>
      </c>
      <c r="O1461" t="b">
        <v>0</v>
      </c>
      <c r="P1461">
        <v>0</v>
      </c>
      <c r="Q1461" t="b">
        <v>0</v>
      </c>
      <c r="R1461" t="s">
        <v>8287</v>
      </c>
      <c r="S1461" s="11">
        <f>SUM(E1461/D1461)*100</f>
        <v>0</v>
      </c>
      <c r="T1461" s="10" t="e">
        <f>SUM(E1461/P1461)</f>
        <v>#DIV/0!</v>
      </c>
      <c r="U1461" t="s">
        <v>8320</v>
      </c>
      <c r="V1461" t="s">
        <v>8339</v>
      </c>
    </row>
    <row r="1462" spans="1:22" ht="43.5" x14ac:dyDescent="0.35">
      <c r="A1462">
        <v>1460</v>
      </c>
      <c r="B1462" s="3" t="s">
        <v>1461</v>
      </c>
      <c r="C1462" s="3" t="s">
        <v>5570</v>
      </c>
      <c r="D1462" s="18">
        <v>25000000</v>
      </c>
      <c r="E1462" s="18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7">
        <v>41915.688634259255</v>
      </c>
      <c r="L1462" s="7">
        <v>41973.781249999993</v>
      </c>
      <c r="M1462" s="5">
        <f>(J1462/86400)+25569+(-5/24)</f>
        <v>41915.688634259255</v>
      </c>
      <c r="N1462" s="5">
        <f t="shared" si="22"/>
        <v>41973.781249999993</v>
      </c>
      <c r="O1462" t="b">
        <v>0</v>
      </c>
      <c r="P1462">
        <v>0</v>
      </c>
      <c r="Q1462" t="b">
        <v>0</v>
      </c>
      <c r="R1462" t="s">
        <v>8287</v>
      </c>
      <c r="S1462" s="11">
        <f>SUM(E1462/D1462)*100</f>
        <v>0</v>
      </c>
      <c r="T1462" s="10" t="e">
        <f>SUM(E1462/P1462)</f>
        <v>#DIV/0!</v>
      </c>
      <c r="U1462" t="s">
        <v>8320</v>
      </c>
      <c r="V1462" t="s">
        <v>8339</v>
      </c>
    </row>
    <row r="1463" spans="1:22" ht="29" x14ac:dyDescent="0.35">
      <c r="A1463">
        <v>1461</v>
      </c>
      <c r="B1463" s="3" t="s">
        <v>1462</v>
      </c>
      <c r="C1463" s="3" t="s">
        <v>5571</v>
      </c>
      <c r="D1463" s="18">
        <v>15000</v>
      </c>
      <c r="E1463" s="18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7">
        <v>41899.436967592592</v>
      </c>
      <c r="L1463" s="7">
        <v>41932.791666666664</v>
      </c>
      <c r="M1463" s="5">
        <f>(J1463/86400)+25569+(-5/24)</f>
        <v>41899.436967592592</v>
      </c>
      <c r="N1463" s="5">
        <f t="shared" si="22"/>
        <v>41932.791666666664</v>
      </c>
      <c r="O1463" t="b">
        <v>1</v>
      </c>
      <c r="P1463">
        <v>340</v>
      </c>
      <c r="Q1463" t="b">
        <v>1</v>
      </c>
      <c r="R1463" t="s">
        <v>8288</v>
      </c>
      <c r="S1463" s="11">
        <f>SUM(E1463/D1463)*100</f>
        <v>101.24459999999999</v>
      </c>
      <c r="T1463" s="10">
        <f>SUM(E1463/P1463)</f>
        <v>44.66673529411765</v>
      </c>
      <c r="U1463" t="s">
        <v>8320</v>
      </c>
      <c r="V1463" t="s">
        <v>8340</v>
      </c>
    </row>
    <row r="1464" spans="1:22" ht="29" x14ac:dyDescent="0.35">
      <c r="A1464">
        <v>1462</v>
      </c>
      <c r="B1464" s="3" t="s">
        <v>1463</v>
      </c>
      <c r="C1464" s="3" t="s">
        <v>5572</v>
      </c>
      <c r="D1464" s="18">
        <v>4000</v>
      </c>
      <c r="E1464" s="18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7">
        <v>41344.454525462963</v>
      </c>
      <c r="L1464" s="7">
        <v>41374.454525462963</v>
      </c>
      <c r="M1464" s="5">
        <f>(J1464/86400)+25569+(-5/24)</f>
        <v>41344.454525462963</v>
      </c>
      <c r="N1464" s="5">
        <f t="shared" si="22"/>
        <v>41374.454525462963</v>
      </c>
      <c r="O1464" t="b">
        <v>1</v>
      </c>
      <c r="P1464">
        <v>150</v>
      </c>
      <c r="Q1464" t="b">
        <v>1</v>
      </c>
      <c r="R1464" t="s">
        <v>8288</v>
      </c>
      <c r="S1464" s="11">
        <f>SUM(E1464/D1464)*100</f>
        <v>108.5175</v>
      </c>
      <c r="T1464" s="10">
        <f>SUM(E1464/P1464)</f>
        <v>28.937999999999999</v>
      </c>
      <c r="U1464" t="s">
        <v>8320</v>
      </c>
      <c r="V1464" t="s">
        <v>8340</v>
      </c>
    </row>
    <row r="1465" spans="1:22" ht="43.5" x14ac:dyDescent="0.35">
      <c r="A1465">
        <v>1463</v>
      </c>
      <c r="B1465" s="3" t="s">
        <v>1464</v>
      </c>
      <c r="C1465" s="3" t="s">
        <v>5573</v>
      </c>
      <c r="D1465" s="18">
        <v>600</v>
      </c>
      <c r="E1465" s="18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7">
        <v>41326.702986111108</v>
      </c>
      <c r="L1465" s="7">
        <v>41371.661319444444</v>
      </c>
      <c r="M1465" s="5">
        <f>(J1465/86400)+25569+(-5/24)</f>
        <v>41326.702986111108</v>
      </c>
      <c r="N1465" s="5">
        <f t="shared" si="22"/>
        <v>41371.661319444444</v>
      </c>
      <c r="O1465" t="b">
        <v>1</v>
      </c>
      <c r="P1465">
        <v>25</v>
      </c>
      <c r="Q1465" t="b">
        <v>1</v>
      </c>
      <c r="R1465" t="s">
        <v>8288</v>
      </c>
      <c r="S1465" s="11">
        <f>SUM(E1465/D1465)*100</f>
        <v>147.66666666666666</v>
      </c>
      <c r="T1465" s="10">
        <f>SUM(E1465/P1465)</f>
        <v>35.44</v>
      </c>
      <c r="U1465" t="s">
        <v>8320</v>
      </c>
      <c r="V1465" t="s">
        <v>8340</v>
      </c>
    </row>
    <row r="1466" spans="1:22" x14ac:dyDescent="0.35">
      <c r="A1466">
        <v>1464</v>
      </c>
      <c r="B1466" s="3" t="s">
        <v>1465</v>
      </c>
      <c r="C1466" s="3" t="s">
        <v>5574</v>
      </c>
      <c r="D1466" s="18">
        <v>5000</v>
      </c>
      <c r="E1466" s="18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7">
        <v>41291.453217592592</v>
      </c>
      <c r="L1466" s="7">
        <v>41321.453217592592</v>
      </c>
      <c r="M1466" s="5">
        <f>(J1466/86400)+25569+(-5/24)</f>
        <v>41291.453217592592</v>
      </c>
      <c r="N1466" s="5">
        <f t="shared" si="22"/>
        <v>41321.453217592592</v>
      </c>
      <c r="O1466" t="b">
        <v>1</v>
      </c>
      <c r="P1466">
        <v>234</v>
      </c>
      <c r="Q1466" t="b">
        <v>1</v>
      </c>
      <c r="R1466" t="s">
        <v>8288</v>
      </c>
      <c r="S1466" s="11">
        <f>SUM(E1466/D1466)*100</f>
        <v>163.19999999999999</v>
      </c>
      <c r="T1466" s="10">
        <f>SUM(E1466/P1466)</f>
        <v>34.871794871794869</v>
      </c>
      <c r="U1466" t="s">
        <v>8320</v>
      </c>
      <c r="V1466" t="s">
        <v>8340</v>
      </c>
    </row>
    <row r="1467" spans="1:22" ht="43.5" x14ac:dyDescent="0.35">
      <c r="A1467">
        <v>1465</v>
      </c>
      <c r="B1467" s="3" t="s">
        <v>1466</v>
      </c>
      <c r="C1467" s="3" t="s">
        <v>5575</v>
      </c>
      <c r="D1467" s="18">
        <v>30000</v>
      </c>
      <c r="E1467" s="18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7">
        <v>40959.526064814811</v>
      </c>
      <c r="L1467" s="7">
        <v>40989.916666666664</v>
      </c>
      <c r="M1467" s="5">
        <f>(J1467/86400)+25569+(-5/24)</f>
        <v>40959.526064814811</v>
      </c>
      <c r="N1467" s="5">
        <f t="shared" si="22"/>
        <v>40989.916666666664</v>
      </c>
      <c r="O1467" t="b">
        <v>1</v>
      </c>
      <c r="P1467">
        <v>2602</v>
      </c>
      <c r="Q1467" t="b">
        <v>1</v>
      </c>
      <c r="R1467" t="s">
        <v>8288</v>
      </c>
      <c r="S1467" s="11">
        <f>SUM(E1467/D1467)*100</f>
        <v>456.41449999999998</v>
      </c>
      <c r="T1467" s="10">
        <f>SUM(E1467/P1467)</f>
        <v>52.622732513451197</v>
      </c>
      <c r="U1467" t="s">
        <v>8320</v>
      </c>
      <c r="V1467" t="s">
        <v>8340</v>
      </c>
    </row>
    <row r="1468" spans="1:22" ht="43.5" x14ac:dyDescent="0.35">
      <c r="A1468">
        <v>1466</v>
      </c>
      <c r="B1468" s="3" t="s">
        <v>1467</v>
      </c>
      <c r="C1468" s="3" t="s">
        <v>5576</v>
      </c>
      <c r="D1468" s="18">
        <v>16000</v>
      </c>
      <c r="E1468" s="1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7">
        <v>42339.963726851849</v>
      </c>
      <c r="L1468" s="7">
        <v>42380.999999999993</v>
      </c>
      <c r="M1468" s="5">
        <f>(J1468/86400)+25569+(-5/24)</f>
        <v>42339.963726851849</v>
      </c>
      <c r="N1468" s="5">
        <f t="shared" si="22"/>
        <v>42380.999999999993</v>
      </c>
      <c r="O1468" t="b">
        <v>1</v>
      </c>
      <c r="P1468">
        <v>248</v>
      </c>
      <c r="Q1468" t="b">
        <v>1</v>
      </c>
      <c r="R1468" t="s">
        <v>8288</v>
      </c>
      <c r="S1468" s="11">
        <f>SUM(E1468/D1468)*100</f>
        <v>107.87731249999999</v>
      </c>
      <c r="T1468" s="10">
        <f>SUM(E1468/P1468)</f>
        <v>69.598266129032254</v>
      </c>
      <c r="U1468" t="s">
        <v>8320</v>
      </c>
      <c r="V1468" t="s">
        <v>8340</v>
      </c>
    </row>
    <row r="1469" spans="1:22" ht="29" x14ac:dyDescent="0.35">
      <c r="A1469">
        <v>1467</v>
      </c>
      <c r="B1469" s="3" t="s">
        <v>1468</v>
      </c>
      <c r="C1469" s="3" t="s">
        <v>5577</v>
      </c>
      <c r="D1469" s="18">
        <v>40000</v>
      </c>
      <c r="E1469" s="18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7">
        <v>40933.593576388885</v>
      </c>
      <c r="L1469" s="7">
        <v>40993.55190972222</v>
      </c>
      <c r="M1469" s="5">
        <f>(J1469/86400)+25569+(-5/24)</f>
        <v>40933.593576388885</v>
      </c>
      <c r="N1469" s="5">
        <f t="shared" si="22"/>
        <v>40993.55190972222</v>
      </c>
      <c r="O1469" t="b">
        <v>1</v>
      </c>
      <c r="P1469">
        <v>600</v>
      </c>
      <c r="Q1469" t="b">
        <v>1</v>
      </c>
      <c r="R1469" t="s">
        <v>8288</v>
      </c>
      <c r="S1469" s="11">
        <f>SUM(E1469/D1469)*100</f>
        <v>115.08</v>
      </c>
      <c r="T1469" s="10">
        <f>SUM(E1469/P1469)</f>
        <v>76.72</v>
      </c>
      <c r="U1469" t="s">
        <v>8320</v>
      </c>
      <c r="V1469" t="s">
        <v>8340</v>
      </c>
    </row>
    <row r="1470" spans="1:22" ht="43.5" x14ac:dyDescent="0.35">
      <c r="A1470">
        <v>1468</v>
      </c>
      <c r="B1470" s="3" t="s">
        <v>1469</v>
      </c>
      <c r="C1470" s="3" t="s">
        <v>5578</v>
      </c>
      <c r="D1470" s="18">
        <v>9500</v>
      </c>
      <c r="E1470" s="18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7">
        <v>40645.806122685179</v>
      </c>
      <c r="L1470" s="7">
        <v>40705.806122685179</v>
      </c>
      <c r="M1470" s="5">
        <f>(J1470/86400)+25569+(-5/24)</f>
        <v>40645.806122685179</v>
      </c>
      <c r="N1470" s="5">
        <f t="shared" si="22"/>
        <v>40705.806122685179</v>
      </c>
      <c r="O1470" t="b">
        <v>1</v>
      </c>
      <c r="P1470">
        <v>293</v>
      </c>
      <c r="Q1470" t="b">
        <v>1</v>
      </c>
      <c r="R1470" t="s">
        <v>8288</v>
      </c>
      <c r="S1470" s="11">
        <f>SUM(E1470/D1470)*100</f>
        <v>102.36842105263158</v>
      </c>
      <c r="T1470" s="10">
        <f>SUM(E1470/P1470)</f>
        <v>33.191126279863482</v>
      </c>
      <c r="U1470" t="s">
        <v>8320</v>
      </c>
      <c r="V1470" t="s">
        <v>8340</v>
      </c>
    </row>
    <row r="1471" spans="1:22" ht="43.5" x14ac:dyDescent="0.35">
      <c r="A1471">
        <v>1469</v>
      </c>
      <c r="B1471" s="3" t="s">
        <v>1470</v>
      </c>
      <c r="C1471" s="3" t="s">
        <v>5579</v>
      </c>
      <c r="D1471" s="18">
        <v>44250</v>
      </c>
      <c r="E1471" s="18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7">
        <v>41290.390150462961</v>
      </c>
      <c r="L1471" s="7">
        <v>41320.390150462961</v>
      </c>
      <c r="M1471" s="5">
        <f>(J1471/86400)+25569+(-5/24)</f>
        <v>41290.390150462961</v>
      </c>
      <c r="N1471" s="5">
        <f t="shared" si="22"/>
        <v>41320.390150462961</v>
      </c>
      <c r="O1471" t="b">
        <v>1</v>
      </c>
      <c r="P1471">
        <v>321</v>
      </c>
      <c r="Q1471" t="b">
        <v>1</v>
      </c>
      <c r="R1471" t="s">
        <v>8288</v>
      </c>
      <c r="S1471" s="11">
        <f>SUM(E1471/D1471)*100</f>
        <v>108.42485875706214</v>
      </c>
      <c r="T1471" s="10">
        <f>SUM(E1471/P1471)</f>
        <v>149.46417445482865</v>
      </c>
      <c r="U1471" t="s">
        <v>8320</v>
      </c>
      <c r="V1471" t="s">
        <v>8340</v>
      </c>
    </row>
    <row r="1472" spans="1:22" ht="58" x14ac:dyDescent="0.35">
      <c r="A1472">
        <v>1470</v>
      </c>
      <c r="B1472" s="3" t="s">
        <v>1471</v>
      </c>
      <c r="C1472" s="3" t="s">
        <v>5580</v>
      </c>
      <c r="D1472" s="18">
        <v>1500</v>
      </c>
      <c r="E1472" s="18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7">
        <v>41250.618784722217</v>
      </c>
      <c r="L1472" s="7">
        <v>41271.618784722217</v>
      </c>
      <c r="M1472" s="5">
        <f>(J1472/86400)+25569+(-5/24)</f>
        <v>41250.618784722217</v>
      </c>
      <c r="N1472" s="5">
        <f t="shared" si="22"/>
        <v>41271.618784722217</v>
      </c>
      <c r="O1472" t="b">
        <v>1</v>
      </c>
      <c r="P1472">
        <v>81</v>
      </c>
      <c r="Q1472" t="b">
        <v>1</v>
      </c>
      <c r="R1472" t="s">
        <v>8288</v>
      </c>
      <c r="S1472" s="11">
        <f>SUM(E1472/D1472)*100</f>
        <v>125.13333333333334</v>
      </c>
      <c r="T1472" s="10">
        <f>SUM(E1472/P1472)</f>
        <v>23.172839506172838</v>
      </c>
      <c r="U1472" t="s">
        <v>8320</v>
      </c>
      <c r="V1472" t="s">
        <v>8340</v>
      </c>
    </row>
    <row r="1473" spans="1:22" ht="43.5" x14ac:dyDescent="0.35">
      <c r="A1473">
        <v>1471</v>
      </c>
      <c r="B1473" s="3" t="s">
        <v>1472</v>
      </c>
      <c r="C1473" s="3" t="s">
        <v>5581</v>
      </c>
      <c r="D1473" s="18">
        <v>32000</v>
      </c>
      <c r="E1473" s="18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7">
        <v>42073.749236111107</v>
      </c>
      <c r="L1473" s="7">
        <v>42103.749236111107</v>
      </c>
      <c r="M1473" s="5">
        <f>(J1473/86400)+25569+(-5/24)</f>
        <v>42073.749236111107</v>
      </c>
      <c r="N1473" s="5">
        <f t="shared" si="22"/>
        <v>42103.749236111107</v>
      </c>
      <c r="O1473" t="b">
        <v>1</v>
      </c>
      <c r="P1473">
        <v>343</v>
      </c>
      <c r="Q1473" t="b">
        <v>1</v>
      </c>
      <c r="R1473" t="s">
        <v>8288</v>
      </c>
      <c r="S1473" s="11">
        <f>SUM(E1473/D1473)*100</f>
        <v>103.840625</v>
      </c>
      <c r="T1473" s="10">
        <f>SUM(E1473/P1473)</f>
        <v>96.877551020408163</v>
      </c>
      <c r="U1473" t="s">
        <v>8320</v>
      </c>
      <c r="V1473" t="s">
        <v>8340</v>
      </c>
    </row>
    <row r="1474" spans="1:22" ht="58" x14ac:dyDescent="0.35">
      <c r="A1474">
        <v>1472</v>
      </c>
      <c r="B1474" s="3" t="s">
        <v>1473</v>
      </c>
      <c r="C1474" s="3" t="s">
        <v>5582</v>
      </c>
      <c r="D1474" s="18">
        <v>25000</v>
      </c>
      <c r="E1474" s="18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7">
        <v>41533.33452546296</v>
      </c>
      <c r="L1474" s="7">
        <v>41563.33452546296</v>
      </c>
      <c r="M1474" s="5">
        <f>(J1474/86400)+25569+(-5/24)</f>
        <v>41533.33452546296</v>
      </c>
      <c r="N1474" s="5">
        <f t="shared" si="22"/>
        <v>41563.33452546296</v>
      </c>
      <c r="O1474" t="b">
        <v>1</v>
      </c>
      <c r="P1474">
        <v>336</v>
      </c>
      <c r="Q1474" t="b">
        <v>1</v>
      </c>
      <c r="R1474" t="s">
        <v>8288</v>
      </c>
      <c r="S1474" s="11">
        <f>SUM(E1474/D1474)*100</f>
        <v>138.70400000000001</v>
      </c>
      <c r="T1474" s="10">
        <f>SUM(E1474/P1474)</f>
        <v>103.20238095238095</v>
      </c>
      <c r="U1474" t="s">
        <v>8320</v>
      </c>
      <c r="V1474" t="s">
        <v>8340</v>
      </c>
    </row>
    <row r="1475" spans="1:22" x14ac:dyDescent="0.35">
      <c r="A1475">
        <v>1473</v>
      </c>
      <c r="B1475" s="3" t="s">
        <v>1474</v>
      </c>
      <c r="C1475" s="3" t="s">
        <v>5583</v>
      </c>
      <c r="D1475" s="18">
        <v>1500</v>
      </c>
      <c r="E1475" s="18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7">
        <v>40939.771284722221</v>
      </c>
      <c r="L1475" s="7">
        <v>40969.771284722221</v>
      </c>
      <c r="M1475" s="5">
        <f>(J1475/86400)+25569+(-5/24)</f>
        <v>40939.771284722221</v>
      </c>
      <c r="N1475" s="5">
        <f t="shared" ref="N1475:N1538" si="23">(I1475/86400)+25569+(-5/24)</f>
        <v>40969.771284722221</v>
      </c>
      <c r="O1475" t="b">
        <v>1</v>
      </c>
      <c r="P1475">
        <v>47</v>
      </c>
      <c r="Q1475" t="b">
        <v>1</v>
      </c>
      <c r="R1475" t="s">
        <v>8288</v>
      </c>
      <c r="S1475" s="11">
        <f>SUM(E1475/D1475)*100</f>
        <v>120.51600000000001</v>
      </c>
      <c r="T1475" s="10">
        <f>SUM(E1475/P1475)</f>
        <v>38.462553191489363</v>
      </c>
      <c r="U1475" t="s">
        <v>8320</v>
      </c>
      <c r="V1475" t="s">
        <v>8340</v>
      </c>
    </row>
    <row r="1476" spans="1:22" ht="43.5" x14ac:dyDescent="0.35">
      <c r="A1476">
        <v>1474</v>
      </c>
      <c r="B1476" s="3" t="s">
        <v>1475</v>
      </c>
      <c r="C1476" s="3" t="s">
        <v>5584</v>
      </c>
      <c r="D1476" s="18">
        <v>3000</v>
      </c>
      <c r="E1476" s="18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7">
        <v>41500.519583333335</v>
      </c>
      <c r="L1476" s="7">
        <v>41530.519583333335</v>
      </c>
      <c r="M1476" s="5">
        <f>(J1476/86400)+25569+(-5/24)</f>
        <v>41500.519583333335</v>
      </c>
      <c r="N1476" s="5">
        <f t="shared" si="23"/>
        <v>41530.519583333335</v>
      </c>
      <c r="O1476" t="b">
        <v>1</v>
      </c>
      <c r="P1476">
        <v>76</v>
      </c>
      <c r="Q1476" t="b">
        <v>1</v>
      </c>
      <c r="R1476" t="s">
        <v>8288</v>
      </c>
      <c r="S1476" s="11">
        <f>SUM(E1476/D1476)*100</f>
        <v>112.26666666666667</v>
      </c>
      <c r="T1476" s="10">
        <f>SUM(E1476/P1476)</f>
        <v>44.315789473684212</v>
      </c>
      <c r="U1476" t="s">
        <v>8320</v>
      </c>
      <c r="V1476" t="s">
        <v>8340</v>
      </c>
    </row>
    <row r="1477" spans="1:22" ht="43.5" x14ac:dyDescent="0.35">
      <c r="A1477">
        <v>1475</v>
      </c>
      <c r="B1477" s="3" t="s">
        <v>1476</v>
      </c>
      <c r="C1477" s="3" t="s">
        <v>5585</v>
      </c>
      <c r="D1477" s="18">
        <v>15000</v>
      </c>
      <c r="E1477" s="18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7">
        <v>41960.514618055553</v>
      </c>
      <c r="L1477" s="7">
        <v>41992.999305555553</v>
      </c>
      <c r="M1477" s="5">
        <f>(J1477/86400)+25569+(-5/24)</f>
        <v>41960.514618055553</v>
      </c>
      <c r="N1477" s="5">
        <f t="shared" si="23"/>
        <v>41992.999305555553</v>
      </c>
      <c r="O1477" t="b">
        <v>1</v>
      </c>
      <c r="P1477">
        <v>441</v>
      </c>
      <c r="Q1477" t="b">
        <v>1</v>
      </c>
      <c r="R1477" t="s">
        <v>8288</v>
      </c>
      <c r="S1477" s="11">
        <f>SUM(E1477/D1477)*100</f>
        <v>188.66966666666667</v>
      </c>
      <c r="T1477" s="10">
        <f>SUM(E1477/P1477)</f>
        <v>64.173356009070289</v>
      </c>
      <c r="U1477" t="s">
        <v>8320</v>
      </c>
      <c r="V1477" t="s">
        <v>8340</v>
      </c>
    </row>
    <row r="1478" spans="1:22" ht="29" x14ac:dyDescent="0.35">
      <c r="A1478">
        <v>1476</v>
      </c>
      <c r="B1478" s="3" t="s">
        <v>1477</v>
      </c>
      <c r="C1478" s="3" t="s">
        <v>5586</v>
      </c>
      <c r="D1478" s="18">
        <v>6000</v>
      </c>
      <c r="E1478" s="1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7">
        <v>40765.833587962959</v>
      </c>
      <c r="L1478" s="7">
        <v>40795.833587962959</v>
      </c>
      <c r="M1478" s="5">
        <f>(J1478/86400)+25569+(-5/24)</f>
        <v>40765.833587962959</v>
      </c>
      <c r="N1478" s="5">
        <f t="shared" si="23"/>
        <v>40795.833587962959</v>
      </c>
      <c r="O1478" t="b">
        <v>1</v>
      </c>
      <c r="P1478">
        <v>916</v>
      </c>
      <c r="Q1478" t="b">
        <v>1</v>
      </c>
      <c r="R1478" t="s">
        <v>8288</v>
      </c>
      <c r="S1478" s="11">
        <f>SUM(E1478/D1478)*100</f>
        <v>661.55466666666666</v>
      </c>
      <c r="T1478" s="10">
        <f>SUM(E1478/P1478)</f>
        <v>43.333275109170302</v>
      </c>
      <c r="U1478" t="s">
        <v>8320</v>
      </c>
      <c r="V1478" t="s">
        <v>8340</v>
      </c>
    </row>
    <row r="1479" spans="1:22" ht="43.5" x14ac:dyDescent="0.35">
      <c r="A1479">
        <v>1477</v>
      </c>
      <c r="B1479" s="3" t="s">
        <v>1478</v>
      </c>
      <c r="C1479" s="3" t="s">
        <v>5587</v>
      </c>
      <c r="D1479" s="18">
        <v>30000</v>
      </c>
      <c r="E1479" s="18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7">
        <v>40840.407453703701</v>
      </c>
      <c r="L1479" s="7">
        <v>40899.916666666664</v>
      </c>
      <c r="M1479" s="5">
        <f>(J1479/86400)+25569+(-5/24)</f>
        <v>40840.407453703701</v>
      </c>
      <c r="N1479" s="5">
        <f t="shared" si="23"/>
        <v>40899.916666666664</v>
      </c>
      <c r="O1479" t="b">
        <v>1</v>
      </c>
      <c r="P1479">
        <v>369</v>
      </c>
      <c r="Q1479" t="b">
        <v>1</v>
      </c>
      <c r="R1479" t="s">
        <v>8288</v>
      </c>
      <c r="S1479" s="11">
        <f>SUM(E1479/D1479)*100</f>
        <v>111.31</v>
      </c>
      <c r="T1479" s="10">
        <f>SUM(E1479/P1479)</f>
        <v>90.495934959349597</v>
      </c>
      <c r="U1479" t="s">
        <v>8320</v>
      </c>
      <c r="V1479" t="s">
        <v>8340</v>
      </c>
    </row>
    <row r="1480" spans="1:22" ht="43.5" x14ac:dyDescent="0.35">
      <c r="A1480">
        <v>1478</v>
      </c>
      <c r="B1480" s="3" t="s">
        <v>1479</v>
      </c>
      <c r="C1480" s="3" t="s">
        <v>5588</v>
      </c>
      <c r="D1480" s="18">
        <v>50000</v>
      </c>
      <c r="E1480" s="18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7">
        <v>41394.663344907407</v>
      </c>
      <c r="L1480" s="7">
        <v>41408.663344907407</v>
      </c>
      <c r="M1480" s="5">
        <f>(J1480/86400)+25569+(-5/24)</f>
        <v>41394.663344907407</v>
      </c>
      <c r="N1480" s="5">
        <f t="shared" si="23"/>
        <v>41408.663344907407</v>
      </c>
      <c r="O1480" t="b">
        <v>1</v>
      </c>
      <c r="P1480">
        <v>20242</v>
      </c>
      <c r="Q1480" t="b">
        <v>1</v>
      </c>
      <c r="R1480" t="s">
        <v>8288</v>
      </c>
      <c r="S1480" s="11">
        <f>SUM(E1480/D1480)*100</f>
        <v>1181.6142199999999</v>
      </c>
      <c r="T1480" s="10">
        <f>SUM(E1480/P1480)</f>
        <v>29.187190495010373</v>
      </c>
      <c r="U1480" t="s">
        <v>8320</v>
      </c>
      <c r="V1480" t="s">
        <v>8340</v>
      </c>
    </row>
    <row r="1481" spans="1:22" ht="43.5" x14ac:dyDescent="0.35">
      <c r="A1481">
        <v>1479</v>
      </c>
      <c r="B1481" s="3" t="s">
        <v>1480</v>
      </c>
      <c r="C1481" s="3" t="s">
        <v>5589</v>
      </c>
      <c r="D1481" s="18">
        <v>1600</v>
      </c>
      <c r="E1481" s="18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7">
        <v>41754.536909722221</v>
      </c>
      <c r="L1481" s="7">
        <v>41768.957638888889</v>
      </c>
      <c r="M1481" s="5">
        <f>(J1481/86400)+25569+(-5/24)</f>
        <v>41754.536909722221</v>
      </c>
      <c r="N1481" s="5">
        <f t="shared" si="23"/>
        <v>41768.957638888889</v>
      </c>
      <c r="O1481" t="b">
        <v>1</v>
      </c>
      <c r="P1481">
        <v>71</v>
      </c>
      <c r="Q1481" t="b">
        <v>1</v>
      </c>
      <c r="R1481" t="s">
        <v>8288</v>
      </c>
      <c r="S1481" s="11">
        <f>SUM(E1481/D1481)*100</f>
        <v>137.375</v>
      </c>
      <c r="T1481" s="10">
        <f>SUM(E1481/P1481)</f>
        <v>30.95774647887324</v>
      </c>
      <c r="U1481" t="s">
        <v>8320</v>
      </c>
      <c r="V1481" t="s">
        <v>8340</v>
      </c>
    </row>
    <row r="1482" spans="1:22" ht="43.5" x14ac:dyDescent="0.35">
      <c r="A1482">
        <v>1480</v>
      </c>
      <c r="B1482" s="3" t="s">
        <v>1481</v>
      </c>
      <c r="C1482" s="3" t="s">
        <v>5590</v>
      </c>
      <c r="D1482" s="18">
        <v>50000</v>
      </c>
      <c r="E1482" s="18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7">
        <v>41464.725682870368</v>
      </c>
      <c r="L1482" s="7">
        <v>41481.5</v>
      </c>
      <c r="M1482" s="5">
        <f>(J1482/86400)+25569+(-5/24)</f>
        <v>41464.725682870368</v>
      </c>
      <c r="N1482" s="5">
        <f t="shared" si="23"/>
        <v>41481.5</v>
      </c>
      <c r="O1482" t="b">
        <v>1</v>
      </c>
      <c r="P1482">
        <v>635</v>
      </c>
      <c r="Q1482" t="b">
        <v>1</v>
      </c>
      <c r="R1482" t="s">
        <v>8288</v>
      </c>
      <c r="S1482" s="11">
        <f>SUM(E1482/D1482)*100</f>
        <v>117.04040000000001</v>
      </c>
      <c r="T1482" s="10">
        <f>SUM(E1482/P1482)</f>
        <v>92.157795275590544</v>
      </c>
      <c r="U1482" t="s">
        <v>8320</v>
      </c>
      <c r="V1482" t="s">
        <v>8340</v>
      </c>
    </row>
    <row r="1483" spans="1:22" ht="43.5" x14ac:dyDescent="0.35">
      <c r="A1483">
        <v>1481</v>
      </c>
      <c r="B1483" s="3" t="s">
        <v>1482</v>
      </c>
      <c r="C1483" s="3" t="s">
        <v>5591</v>
      </c>
      <c r="D1483" s="18">
        <v>5000</v>
      </c>
      <c r="E1483" s="18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7">
        <v>41550.714641203704</v>
      </c>
      <c r="L1483" s="7">
        <v>41580.714641203704</v>
      </c>
      <c r="M1483" s="5">
        <f>(J1483/86400)+25569+(-5/24)</f>
        <v>41550.714641203704</v>
      </c>
      <c r="N1483" s="5">
        <f t="shared" si="23"/>
        <v>41580.714641203704</v>
      </c>
      <c r="O1483" t="b">
        <v>0</v>
      </c>
      <c r="P1483">
        <v>6</v>
      </c>
      <c r="Q1483" t="b">
        <v>0</v>
      </c>
      <c r="R1483" t="s">
        <v>8275</v>
      </c>
      <c r="S1483" s="11">
        <f>SUM(E1483/D1483)*100</f>
        <v>2.1</v>
      </c>
      <c r="T1483" s="10">
        <f>SUM(E1483/P1483)</f>
        <v>17.5</v>
      </c>
      <c r="U1483" t="s">
        <v>8320</v>
      </c>
      <c r="V1483" t="s">
        <v>8322</v>
      </c>
    </row>
    <row r="1484" spans="1:22" ht="43.5" x14ac:dyDescent="0.35">
      <c r="A1484">
        <v>1482</v>
      </c>
      <c r="B1484" s="3" t="s">
        <v>1483</v>
      </c>
      <c r="C1484" s="3" t="s">
        <v>5592</v>
      </c>
      <c r="D1484" s="18">
        <v>5000</v>
      </c>
      <c r="E1484" s="18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7">
        <v>41136.649722222217</v>
      </c>
      <c r="L1484" s="7">
        <v>41159.118750000001</v>
      </c>
      <c r="M1484" s="5">
        <f>(J1484/86400)+25569+(-5/24)</f>
        <v>41136.649722222217</v>
      </c>
      <c r="N1484" s="5">
        <f t="shared" si="23"/>
        <v>41159.118750000001</v>
      </c>
      <c r="O1484" t="b">
        <v>0</v>
      </c>
      <c r="P1484">
        <v>1</v>
      </c>
      <c r="Q1484" t="b">
        <v>0</v>
      </c>
      <c r="R1484" t="s">
        <v>8275</v>
      </c>
      <c r="S1484" s="11">
        <f>SUM(E1484/D1484)*100</f>
        <v>0.1</v>
      </c>
      <c r="T1484" s="10">
        <f>SUM(E1484/P1484)</f>
        <v>5</v>
      </c>
      <c r="U1484" t="s">
        <v>8320</v>
      </c>
      <c r="V1484" t="s">
        <v>8322</v>
      </c>
    </row>
    <row r="1485" spans="1:22" ht="43.5" x14ac:dyDescent="0.35">
      <c r="A1485">
        <v>1483</v>
      </c>
      <c r="B1485" s="3" t="s">
        <v>1484</v>
      </c>
      <c r="C1485" s="3" t="s">
        <v>5593</v>
      </c>
      <c r="D1485" s="18">
        <v>7000</v>
      </c>
      <c r="E1485" s="18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7">
        <v>42547.984664351847</v>
      </c>
      <c r="L1485" s="7">
        <v>42572.984664351847</v>
      </c>
      <c r="M1485" s="5">
        <f>(J1485/86400)+25569+(-5/24)</f>
        <v>42547.984664351847</v>
      </c>
      <c r="N1485" s="5">
        <f t="shared" si="23"/>
        <v>42572.984664351847</v>
      </c>
      <c r="O1485" t="b">
        <v>0</v>
      </c>
      <c r="P1485">
        <v>2</v>
      </c>
      <c r="Q1485" t="b">
        <v>0</v>
      </c>
      <c r="R1485" t="s">
        <v>8275</v>
      </c>
      <c r="S1485" s="11">
        <f>SUM(E1485/D1485)*100</f>
        <v>0.7142857142857143</v>
      </c>
      <c r="T1485" s="10">
        <f>SUM(E1485/P1485)</f>
        <v>25</v>
      </c>
      <c r="U1485" t="s">
        <v>8320</v>
      </c>
      <c r="V1485" t="s">
        <v>8322</v>
      </c>
    </row>
    <row r="1486" spans="1:22" x14ac:dyDescent="0.35">
      <c r="A1486">
        <v>1484</v>
      </c>
      <c r="B1486" s="3" t="s">
        <v>1485</v>
      </c>
      <c r="C1486" s="3" t="s">
        <v>5594</v>
      </c>
      <c r="D1486" s="18">
        <v>2000</v>
      </c>
      <c r="E1486" s="18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7">
        <v>41052.992627314808</v>
      </c>
      <c r="L1486" s="7">
        <v>41111.410416666666</v>
      </c>
      <c r="M1486" s="5">
        <f>(J1486/86400)+25569+(-5/24)</f>
        <v>41052.992627314808</v>
      </c>
      <c r="N1486" s="5">
        <f t="shared" si="23"/>
        <v>41111.410416666666</v>
      </c>
      <c r="O1486" t="b">
        <v>0</v>
      </c>
      <c r="P1486">
        <v>0</v>
      </c>
      <c r="Q1486" t="b">
        <v>0</v>
      </c>
      <c r="R1486" t="s">
        <v>8275</v>
      </c>
      <c r="S1486" s="11">
        <f>SUM(E1486/D1486)*100</f>
        <v>0</v>
      </c>
      <c r="T1486" s="10" t="e">
        <f>SUM(E1486/P1486)</f>
        <v>#DIV/0!</v>
      </c>
      <c r="U1486" t="s">
        <v>8320</v>
      </c>
      <c r="V1486" t="s">
        <v>8322</v>
      </c>
    </row>
    <row r="1487" spans="1:22" ht="43.5" x14ac:dyDescent="0.35">
      <c r="A1487">
        <v>1485</v>
      </c>
      <c r="B1487" s="3" t="s">
        <v>1486</v>
      </c>
      <c r="C1487" s="3" t="s">
        <v>5595</v>
      </c>
      <c r="D1487" s="18">
        <v>6700</v>
      </c>
      <c r="E1487" s="18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7">
        <v>42130.587650462963</v>
      </c>
      <c r="L1487" s="7">
        <v>42175.587650462963</v>
      </c>
      <c r="M1487" s="5">
        <f>(J1487/86400)+25569+(-5/24)</f>
        <v>42130.587650462963</v>
      </c>
      <c r="N1487" s="5">
        <f t="shared" si="23"/>
        <v>42175.587650462963</v>
      </c>
      <c r="O1487" t="b">
        <v>0</v>
      </c>
      <c r="P1487">
        <v>3</v>
      </c>
      <c r="Q1487" t="b">
        <v>0</v>
      </c>
      <c r="R1487" t="s">
        <v>8275</v>
      </c>
      <c r="S1487" s="11">
        <f>SUM(E1487/D1487)*100</f>
        <v>2.2388059701492535</v>
      </c>
      <c r="T1487" s="10">
        <f>SUM(E1487/P1487)</f>
        <v>50</v>
      </c>
      <c r="U1487" t="s">
        <v>8320</v>
      </c>
      <c r="V1487" t="s">
        <v>8322</v>
      </c>
    </row>
    <row r="1488" spans="1:22" ht="58" x14ac:dyDescent="0.35">
      <c r="A1488">
        <v>1486</v>
      </c>
      <c r="B1488" s="3" t="s">
        <v>1487</v>
      </c>
      <c r="C1488" s="3" t="s">
        <v>5596</v>
      </c>
      <c r="D1488" s="18">
        <v>20000</v>
      </c>
      <c r="E1488" s="1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7">
        <v>42031.960196759253</v>
      </c>
      <c r="L1488" s="7">
        <v>42061.960196759253</v>
      </c>
      <c r="M1488" s="5">
        <f>(J1488/86400)+25569+(-5/24)</f>
        <v>42031.960196759253</v>
      </c>
      <c r="N1488" s="5">
        <f t="shared" si="23"/>
        <v>42061.960196759253</v>
      </c>
      <c r="O1488" t="b">
        <v>0</v>
      </c>
      <c r="P1488">
        <v>3</v>
      </c>
      <c r="Q1488" t="b">
        <v>0</v>
      </c>
      <c r="R1488" t="s">
        <v>8275</v>
      </c>
      <c r="S1488" s="11">
        <f>SUM(E1488/D1488)*100</f>
        <v>0.24</v>
      </c>
      <c r="T1488" s="10">
        <f>SUM(E1488/P1488)</f>
        <v>16</v>
      </c>
      <c r="U1488" t="s">
        <v>8320</v>
      </c>
      <c r="V1488" t="s">
        <v>8322</v>
      </c>
    </row>
    <row r="1489" spans="1:22" ht="43.5" x14ac:dyDescent="0.35">
      <c r="A1489">
        <v>1487</v>
      </c>
      <c r="B1489" s="3" t="s">
        <v>1488</v>
      </c>
      <c r="C1489" s="3" t="s">
        <v>5597</v>
      </c>
      <c r="D1489" s="18">
        <v>10000</v>
      </c>
      <c r="E1489" s="18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7">
        <v>42554.709155092591</v>
      </c>
      <c r="L1489" s="7">
        <v>42584.709155092591</v>
      </c>
      <c r="M1489" s="5">
        <f>(J1489/86400)+25569+(-5/24)</f>
        <v>42554.709155092591</v>
      </c>
      <c r="N1489" s="5">
        <f t="shared" si="23"/>
        <v>42584.709155092591</v>
      </c>
      <c r="O1489" t="b">
        <v>0</v>
      </c>
      <c r="P1489">
        <v>0</v>
      </c>
      <c r="Q1489" t="b">
        <v>0</v>
      </c>
      <c r="R1489" t="s">
        <v>8275</v>
      </c>
      <c r="S1489" s="11">
        <f>SUM(E1489/D1489)*100</f>
        <v>0</v>
      </c>
      <c r="T1489" s="10" t="e">
        <f>SUM(E1489/P1489)</f>
        <v>#DIV/0!</v>
      </c>
      <c r="U1489" t="s">
        <v>8320</v>
      </c>
      <c r="V1489" t="s">
        <v>8322</v>
      </c>
    </row>
    <row r="1490" spans="1:22" ht="43.5" x14ac:dyDescent="0.35">
      <c r="A1490">
        <v>1488</v>
      </c>
      <c r="B1490" s="3" t="s">
        <v>1489</v>
      </c>
      <c r="C1490" s="3" t="s">
        <v>5598</v>
      </c>
      <c r="D1490" s="18">
        <v>15000</v>
      </c>
      <c r="E1490" s="18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7">
        <v>41614.354861111111</v>
      </c>
      <c r="L1490" s="7">
        <v>41644.354861111111</v>
      </c>
      <c r="M1490" s="5">
        <f>(J1490/86400)+25569+(-5/24)</f>
        <v>41614.354861111111</v>
      </c>
      <c r="N1490" s="5">
        <f t="shared" si="23"/>
        <v>41644.354861111111</v>
      </c>
      <c r="O1490" t="b">
        <v>0</v>
      </c>
      <c r="P1490">
        <v>6</v>
      </c>
      <c r="Q1490" t="b">
        <v>0</v>
      </c>
      <c r="R1490" t="s">
        <v>8275</v>
      </c>
      <c r="S1490" s="11">
        <f>SUM(E1490/D1490)*100</f>
        <v>2.4</v>
      </c>
      <c r="T1490" s="10">
        <f>SUM(E1490/P1490)</f>
        <v>60</v>
      </c>
      <c r="U1490" t="s">
        <v>8320</v>
      </c>
      <c r="V1490" t="s">
        <v>8322</v>
      </c>
    </row>
    <row r="1491" spans="1:22" ht="43.5" x14ac:dyDescent="0.35">
      <c r="A1491">
        <v>1489</v>
      </c>
      <c r="B1491" s="3" t="s">
        <v>1490</v>
      </c>
      <c r="C1491" s="3" t="s">
        <v>5599</v>
      </c>
      <c r="D1491" s="18">
        <v>5000</v>
      </c>
      <c r="E1491" s="18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7">
        <v>41198.403379629628</v>
      </c>
      <c r="L1491" s="7">
        <v>41228.445046296292</v>
      </c>
      <c r="M1491" s="5">
        <f>(J1491/86400)+25569+(-5/24)</f>
        <v>41198.403379629628</v>
      </c>
      <c r="N1491" s="5">
        <f t="shared" si="23"/>
        <v>41228.445046296292</v>
      </c>
      <c r="O1491" t="b">
        <v>0</v>
      </c>
      <c r="P1491">
        <v>0</v>
      </c>
      <c r="Q1491" t="b">
        <v>0</v>
      </c>
      <c r="R1491" t="s">
        <v>8275</v>
      </c>
      <c r="S1491" s="11">
        <f>SUM(E1491/D1491)*100</f>
        <v>0</v>
      </c>
      <c r="T1491" s="10" t="e">
        <f>SUM(E1491/P1491)</f>
        <v>#DIV/0!</v>
      </c>
      <c r="U1491" t="s">
        <v>8320</v>
      </c>
      <c r="V1491" t="s">
        <v>8322</v>
      </c>
    </row>
    <row r="1492" spans="1:22" ht="43.5" x14ac:dyDescent="0.35">
      <c r="A1492">
        <v>1490</v>
      </c>
      <c r="B1492" s="3" t="s">
        <v>1491</v>
      </c>
      <c r="C1492" s="3" t="s">
        <v>5600</v>
      </c>
      <c r="D1492" s="18">
        <v>2900</v>
      </c>
      <c r="E1492" s="18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7">
        <v>41520.352708333332</v>
      </c>
      <c r="L1492" s="7">
        <v>41549.352708333332</v>
      </c>
      <c r="M1492" s="5">
        <f>(J1492/86400)+25569+(-5/24)</f>
        <v>41520.352708333332</v>
      </c>
      <c r="N1492" s="5">
        <f t="shared" si="23"/>
        <v>41549.352708333332</v>
      </c>
      <c r="O1492" t="b">
        <v>0</v>
      </c>
      <c r="P1492">
        <v>19</v>
      </c>
      <c r="Q1492" t="b">
        <v>0</v>
      </c>
      <c r="R1492" t="s">
        <v>8275</v>
      </c>
      <c r="S1492" s="11">
        <f>SUM(E1492/D1492)*100</f>
        <v>30.862068965517242</v>
      </c>
      <c r="T1492" s="10">
        <f>SUM(E1492/P1492)</f>
        <v>47.10526315789474</v>
      </c>
      <c r="U1492" t="s">
        <v>8320</v>
      </c>
      <c r="V1492" t="s">
        <v>8322</v>
      </c>
    </row>
    <row r="1493" spans="1:22" ht="43.5" x14ac:dyDescent="0.35">
      <c r="A1493">
        <v>1491</v>
      </c>
      <c r="B1493" s="3" t="s">
        <v>1492</v>
      </c>
      <c r="C1493" s="3" t="s">
        <v>5601</v>
      </c>
      <c r="D1493" s="18">
        <v>1200</v>
      </c>
      <c r="E1493" s="18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7">
        <v>41991.505127314813</v>
      </c>
      <c r="L1493" s="7">
        <v>42050.443055555552</v>
      </c>
      <c r="M1493" s="5">
        <f>(J1493/86400)+25569+(-5/24)</f>
        <v>41991.505127314813</v>
      </c>
      <c r="N1493" s="5">
        <f t="shared" si="23"/>
        <v>42050.443055555552</v>
      </c>
      <c r="O1493" t="b">
        <v>0</v>
      </c>
      <c r="P1493">
        <v>1</v>
      </c>
      <c r="Q1493" t="b">
        <v>0</v>
      </c>
      <c r="R1493" t="s">
        <v>8275</v>
      </c>
      <c r="S1493" s="11">
        <f>SUM(E1493/D1493)*100</f>
        <v>8.3333333333333321</v>
      </c>
      <c r="T1493" s="10">
        <f>SUM(E1493/P1493)</f>
        <v>100</v>
      </c>
      <c r="U1493" t="s">
        <v>8320</v>
      </c>
      <c r="V1493" t="s">
        <v>8322</v>
      </c>
    </row>
    <row r="1494" spans="1:22" ht="58" x14ac:dyDescent="0.35">
      <c r="A1494">
        <v>1492</v>
      </c>
      <c r="B1494" s="3" t="s">
        <v>1493</v>
      </c>
      <c r="C1494" s="3" t="s">
        <v>5602</v>
      </c>
      <c r="D1494" s="18">
        <v>4000</v>
      </c>
      <c r="E1494" s="18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7">
        <v>40682.676458333335</v>
      </c>
      <c r="L1494" s="7">
        <v>40712.676458333335</v>
      </c>
      <c r="M1494" s="5">
        <f>(J1494/86400)+25569+(-5/24)</f>
        <v>40682.676458333335</v>
      </c>
      <c r="N1494" s="5">
        <f t="shared" si="23"/>
        <v>40712.676458333335</v>
      </c>
      <c r="O1494" t="b">
        <v>0</v>
      </c>
      <c r="P1494">
        <v>2</v>
      </c>
      <c r="Q1494" t="b">
        <v>0</v>
      </c>
      <c r="R1494" t="s">
        <v>8275</v>
      </c>
      <c r="S1494" s="11">
        <f>SUM(E1494/D1494)*100</f>
        <v>0.75</v>
      </c>
      <c r="T1494" s="10">
        <f>SUM(E1494/P1494)</f>
        <v>15</v>
      </c>
      <c r="U1494" t="s">
        <v>8320</v>
      </c>
      <c r="V1494" t="s">
        <v>8322</v>
      </c>
    </row>
    <row r="1495" spans="1:22" ht="29" x14ac:dyDescent="0.35">
      <c r="A1495">
        <v>1493</v>
      </c>
      <c r="B1495" s="3" t="s">
        <v>1494</v>
      </c>
      <c r="C1495" s="3" t="s">
        <v>5603</v>
      </c>
      <c r="D1495" s="18">
        <v>2400</v>
      </c>
      <c r="E1495" s="18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7">
        <v>41411.658275462956</v>
      </c>
      <c r="L1495" s="7">
        <v>41441.658275462956</v>
      </c>
      <c r="M1495" s="5">
        <f>(J1495/86400)+25569+(-5/24)</f>
        <v>41411.658275462956</v>
      </c>
      <c r="N1495" s="5">
        <f t="shared" si="23"/>
        <v>41441.658275462956</v>
      </c>
      <c r="O1495" t="b">
        <v>0</v>
      </c>
      <c r="P1495">
        <v>0</v>
      </c>
      <c r="Q1495" t="b">
        <v>0</v>
      </c>
      <c r="R1495" t="s">
        <v>8275</v>
      </c>
      <c r="S1495" s="11">
        <f>SUM(E1495/D1495)*100</f>
        <v>0</v>
      </c>
      <c r="T1495" s="10" t="e">
        <f>SUM(E1495/P1495)</f>
        <v>#DIV/0!</v>
      </c>
      <c r="U1495" t="s">
        <v>8320</v>
      </c>
      <c r="V1495" t="s">
        <v>8322</v>
      </c>
    </row>
    <row r="1496" spans="1:22" ht="58" x14ac:dyDescent="0.35">
      <c r="A1496">
        <v>1494</v>
      </c>
      <c r="B1496" s="3" t="s">
        <v>1495</v>
      </c>
      <c r="C1496" s="3" t="s">
        <v>5604</v>
      </c>
      <c r="D1496" s="18">
        <v>5000</v>
      </c>
      <c r="E1496" s="18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7">
        <v>42067.514039351845</v>
      </c>
      <c r="L1496" s="7">
        <v>42097.443055555552</v>
      </c>
      <c r="M1496" s="5">
        <f>(J1496/86400)+25569+(-5/24)</f>
        <v>42067.514039351845</v>
      </c>
      <c r="N1496" s="5">
        <f t="shared" si="23"/>
        <v>42097.443055555552</v>
      </c>
      <c r="O1496" t="b">
        <v>0</v>
      </c>
      <c r="P1496">
        <v>11</v>
      </c>
      <c r="Q1496" t="b">
        <v>0</v>
      </c>
      <c r="R1496" t="s">
        <v>8275</v>
      </c>
      <c r="S1496" s="11">
        <f>SUM(E1496/D1496)*100</f>
        <v>8.9</v>
      </c>
      <c r="T1496" s="10">
        <f>SUM(E1496/P1496)</f>
        <v>40.454545454545453</v>
      </c>
      <c r="U1496" t="s">
        <v>8320</v>
      </c>
      <c r="V1496" t="s">
        <v>8322</v>
      </c>
    </row>
    <row r="1497" spans="1:22" ht="29" x14ac:dyDescent="0.35">
      <c r="A1497">
        <v>1495</v>
      </c>
      <c r="B1497" s="3" t="s">
        <v>1496</v>
      </c>
      <c r="C1497" s="3" t="s">
        <v>5605</v>
      </c>
      <c r="D1497" s="18">
        <v>2000</v>
      </c>
      <c r="E1497" s="18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7">
        <v>40752.581377314811</v>
      </c>
      <c r="L1497" s="7">
        <v>40782.581377314811</v>
      </c>
      <c r="M1497" s="5">
        <f>(J1497/86400)+25569+(-5/24)</f>
        <v>40752.581377314811</v>
      </c>
      <c r="N1497" s="5">
        <f t="shared" si="23"/>
        <v>40782.581377314811</v>
      </c>
      <c r="O1497" t="b">
        <v>0</v>
      </c>
      <c r="P1497">
        <v>0</v>
      </c>
      <c r="Q1497" t="b">
        <v>0</v>
      </c>
      <c r="R1497" t="s">
        <v>8275</v>
      </c>
      <c r="S1497" s="11">
        <f>SUM(E1497/D1497)*100</f>
        <v>0</v>
      </c>
      <c r="T1497" s="10" t="e">
        <f>SUM(E1497/P1497)</f>
        <v>#DIV/0!</v>
      </c>
      <c r="U1497" t="s">
        <v>8320</v>
      </c>
      <c r="V1497" t="s">
        <v>8322</v>
      </c>
    </row>
    <row r="1498" spans="1:22" ht="43.5" x14ac:dyDescent="0.35">
      <c r="A1498">
        <v>1496</v>
      </c>
      <c r="B1498" s="3" t="s">
        <v>1497</v>
      </c>
      <c r="C1498" s="3" t="s">
        <v>5606</v>
      </c>
      <c r="D1498" s="18">
        <v>1500</v>
      </c>
      <c r="E1498" s="1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7">
        <v>41838.266886574071</v>
      </c>
      <c r="L1498" s="7">
        <v>41898.266886574071</v>
      </c>
      <c r="M1498" s="5">
        <f>(J1498/86400)+25569+(-5/24)</f>
        <v>41838.266886574071</v>
      </c>
      <c r="N1498" s="5">
        <f t="shared" si="23"/>
        <v>41898.266886574071</v>
      </c>
      <c r="O1498" t="b">
        <v>0</v>
      </c>
      <c r="P1498">
        <v>0</v>
      </c>
      <c r="Q1498" t="b">
        <v>0</v>
      </c>
      <c r="R1498" t="s">
        <v>8275</v>
      </c>
      <c r="S1498" s="11">
        <f>SUM(E1498/D1498)*100</f>
        <v>0</v>
      </c>
      <c r="T1498" s="10" t="e">
        <f>SUM(E1498/P1498)</f>
        <v>#DIV/0!</v>
      </c>
      <c r="U1498" t="s">
        <v>8320</v>
      </c>
      <c r="V1498" t="s">
        <v>8322</v>
      </c>
    </row>
    <row r="1499" spans="1:22" ht="58" x14ac:dyDescent="0.35">
      <c r="A1499">
        <v>1497</v>
      </c>
      <c r="B1499" s="3" t="s">
        <v>1498</v>
      </c>
      <c r="C1499" s="3" t="s">
        <v>5607</v>
      </c>
      <c r="D1499" s="18">
        <v>15000</v>
      </c>
      <c r="E1499" s="18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7">
        <v>41444.434282407405</v>
      </c>
      <c r="L1499" s="7">
        <v>41486.613194444442</v>
      </c>
      <c r="M1499" s="5">
        <f>(J1499/86400)+25569+(-5/24)</f>
        <v>41444.434282407405</v>
      </c>
      <c r="N1499" s="5">
        <f t="shared" si="23"/>
        <v>41486.613194444442</v>
      </c>
      <c r="O1499" t="b">
        <v>0</v>
      </c>
      <c r="P1499">
        <v>1</v>
      </c>
      <c r="Q1499" t="b">
        <v>0</v>
      </c>
      <c r="R1499" t="s">
        <v>8275</v>
      </c>
      <c r="S1499" s="11">
        <f>SUM(E1499/D1499)*100</f>
        <v>6.6666666666666671E-3</v>
      </c>
      <c r="T1499" s="10">
        <f>SUM(E1499/P1499)</f>
        <v>1</v>
      </c>
      <c r="U1499" t="s">
        <v>8320</v>
      </c>
      <c r="V1499" t="s">
        <v>8322</v>
      </c>
    </row>
    <row r="1500" spans="1:22" ht="43.5" x14ac:dyDescent="0.35">
      <c r="A1500">
        <v>1498</v>
      </c>
      <c r="B1500" s="3" t="s">
        <v>1499</v>
      </c>
      <c r="C1500" s="3" t="s">
        <v>5608</v>
      </c>
      <c r="D1500" s="18">
        <v>3000</v>
      </c>
      <c r="E1500" s="18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7">
        <v>41840.775208333333</v>
      </c>
      <c r="L1500" s="7">
        <v>41885.775208333333</v>
      </c>
      <c r="M1500" s="5">
        <f>(J1500/86400)+25569+(-5/24)</f>
        <v>41840.775208333333</v>
      </c>
      <c r="N1500" s="5">
        <f t="shared" si="23"/>
        <v>41885.775208333333</v>
      </c>
      <c r="O1500" t="b">
        <v>0</v>
      </c>
      <c r="P1500">
        <v>3</v>
      </c>
      <c r="Q1500" t="b">
        <v>0</v>
      </c>
      <c r="R1500" t="s">
        <v>8275</v>
      </c>
      <c r="S1500" s="11">
        <f>SUM(E1500/D1500)*100</f>
        <v>1.9</v>
      </c>
      <c r="T1500" s="10">
        <f>SUM(E1500/P1500)</f>
        <v>19</v>
      </c>
      <c r="U1500" t="s">
        <v>8320</v>
      </c>
      <c r="V1500" t="s">
        <v>8322</v>
      </c>
    </row>
    <row r="1501" spans="1:22" ht="58" x14ac:dyDescent="0.35">
      <c r="A1501">
        <v>1499</v>
      </c>
      <c r="B1501" s="3" t="s">
        <v>1500</v>
      </c>
      <c r="C1501" s="3" t="s">
        <v>5609</v>
      </c>
      <c r="D1501" s="18">
        <v>2000</v>
      </c>
      <c r="E1501" s="18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7">
        <v>42526.798993055556</v>
      </c>
      <c r="L1501" s="7">
        <v>42586.798993055556</v>
      </c>
      <c r="M1501" s="5">
        <f>(J1501/86400)+25569+(-5/24)</f>
        <v>42526.798993055556</v>
      </c>
      <c r="N1501" s="5">
        <f t="shared" si="23"/>
        <v>42586.798993055556</v>
      </c>
      <c r="O1501" t="b">
        <v>0</v>
      </c>
      <c r="P1501">
        <v>1</v>
      </c>
      <c r="Q1501" t="b">
        <v>0</v>
      </c>
      <c r="R1501" t="s">
        <v>8275</v>
      </c>
      <c r="S1501" s="11">
        <f>SUM(E1501/D1501)*100</f>
        <v>0.25</v>
      </c>
      <c r="T1501" s="10">
        <f>SUM(E1501/P1501)</f>
        <v>5</v>
      </c>
      <c r="U1501" t="s">
        <v>8320</v>
      </c>
      <c r="V1501" t="s">
        <v>8322</v>
      </c>
    </row>
    <row r="1502" spans="1:22" ht="43.5" x14ac:dyDescent="0.35">
      <c r="A1502">
        <v>1500</v>
      </c>
      <c r="B1502" s="3" t="s">
        <v>1501</v>
      </c>
      <c r="C1502" s="3" t="s">
        <v>5610</v>
      </c>
      <c r="D1502" s="18">
        <v>2800</v>
      </c>
      <c r="E1502" s="18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7">
        <v>41365.69626157407</v>
      </c>
      <c r="L1502" s="7">
        <v>41395.69626157407</v>
      </c>
      <c r="M1502" s="5">
        <f>(J1502/86400)+25569+(-5/24)</f>
        <v>41365.69626157407</v>
      </c>
      <c r="N1502" s="5">
        <f t="shared" si="23"/>
        <v>41395.69626157407</v>
      </c>
      <c r="O1502" t="b">
        <v>0</v>
      </c>
      <c r="P1502">
        <v>15</v>
      </c>
      <c r="Q1502" t="b">
        <v>0</v>
      </c>
      <c r="R1502" t="s">
        <v>8275</v>
      </c>
      <c r="S1502" s="11">
        <f>SUM(E1502/D1502)*100</f>
        <v>25.035714285714285</v>
      </c>
      <c r="T1502" s="10">
        <f>SUM(E1502/P1502)</f>
        <v>46.733333333333334</v>
      </c>
      <c r="U1502" t="s">
        <v>8320</v>
      </c>
      <c r="V1502" t="s">
        <v>8322</v>
      </c>
    </row>
    <row r="1503" spans="1:22" ht="29" x14ac:dyDescent="0.35">
      <c r="A1503">
        <v>1501</v>
      </c>
      <c r="B1503" s="3" t="s">
        <v>1502</v>
      </c>
      <c r="C1503" s="3" t="s">
        <v>5611</v>
      </c>
      <c r="D1503" s="18">
        <v>52000</v>
      </c>
      <c r="E1503" s="18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7">
        <v>42163.3752662037</v>
      </c>
      <c r="L1503" s="7">
        <v>42193.3752662037</v>
      </c>
      <c r="M1503" s="5">
        <f>(J1503/86400)+25569+(-5/24)</f>
        <v>42163.3752662037</v>
      </c>
      <c r="N1503" s="5">
        <f t="shared" si="23"/>
        <v>42193.3752662037</v>
      </c>
      <c r="O1503" t="b">
        <v>1</v>
      </c>
      <c r="P1503">
        <v>885</v>
      </c>
      <c r="Q1503" t="b">
        <v>1</v>
      </c>
      <c r="R1503" t="s">
        <v>8285</v>
      </c>
      <c r="S1503" s="11">
        <f>SUM(E1503/D1503)*100</f>
        <v>166.33076923076925</v>
      </c>
      <c r="T1503" s="10">
        <f>SUM(E1503/P1503)</f>
        <v>97.731073446327684</v>
      </c>
      <c r="U1503" t="s">
        <v>8336</v>
      </c>
      <c r="V1503" t="s">
        <v>8337</v>
      </c>
    </row>
    <row r="1504" spans="1:22" ht="43.5" x14ac:dyDescent="0.35">
      <c r="A1504">
        <v>1502</v>
      </c>
      <c r="B1504" s="3" t="s">
        <v>1503</v>
      </c>
      <c r="C1504" s="3" t="s">
        <v>5612</v>
      </c>
      <c r="D1504" s="18">
        <v>22000</v>
      </c>
      <c r="E1504" s="18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7">
        <v>42426.33425925926</v>
      </c>
      <c r="L1504" s="7">
        <v>42454.708333333336</v>
      </c>
      <c r="M1504" s="5">
        <f>(J1504/86400)+25569+(-5/24)</f>
        <v>42426.33425925926</v>
      </c>
      <c r="N1504" s="5">
        <f t="shared" si="23"/>
        <v>42454.708333333336</v>
      </c>
      <c r="O1504" t="b">
        <v>1</v>
      </c>
      <c r="P1504">
        <v>329</v>
      </c>
      <c r="Q1504" t="b">
        <v>1</v>
      </c>
      <c r="R1504" t="s">
        <v>8285</v>
      </c>
      <c r="S1504" s="11">
        <f>SUM(E1504/D1504)*100</f>
        <v>101.44545454545455</v>
      </c>
      <c r="T1504" s="10">
        <f>SUM(E1504/P1504)</f>
        <v>67.835866261398181</v>
      </c>
      <c r="U1504" t="s">
        <v>8336</v>
      </c>
      <c r="V1504" t="s">
        <v>8337</v>
      </c>
    </row>
    <row r="1505" spans="1:22" ht="43.5" x14ac:dyDescent="0.35">
      <c r="A1505">
        <v>1503</v>
      </c>
      <c r="B1505" s="3" t="s">
        <v>1504</v>
      </c>
      <c r="C1505" s="3" t="s">
        <v>5613</v>
      </c>
      <c r="D1505" s="18">
        <v>3750</v>
      </c>
      <c r="E1505" s="18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7">
        <v>42606.13890046296</v>
      </c>
      <c r="L1505" s="7">
        <v>42666.13890046296</v>
      </c>
      <c r="M1505" s="5">
        <f>(J1505/86400)+25569+(-5/24)</f>
        <v>42606.13890046296</v>
      </c>
      <c r="N1505" s="5">
        <f t="shared" si="23"/>
        <v>42666.13890046296</v>
      </c>
      <c r="O1505" t="b">
        <v>1</v>
      </c>
      <c r="P1505">
        <v>71</v>
      </c>
      <c r="Q1505" t="b">
        <v>1</v>
      </c>
      <c r="R1505" t="s">
        <v>8285</v>
      </c>
      <c r="S1505" s="11">
        <f>SUM(E1505/D1505)*100</f>
        <v>107.89146666666667</v>
      </c>
      <c r="T1505" s="10">
        <f>SUM(E1505/P1505)</f>
        <v>56.98492957746479</v>
      </c>
      <c r="U1505" t="s">
        <v>8336</v>
      </c>
      <c r="V1505" t="s">
        <v>8337</v>
      </c>
    </row>
    <row r="1506" spans="1:22" ht="43.5" x14ac:dyDescent="0.35">
      <c r="A1506">
        <v>1504</v>
      </c>
      <c r="B1506" s="3" t="s">
        <v>1505</v>
      </c>
      <c r="C1506" s="3" t="s">
        <v>5614</v>
      </c>
      <c r="D1506" s="18">
        <v>6500</v>
      </c>
      <c r="E1506" s="18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7">
        <v>41772.44935185185</v>
      </c>
      <c r="L1506" s="7">
        <v>41800.147916666661</v>
      </c>
      <c r="M1506" s="5">
        <f>(J1506/86400)+25569+(-5/24)</f>
        <v>41772.44935185185</v>
      </c>
      <c r="N1506" s="5">
        <f t="shared" si="23"/>
        <v>41800.147916666661</v>
      </c>
      <c r="O1506" t="b">
        <v>1</v>
      </c>
      <c r="P1506">
        <v>269</v>
      </c>
      <c r="Q1506" t="b">
        <v>1</v>
      </c>
      <c r="R1506" t="s">
        <v>8285</v>
      </c>
      <c r="S1506" s="11">
        <f>SUM(E1506/D1506)*100</f>
        <v>277.93846153846158</v>
      </c>
      <c r="T1506" s="10">
        <f>SUM(E1506/P1506)</f>
        <v>67.159851301115239</v>
      </c>
      <c r="U1506" t="s">
        <v>8336</v>
      </c>
      <c r="V1506" t="s">
        <v>8337</v>
      </c>
    </row>
    <row r="1507" spans="1:22" ht="58" x14ac:dyDescent="0.35">
      <c r="A1507">
        <v>1505</v>
      </c>
      <c r="B1507" s="3" t="s">
        <v>1506</v>
      </c>
      <c r="C1507" s="3" t="s">
        <v>5615</v>
      </c>
      <c r="D1507" s="18">
        <v>16000</v>
      </c>
      <c r="E1507" s="18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7">
        <v>42414.234988425924</v>
      </c>
      <c r="L1507" s="7">
        <v>42451.625694444439</v>
      </c>
      <c r="M1507" s="5">
        <f>(J1507/86400)+25569+(-5/24)</f>
        <v>42414.234988425924</v>
      </c>
      <c r="N1507" s="5">
        <f t="shared" si="23"/>
        <v>42451.625694444439</v>
      </c>
      <c r="O1507" t="b">
        <v>1</v>
      </c>
      <c r="P1507">
        <v>345</v>
      </c>
      <c r="Q1507" t="b">
        <v>1</v>
      </c>
      <c r="R1507" t="s">
        <v>8285</v>
      </c>
      <c r="S1507" s="11">
        <f>SUM(E1507/D1507)*100</f>
        <v>103.58125</v>
      </c>
      <c r="T1507" s="10">
        <f>SUM(E1507/P1507)</f>
        <v>48.037681159420288</v>
      </c>
      <c r="U1507" t="s">
        <v>8336</v>
      </c>
      <c r="V1507" t="s">
        <v>8337</v>
      </c>
    </row>
    <row r="1508" spans="1:22" ht="43.5" x14ac:dyDescent="0.35">
      <c r="A1508">
        <v>1506</v>
      </c>
      <c r="B1508" s="3" t="s">
        <v>1507</v>
      </c>
      <c r="C1508" s="3" t="s">
        <v>5616</v>
      </c>
      <c r="D1508" s="18">
        <v>1500</v>
      </c>
      <c r="E1508" s="1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7">
        <v>41814.577592592592</v>
      </c>
      <c r="L1508" s="7">
        <v>41844.577592592592</v>
      </c>
      <c r="M1508" s="5">
        <f>(J1508/86400)+25569+(-5/24)</f>
        <v>41814.577592592592</v>
      </c>
      <c r="N1508" s="5">
        <f t="shared" si="23"/>
        <v>41844.577592592592</v>
      </c>
      <c r="O1508" t="b">
        <v>1</v>
      </c>
      <c r="P1508">
        <v>43</v>
      </c>
      <c r="Q1508" t="b">
        <v>1</v>
      </c>
      <c r="R1508" t="s">
        <v>8285</v>
      </c>
      <c r="S1508" s="11">
        <f>SUM(E1508/D1508)*100</f>
        <v>111.4</v>
      </c>
      <c r="T1508" s="10">
        <f>SUM(E1508/P1508)</f>
        <v>38.860465116279073</v>
      </c>
      <c r="U1508" t="s">
        <v>8336</v>
      </c>
      <c r="V1508" t="s">
        <v>8337</v>
      </c>
    </row>
    <row r="1509" spans="1:22" ht="58" x14ac:dyDescent="0.35">
      <c r="A1509">
        <v>1507</v>
      </c>
      <c r="B1509" s="3" t="s">
        <v>1508</v>
      </c>
      <c r="C1509" s="3" t="s">
        <v>5617</v>
      </c>
      <c r="D1509" s="18">
        <v>1200</v>
      </c>
      <c r="E1509" s="18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7">
        <v>40254.242002314808</v>
      </c>
      <c r="L1509" s="7">
        <v>40313.131944444445</v>
      </c>
      <c r="M1509" s="5">
        <f>(J1509/86400)+25569+(-5/24)</f>
        <v>40254.242002314808</v>
      </c>
      <c r="N1509" s="5">
        <f t="shared" si="23"/>
        <v>40313.131944444445</v>
      </c>
      <c r="O1509" t="b">
        <v>1</v>
      </c>
      <c r="P1509">
        <v>33</v>
      </c>
      <c r="Q1509" t="b">
        <v>1</v>
      </c>
      <c r="R1509" t="s">
        <v>8285</v>
      </c>
      <c r="S1509" s="11">
        <f>SUM(E1509/D1509)*100</f>
        <v>215</v>
      </c>
      <c r="T1509" s="10">
        <f>SUM(E1509/P1509)</f>
        <v>78.181818181818187</v>
      </c>
      <c r="U1509" t="s">
        <v>8336</v>
      </c>
      <c r="V1509" t="s">
        <v>8337</v>
      </c>
    </row>
    <row r="1510" spans="1:22" ht="43.5" x14ac:dyDescent="0.35">
      <c r="A1510">
        <v>1508</v>
      </c>
      <c r="B1510" s="3" t="s">
        <v>1509</v>
      </c>
      <c r="C1510" s="3" t="s">
        <v>5618</v>
      </c>
      <c r="D1510" s="18">
        <v>18500</v>
      </c>
      <c r="E1510" s="18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7">
        <v>41786.406030092592</v>
      </c>
      <c r="L1510" s="7">
        <v>41817.406030092592</v>
      </c>
      <c r="M1510" s="5">
        <f>(J1510/86400)+25569+(-5/24)</f>
        <v>41786.406030092592</v>
      </c>
      <c r="N1510" s="5">
        <f t="shared" si="23"/>
        <v>41817.406030092592</v>
      </c>
      <c r="O1510" t="b">
        <v>1</v>
      </c>
      <c r="P1510">
        <v>211</v>
      </c>
      <c r="Q1510" t="b">
        <v>1</v>
      </c>
      <c r="R1510" t="s">
        <v>8285</v>
      </c>
      <c r="S1510" s="11">
        <f>SUM(E1510/D1510)*100</f>
        <v>110.76216216216217</v>
      </c>
      <c r="T1510" s="10">
        <f>SUM(E1510/P1510)</f>
        <v>97.113744075829388</v>
      </c>
      <c r="U1510" t="s">
        <v>8336</v>
      </c>
      <c r="V1510" t="s">
        <v>8337</v>
      </c>
    </row>
    <row r="1511" spans="1:22" ht="43.5" x14ac:dyDescent="0.35">
      <c r="A1511">
        <v>1509</v>
      </c>
      <c r="B1511" s="3" t="s">
        <v>1510</v>
      </c>
      <c r="C1511" s="3" t="s">
        <v>5619</v>
      </c>
      <c r="D1511" s="18">
        <v>17500</v>
      </c>
      <c r="E1511" s="18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7">
        <v>42751.325057870366</v>
      </c>
      <c r="L1511" s="7">
        <v>42780.749305555553</v>
      </c>
      <c r="M1511" s="5">
        <f>(J1511/86400)+25569+(-5/24)</f>
        <v>42751.325057870366</v>
      </c>
      <c r="N1511" s="5">
        <f t="shared" si="23"/>
        <v>42780.749305555553</v>
      </c>
      <c r="O1511" t="b">
        <v>1</v>
      </c>
      <c r="P1511">
        <v>196</v>
      </c>
      <c r="Q1511" t="b">
        <v>1</v>
      </c>
      <c r="R1511" t="s">
        <v>8285</v>
      </c>
      <c r="S1511" s="11">
        <f>SUM(E1511/D1511)*100</f>
        <v>123.64125714285714</v>
      </c>
      <c r="T1511" s="10">
        <f>SUM(E1511/P1511)</f>
        <v>110.39397959183674</v>
      </c>
      <c r="U1511" t="s">
        <v>8336</v>
      </c>
      <c r="V1511" t="s">
        <v>8337</v>
      </c>
    </row>
    <row r="1512" spans="1:22" ht="43.5" x14ac:dyDescent="0.35">
      <c r="A1512">
        <v>1510</v>
      </c>
      <c r="B1512" s="3" t="s">
        <v>1511</v>
      </c>
      <c r="C1512" s="3" t="s">
        <v>5620</v>
      </c>
      <c r="D1512" s="18">
        <v>16000</v>
      </c>
      <c r="E1512" s="18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7">
        <v>41809.176828703705</v>
      </c>
      <c r="L1512" s="7">
        <v>41839.176828703705</v>
      </c>
      <c r="M1512" s="5">
        <f>(J1512/86400)+25569+(-5/24)</f>
        <v>41809.176828703705</v>
      </c>
      <c r="N1512" s="5">
        <f t="shared" si="23"/>
        <v>41839.176828703705</v>
      </c>
      <c r="O1512" t="b">
        <v>1</v>
      </c>
      <c r="P1512">
        <v>405</v>
      </c>
      <c r="Q1512" t="b">
        <v>1</v>
      </c>
      <c r="R1512" t="s">
        <v>8285</v>
      </c>
      <c r="S1512" s="11">
        <f>SUM(E1512/D1512)*100</f>
        <v>101.03500000000001</v>
      </c>
      <c r="T1512" s="10">
        <f>SUM(E1512/P1512)</f>
        <v>39.91506172839506</v>
      </c>
      <c r="U1512" t="s">
        <v>8336</v>
      </c>
      <c r="V1512" t="s">
        <v>8337</v>
      </c>
    </row>
    <row r="1513" spans="1:22" ht="58" x14ac:dyDescent="0.35">
      <c r="A1513">
        <v>1511</v>
      </c>
      <c r="B1513" s="3" t="s">
        <v>1512</v>
      </c>
      <c r="C1513" s="3" t="s">
        <v>5621</v>
      </c>
      <c r="D1513" s="18">
        <v>14000</v>
      </c>
      <c r="E1513" s="18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7">
        <v>42296.375046296293</v>
      </c>
      <c r="L1513" s="7">
        <v>42326.416712962957</v>
      </c>
      <c r="M1513" s="5">
        <f>(J1513/86400)+25569+(-5/24)</f>
        <v>42296.375046296293</v>
      </c>
      <c r="N1513" s="5">
        <f t="shared" si="23"/>
        <v>42326.416712962957</v>
      </c>
      <c r="O1513" t="b">
        <v>1</v>
      </c>
      <c r="P1513">
        <v>206</v>
      </c>
      <c r="Q1513" t="b">
        <v>1</v>
      </c>
      <c r="R1513" t="s">
        <v>8285</v>
      </c>
      <c r="S1513" s="11">
        <f>SUM(E1513/D1513)*100</f>
        <v>111.79285714285714</v>
      </c>
      <c r="T1513" s="10">
        <f>SUM(E1513/P1513)</f>
        <v>75.975728155339809</v>
      </c>
      <c r="U1513" t="s">
        <v>8336</v>
      </c>
      <c r="V1513" t="s">
        <v>8337</v>
      </c>
    </row>
    <row r="1514" spans="1:22" ht="43.5" x14ac:dyDescent="0.35">
      <c r="A1514">
        <v>1512</v>
      </c>
      <c r="B1514" s="3" t="s">
        <v>1513</v>
      </c>
      <c r="C1514" s="3" t="s">
        <v>5622</v>
      </c>
      <c r="D1514" s="18">
        <v>3500</v>
      </c>
      <c r="E1514" s="18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7">
        <v>42741.476145833331</v>
      </c>
      <c r="L1514" s="7">
        <v>42771.476145833331</v>
      </c>
      <c r="M1514" s="5">
        <f>(J1514/86400)+25569+(-5/24)</f>
        <v>42741.476145833331</v>
      </c>
      <c r="N1514" s="5">
        <f t="shared" si="23"/>
        <v>42771.476145833331</v>
      </c>
      <c r="O1514" t="b">
        <v>1</v>
      </c>
      <c r="P1514">
        <v>335</v>
      </c>
      <c r="Q1514" t="b">
        <v>1</v>
      </c>
      <c r="R1514" t="s">
        <v>8285</v>
      </c>
      <c r="S1514" s="11">
        <f>SUM(E1514/D1514)*100</f>
        <v>558.7714285714286</v>
      </c>
      <c r="T1514" s="10">
        <f>SUM(E1514/P1514)</f>
        <v>58.379104477611939</v>
      </c>
      <c r="U1514" t="s">
        <v>8336</v>
      </c>
      <c r="V1514" t="s">
        <v>8337</v>
      </c>
    </row>
    <row r="1515" spans="1:22" ht="43.5" x14ac:dyDescent="0.35">
      <c r="A1515">
        <v>1513</v>
      </c>
      <c r="B1515" s="3" t="s">
        <v>1514</v>
      </c>
      <c r="C1515" s="3" t="s">
        <v>5623</v>
      </c>
      <c r="D1515" s="18">
        <v>8000</v>
      </c>
      <c r="E1515" s="18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7">
        <v>41806.42900462963</v>
      </c>
      <c r="L1515" s="7">
        <v>41836.42900462963</v>
      </c>
      <c r="M1515" s="5">
        <f>(J1515/86400)+25569+(-5/24)</f>
        <v>41806.42900462963</v>
      </c>
      <c r="N1515" s="5">
        <f t="shared" si="23"/>
        <v>41836.42900462963</v>
      </c>
      <c r="O1515" t="b">
        <v>1</v>
      </c>
      <c r="P1515">
        <v>215</v>
      </c>
      <c r="Q1515" t="b">
        <v>1</v>
      </c>
      <c r="R1515" t="s">
        <v>8285</v>
      </c>
      <c r="S1515" s="11">
        <f>SUM(E1515/D1515)*100</f>
        <v>150.01875000000001</v>
      </c>
      <c r="T1515" s="10">
        <f>SUM(E1515/P1515)</f>
        <v>55.82093023255814</v>
      </c>
      <c r="U1515" t="s">
        <v>8336</v>
      </c>
      <c r="V1515" t="s">
        <v>8337</v>
      </c>
    </row>
    <row r="1516" spans="1:22" ht="43.5" x14ac:dyDescent="0.35">
      <c r="A1516">
        <v>1514</v>
      </c>
      <c r="B1516" s="3" t="s">
        <v>1515</v>
      </c>
      <c r="C1516" s="3" t="s">
        <v>5624</v>
      </c>
      <c r="D1516" s="18">
        <v>25000</v>
      </c>
      <c r="E1516" s="18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7">
        <v>42234.389351851853</v>
      </c>
      <c r="L1516" s="7">
        <v>42274.389351851853</v>
      </c>
      <c r="M1516" s="5">
        <f>(J1516/86400)+25569+(-5/24)</f>
        <v>42234.389351851853</v>
      </c>
      <c r="N1516" s="5">
        <f t="shared" si="23"/>
        <v>42274.389351851853</v>
      </c>
      <c r="O1516" t="b">
        <v>1</v>
      </c>
      <c r="P1516">
        <v>176</v>
      </c>
      <c r="Q1516" t="b">
        <v>1</v>
      </c>
      <c r="R1516" t="s">
        <v>8285</v>
      </c>
      <c r="S1516" s="11">
        <f>SUM(E1516/D1516)*100</f>
        <v>106.476</v>
      </c>
      <c r="T1516" s="10">
        <f>SUM(E1516/P1516)</f>
        <v>151.24431818181819</v>
      </c>
      <c r="U1516" t="s">
        <v>8336</v>
      </c>
      <c r="V1516" t="s">
        <v>8337</v>
      </c>
    </row>
    <row r="1517" spans="1:22" ht="43.5" x14ac:dyDescent="0.35">
      <c r="A1517">
        <v>1515</v>
      </c>
      <c r="B1517" s="3" t="s">
        <v>1516</v>
      </c>
      <c r="C1517" s="3" t="s">
        <v>5625</v>
      </c>
      <c r="D1517" s="18">
        <v>300000</v>
      </c>
      <c r="E1517" s="18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7">
        <v>42415.04510416666</v>
      </c>
      <c r="L1517" s="7">
        <v>42445.003437499996</v>
      </c>
      <c r="M1517" s="5">
        <f>(J1517/86400)+25569+(-5/24)</f>
        <v>42415.04510416666</v>
      </c>
      <c r="N1517" s="5">
        <f t="shared" si="23"/>
        <v>42445.003437499996</v>
      </c>
      <c r="O1517" t="b">
        <v>1</v>
      </c>
      <c r="P1517">
        <v>555</v>
      </c>
      <c r="Q1517" t="b">
        <v>1</v>
      </c>
      <c r="R1517" t="s">
        <v>8285</v>
      </c>
      <c r="S1517" s="11">
        <f>SUM(E1517/D1517)*100</f>
        <v>157.18899999999999</v>
      </c>
      <c r="T1517" s="10">
        <f>SUM(E1517/P1517)</f>
        <v>849.67027027027029</v>
      </c>
      <c r="U1517" t="s">
        <v>8336</v>
      </c>
      <c r="V1517" t="s">
        <v>8337</v>
      </c>
    </row>
    <row r="1518" spans="1:22" ht="43.5" x14ac:dyDescent="0.35">
      <c r="A1518">
        <v>1516</v>
      </c>
      <c r="B1518" s="3" t="s">
        <v>1517</v>
      </c>
      <c r="C1518" s="3" t="s">
        <v>5626</v>
      </c>
      <c r="D1518" s="18">
        <v>17000</v>
      </c>
      <c r="E1518" s="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7">
        <v>42619.258009259262</v>
      </c>
      <c r="L1518" s="7">
        <v>42649.374999999993</v>
      </c>
      <c r="M1518" s="5">
        <f>(J1518/86400)+25569+(-5/24)</f>
        <v>42619.258009259262</v>
      </c>
      <c r="N1518" s="5">
        <f t="shared" si="23"/>
        <v>42649.374999999993</v>
      </c>
      <c r="O1518" t="b">
        <v>1</v>
      </c>
      <c r="P1518">
        <v>116</v>
      </c>
      <c r="Q1518" t="b">
        <v>1</v>
      </c>
      <c r="R1518" t="s">
        <v>8285</v>
      </c>
      <c r="S1518" s="11">
        <f>SUM(E1518/D1518)*100</f>
        <v>108.65882352941176</v>
      </c>
      <c r="T1518" s="10">
        <f>SUM(E1518/P1518)</f>
        <v>159.24137931034483</v>
      </c>
      <c r="U1518" t="s">
        <v>8336</v>
      </c>
      <c r="V1518" t="s">
        <v>8337</v>
      </c>
    </row>
    <row r="1519" spans="1:22" ht="43.5" x14ac:dyDescent="0.35">
      <c r="A1519">
        <v>1517</v>
      </c>
      <c r="B1519" s="3" t="s">
        <v>1518</v>
      </c>
      <c r="C1519" s="3" t="s">
        <v>5627</v>
      </c>
      <c r="D1519" s="18">
        <v>15000</v>
      </c>
      <c r="E1519" s="18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7">
        <v>41948.358252314814</v>
      </c>
      <c r="L1519" s="7">
        <v>41979.041666666664</v>
      </c>
      <c r="M1519" s="5">
        <f>(J1519/86400)+25569+(-5/24)</f>
        <v>41948.358252314814</v>
      </c>
      <c r="N1519" s="5">
        <f t="shared" si="23"/>
        <v>41979.041666666664</v>
      </c>
      <c r="O1519" t="b">
        <v>1</v>
      </c>
      <c r="P1519">
        <v>615</v>
      </c>
      <c r="Q1519" t="b">
        <v>1</v>
      </c>
      <c r="R1519" t="s">
        <v>8285</v>
      </c>
      <c r="S1519" s="11">
        <f>SUM(E1519/D1519)*100</f>
        <v>161.97999999999999</v>
      </c>
      <c r="T1519" s="10">
        <f>SUM(E1519/P1519)</f>
        <v>39.507317073170732</v>
      </c>
      <c r="U1519" t="s">
        <v>8336</v>
      </c>
      <c r="V1519" t="s">
        <v>8337</v>
      </c>
    </row>
    <row r="1520" spans="1:22" ht="29" x14ac:dyDescent="0.35">
      <c r="A1520">
        <v>1518</v>
      </c>
      <c r="B1520" s="3" t="s">
        <v>1519</v>
      </c>
      <c r="C1520" s="3" t="s">
        <v>5628</v>
      </c>
      <c r="D1520" s="18">
        <v>15000</v>
      </c>
      <c r="E1520" s="18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7">
        <v>41760.611712962964</v>
      </c>
      <c r="L1520" s="7">
        <v>41790.611712962964</v>
      </c>
      <c r="M1520" s="5">
        <f>(J1520/86400)+25569+(-5/24)</f>
        <v>41760.611712962964</v>
      </c>
      <c r="N1520" s="5">
        <f t="shared" si="23"/>
        <v>41790.611712962964</v>
      </c>
      <c r="O1520" t="b">
        <v>1</v>
      </c>
      <c r="P1520">
        <v>236</v>
      </c>
      <c r="Q1520" t="b">
        <v>1</v>
      </c>
      <c r="R1520" t="s">
        <v>8285</v>
      </c>
      <c r="S1520" s="11">
        <f>SUM(E1520/D1520)*100</f>
        <v>205.36666666666665</v>
      </c>
      <c r="T1520" s="10">
        <f>SUM(E1520/P1520)</f>
        <v>130.52966101694915</v>
      </c>
      <c r="U1520" t="s">
        <v>8336</v>
      </c>
      <c r="V1520" t="s">
        <v>8337</v>
      </c>
    </row>
    <row r="1521" spans="1:22" ht="43.5" x14ac:dyDescent="0.35">
      <c r="A1521">
        <v>1519</v>
      </c>
      <c r="B1521" s="3" t="s">
        <v>1520</v>
      </c>
      <c r="C1521" s="3" t="s">
        <v>5629</v>
      </c>
      <c r="D1521" s="18">
        <v>9000</v>
      </c>
      <c r="E1521" s="18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7">
        <v>41782.533368055556</v>
      </c>
      <c r="L1521" s="7">
        <v>41810.707638888889</v>
      </c>
      <c r="M1521" s="5">
        <f>(J1521/86400)+25569+(-5/24)</f>
        <v>41782.533368055556</v>
      </c>
      <c r="N1521" s="5">
        <f t="shared" si="23"/>
        <v>41810.707638888889</v>
      </c>
      <c r="O1521" t="b">
        <v>1</v>
      </c>
      <c r="P1521">
        <v>145</v>
      </c>
      <c r="Q1521" t="b">
        <v>1</v>
      </c>
      <c r="R1521" t="s">
        <v>8285</v>
      </c>
      <c r="S1521" s="11">
        <f>SUM(E1521/D1521)*100</f>
        <v>103.36388888888889</v>
      </c>
      <c r="T1521" s="10">
        <f>SUM(E1521/P1521)</f>
        <v>64.156896551724131</v>
      </c>
      <c r="U1521" t="s">
        <v>8336</v>
      </c>
      <c r="V1521" t="s">
        <v>8337</v>
      </c>
    </row>
    <row r="1522" spans="1:22" ht="29" x14ac:dyDescent="0.35">
      <c r="A1522">
        <v>1520</v>
      </c>
      <c r="B1522" s="3" t="s">
        <v>1521</v>
      </c>
      <c r="C1522" s="3" t="s">
        <v>5630</v>
      </c>
      <c r="D1522" s="18">
        <v>18000</v>
      </c>
      <c r="E1522" s="18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7">
        <v>41955.649456018517</v>
      </c>
      <c r="L1522" s="7">
        <v>41991.958333333336</v>
      </c>
      <c r="M1522" s="5">
        <f>(J1522/86400)+25569+(-5/24)</f>
        <v>41955.649456018517</v>
      </c>
      <c r="N1522" s="5">
        <f t="shared" si="23"/>
        <v>41991.958333333336</v>
      </c>
      <c r="O1522" t="b">
        <v>1</v>
      </c>
      <c r="P1522">
        <v>167</v>
      </c>
      <c r="Q1522" t="b">
        <v>1</v>
      </c>
      <c r="R1522" t="s">
        <v>8285</v>
      </c>
      <c r="S1522" s="11">
        <f>SUM(E1522/D1522)*100</f>
        <v>103.47222222222223</v>
      </c>
      <c r="T1522" s="10">
        <f>SUM(E1522/P1522)</f>
        <v>111.52694610778443</v>
      </c>
      <c r="U1522" t="s">
        <v>8336</v>
      </c>
      <c r="V1522" t="s">
        <v>8337</v>
      </c>
    </row>
    <row r="1523" spans="1:22" ht="43.5" x14ac:dyDescent="0.35">
      <c r="A1523">
        <v>1521</v>
      </c>
      <c r="B1523" s="3" t="s">
        <v>1522</v>
      </c>
      <c r="C1523" s="3" t="s">
        <v>5631</v>
      </c>
      <c r="D1523" s="18">
        <v>37500</v>
      </c>
      <c r="E1523" s="18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7">
        <v>42492.959386574068</v>
      </c>
      <c r="L1523" s="7">
        <v>42527.959386574068</v>
      </c>
      <c r="M1523" s="5">
        <f>(J1523/86400)+25569+(-5/24)</f>
        <v>42492.959386574068</v>
      </c>
      <c r="N1523" s="5">
        <f t="shared" si="23"/>
        <v>42527.959386574068</v>
      </c>
      <c r="O1523" t="b">
        <v>1</v>
      </c>
      <c r="P1523">
        <v>235</v>
      </c>
      <c r="Q1523" t="b">
        <v>1</v>
      </c>
      <c r="R1523" t="s">
        <v>8285</v>
      </c>
      <c r="S1523" s="11">
        <f>SUM(E1523/D1523)*100</f>
        <v>106.81333333333333</v>
      </c>
      <c r="T1523" s="10">
        <f>SUM(E1523/P1523)</f>
        <v>170.44680851063831</v>
      </c>
      <c r="U1523" t="s">
        <v>8336</v>
      </c>
      <c r="V1523" t="s">
        <v>8337</v>
      </c>
    </row>
    <row r="1524" spans="1:22" ht="58" x14ac:dyDescent="0.35">
      <c r="A1524">
        <v>1522</v>
      </c>
      <c r="B1524" s="3" t="s">
        <v>1523</v>
      </c>
      <c r="C1524" s="3" t="s">
        <v>5632</v>
      </c>
      <c r="D1524" s="18">
        <v>43500</v>
      </c>
      <c r="E1524" s="18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7">
        <v>41899.621979166666</v>
      </c>
      <c r="L1524" s="7">
        <v>41929.621979166666</v>
      </c>
      <c r="M1524" s="5">
        <f>(J1524/86400)+25569+(-5/24)</f>
        <v>41899.621979166666</v>
      </c>
      <c r="N1524" s="5">
        <f t="shared" si="23"/>
        <v>41929.621979166666</v>
      </c>
      <c r="O1524" t="b">
        <v>1</v>
      </c>
      <c r="P1524">
        <v>452</v>
      </c>
      <c r="Q1524" t="b">
        <v>1</v>
      </c>
      <c r="R1524" t="s">
        <v>8285</v>
      </c>
      <c r="S1524" s="11">
        <f>SUM(E1524/D1524)*100</f>
        <v>138.96574712643678</v>
      </c>
      <c r="T1524" s="10">
        <f>SUM(E1524/P1524)</f>
        <v>133.7391592920354</v>
      </c>
      <c r="U1524" t="s">
        <v>8336</v>
      </c>
      <c r="V1524" t="s">
        <v>8337</v>
      </c>
    </row>
    <row r="1525" spans="1:22" ht="43.5" x14ac:dyDescent="0.35">
      <c r="A1525">
        <v>1523</v>
      </c>
      <c r="B1525" s="3" t="s">
        <v>1524</v>
      </c>
      <c r="C1525" s="3" t="s">
        <v>5633</v>
      </c>
      <c r="D1525" s="18">
        <v>18500</v>
      </c>
      <c r="E1525" s="18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7">
        <v>41964.543009259258</v>
      </c>
      <c r="L1525" s="7">
        <v>41995.791666666664</v>
      </c>
      <c r="M1525" s="5">
        <f>(J1525/86400)+25569+(-5/24)</f>
        <v>41964.543009259258</v>
      </c>
      <c r="N1525" s="5">
        <f t="shared" si="23"/>
        <v>41995.791666666664</v>
      </c>
      <c r="O1525" t="b">
        <v>1</v>
      </c>
      <c r="P1525">
        <v>241</v>
      </c>
      <c r="Q1525" t="b">
        <v>1</v>
      </c>
      <c r="R1525" t="s">
        <v>8285</v>
      </c>
      <c r="S1525" s="11">
        <f>SUM(E1525/D1525)*100</f>
        <v>124.84324324324325</v>
      </c>
      <c r="T1525" s="10">
        <f>SUM(E1525/P1525)</f>
        <v>95.834024896265561</v>
      </c>
      <c r="U1525" t="s">
        <v>8336</v>
      </c>
      <c r="V1525" t="s">
        <v>8337</v>
      </c>
    </row>
    <row r="1526" spans="1:22" ht="43.5" x14ac:dyDescent="0.35">
      <c r="A1526">
        <v>1524</v>
      </c>
      <c r="B1526" s="3" t="s">
        <v>1525</v>
      </c>
      <c r="C1526" s="3" t="s">
        <v>5634</v>
      </c>
      <c r="D1526" s="18">
        <v>3000</v>
      </c>
      <c r="E1526" s="18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7">
        <v>42756.292708333327</v>
      </c>
      <c r="L1526" s="7">
        <v>42786.292708333327</v>
      </c>
      <c r="M1526" s="5">
        <f>(J1526/86400)+25569+(-5/24)</f>
        <v>42756.292708333327</v>
      </c>
      <c r="N1526" s="5">
        <f t="shared" si="23"/>
        <v>42786.292708333327</v>
      </c>
      <c r="O1526" t="b">
        <v>1</v>
      </c>
      <c r="P1526">
        <v>28</v>
      </c>
      <c r="Q1526" t="b">
        <v>1</v>
      </c>
      <c r="R1526" t="s">
        <v>8285</v>
      </c>
      <c r="S1526" s="11">
        <f>SUM(E1526/D1526)*100</f>
        <v>206.99999999999997</v>
      </c>
      <c r="T1526" s="10">
        <f>SUM(E1526/P1526)</f>
        <v>221.78571428571428</v>
      </c>
      <c r="U1526" t="s">
        <v>8336</v>
      </c>
      <c r="V1526" t="s">
        <v>8337</v>
      </c>
    </row>
    <row r="1527" spans="1:22" ht="43.5" x14ac:dyDescent="0.35">
      <c r="A1527">
        <v>1525</v>
      </c>
      <c r="B1527" s="3" t="s">
        <v>1526</v>
      </c>
      <c r="C1527" s="3" t="s">
        <v>5635</v>
      </c>
      <c r="D1527" s="18">
        <v>2600</v>
      </c>
      <c r="E1527" s="18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7">
        <v>42570.494652777772</v>
      </c>
      <c r="L1527" s="7">
        <v>42600.494652777772</v>
      </c>
      <c r="M1527" s="5">
        <f>(J1527/86400)+25569+(-5/24)</f>
        <v>42570.494652777772</v>
      </c>
      <c r="N1527" s="5">
        <f t="shared" si="23"/>
        <v>42600.494652777772</v>
      </c>
      <c r="O1527" t="b">
        <v>1</v>
      </c>
      <c r="P1527">
        <v>140</v>
      </c>
      <c r="Q1527" t="b">
        <v>1</v>
      </c>
      <c r="R1527" t="s">
        <v>8285</v>
      </c>
      <c r="S1527" s="11">
        <f>SUM(E1527/D1527)*100</f>
        <v>174.00576923076923</v>
      </c>
      <c r="T1527" s="10">
        <f>SUM(E1527/P1527)</f>
        <v>32.315357142857138</v>
      </c>
      <c r="U1527" t="s">
        <v>8336</v>
      </c>
      <c r="V1527" t="s">
        <v>8337</v>
      </c>
    </row>
    <row r="1528" spans="1:22" ht="43.5" x14ac:dyDescent="0.35">
      <c r="A1528">
        <v>1526</v>
      </c>
      <c r="B1528" s="3" t="s">
        <v>1527</v>
      </c>
      <c r="C1528" s="3" t="s">
        <v>5636</v>
      </c>
      <c r="D1528" s="18">
        <v>23000</v>
      </c>
      <c r="E1528" s="1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7">
        <v>42339.067673611113</v>
      </c>
      <c r="L1528" s="7">
        <v>42388.067673611113</v>
      </c>
      <c r="M1528" s="5">
        <f>(J1528/86400)+25569+(-5/24)</f>
        <v>42339.067673611113</v>
      </c>
      <c r="N1528" s="5">
        <f t="shared" si="23"/>
        <v>42388.067673611113</v>
      </c>
      <c r="O1528" t="b">
        <v>1</v>
      </c>
      <c r="P1528">
        <v>280</v>
      </c>
      <c r="Q1528" t="b">
        <v>1</v>
      </c>
      <c r="R1528" t="s">
        <v>8285</v>
      </c>
      <c r="S1528" s="11">
        <f>SUM(E1528/D1528)*100</f>
        <v>120.32608695652173</v>
      </c>
      <c r="T1528" s="10">
        <f>SUM(E1528/P1528)</f>
        <v>98.839285714285708</v>
      </c>
      <c r="U1528" t="s">
        <v>8336</v>
      </c>
      <c r="V1528" t="s">
        <v>8337</v>
      </c>
    </row>
    <row r="1529" spans="1:22" ht="43.5" x14ac:dyDescent="0.35">
      <c r="A1529">
        <v>1527</v>
      </c>
      <c r="B1529" s="3" t="s">
        <v>1528</v>
      </c>
      <c r="C1529" s="3" t="s">
        <v>5637</v>
      </c>
      <c r="D1529" s="18">
        <v>3500</v>
      </c>
      <c r="E1529" s="18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7">
        <v>42780.392199074071</v>
      </c>
      <c r="L1529" s="7">
        <v>42808.350532407407</v>
      </c>
      <c r="M1529" s="5">
        <f>(J1529/86400)+25569+(-5/24)</f>
        <v>42780.392199074071</v>
      </c>
      <c r="N1529" s="5">
        <f t="shared" si="23"/>
        <v>42808.350532407407</v>
      </c>
      <c r="O1529" t="b">
        <v>1</v>
      </c>
      <c r="P1529">
        <v>70</v>
      </c>
      <c r="Q1529" t="b">
        <v>1</v>
      </c>
      <c r="R1529" t="s">
        <v>8285</v>
      </c>
      <c r="S1529" s="11">
        <f>SUM(E1529/D1529)*100</f>
        <v>110.44428571428573</v>
      </c>
      <c r="T1529" s="10">
        <f>SUM(E1529/P1529)</f>
        <v>55.222142857142863</v>
      </c>
      <c r="U1529" t="s">
        <v>8336</v>
      </c>
      <c r="V1529" t="s">
        <v>8337</v>
      </c>
    </row>
    <row r="1530" spans="1:22" ht="29" x14ac:dyDescent="0.35">
      <c r="A1530">
        <v>1528</v>
      </c>
      <c r="B1530" s="3" t="s">
        <v>1529</v>
      </c>
      <c r="C1530" s="3" t="s">
        <v>5638</v>
      </c>
      <c r="D1530" s="18">
        <v>3000</v>
      </c>
      <c r="E1530" s="18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7">
        <v>42736.524560185186</v>
      </c>
      <c r="L1530" s="7">
        <v>42766.791666666664</v>
      </c>
      <c r="M1530" s="5">
        <f>(J1530/86400)+25569+(-5/24)</f>
        <v>42736.524560185186</v>
      </c>
      <c r="N1530" s="5">
        <f t="shared" si="23"/>
        <v>42766.791666666664</v>
      </c>
      <c r="O1530" t="b">
        <v>1</v>
      </c>
      <c r="P1530">
        <v>160</v>
      </c>
      <c r="Q1530" t="b">
        <v>1</v>
      </c>
      <c r="R1530" t="s">
        <v>8285</v>
      </c>
      <c r="S1530" s="11">
        <f>SUM(E1530/D1530)*100</f>
        <v>281.56666666666666</v>
      </c>
      <c r="T1530" s="10">
        <f>SUM(E1530/P1530)</f>
        <v>52.793750000000003</v>
      </c>
      <c r="U1530" t="s">
        <v>8336</v>
      </c>
      <c r="V1530" t="s">
        <v>8337</v>
      </c>
    </row>
    <row r="1531" spans="1:22" ht="43.5" x14ac:dyDescent="0.35">
      <c r="A1531">
        <v>1529</v>
      </c>
      <c r="B1531" s="3" t="s">
        <v>1530</v>
      </c>
      <c r="C1531" s="3" t="s">
        <v>5639</v>
      </c>
      <c r="D1531" s="18">
        <v>19000</v>
      </c>
      <c r="E1531" s="18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7">
        <v>42052.420370370368</v>
      </c>
      <c r="L1531" s="7">
        <v>42082.378703703704</v>
      </c>
      <c r="M1531" s="5">
        <f>(J1531/86400)+25569+(-5/24)</f>
        <v>42052.420370370368</v>
      </c>
      <c r="N1531" s="5">
        <f t="shared" si="23"/>
        <v>42082.378703703704</v>
      </c>
      <c r="O1531" t="b">
        <v>1</v>
      </c>
      <c r="P1531">
        <v>141</v>
      </c>
      <c r="Q1531" t="b">
        <v>1</v>
      </c>
      <c r="R1531" t="s">
        <v>8285</v>
      </c>
      <c r="S1531" s="11">
        <f>SUM(E1531/D1531)*100</f>
        <v>100.67894736842105</v>
      </c>
      <c r="T1531" s="10">
        <f>SUM(E1531/P1531)</f>
        <v>135.66666666666666</v>
      </c>
      <c r="U1531" t="s">
        <v>8336</v>
      </c>
      <c r="V1531" t="s">
        <v>8337</v>
      </c>
    </row>
    <row r="1532" spans="1:22" ht="58" x14ac:dyDescent="0.35">
      <c r="A1532">
        <v>1530</v>
      </c>
      <c r="B1532" s="3" t="s">
        <v>1531</v>
      </c>
      <c r="C1532" s="3" t="s">
        <v>5640</v>
      </c>
      <c r="D1532" s="18">
        <v>35000</v>
      </c>
      <c r="E1532" s="18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7">
        <v>42275.558969907404</v>
      </c>
      <c r="L1532" s="7">
        <v>42300.558969907404</v>
      </c>
      <c r="M1532" s="5">
        <f>(J1532/86400)+25569+(-5/24)</f>
        <v>42275.558969907404</v>
      </c>
      <c r="N1532" s="5">
        <f t="shared" si="23"/>
        <v>42300.558969907404</v>
      </c>
      <c r="O1532" t="b">
        <v>1</v>
      </c>
      <c r="P1532">
        <v>874</v>
      </c>
      <c r="Q1532" t="b">
        <v>1</v>
      </c>
      <c r="R1532" t="s">
        <v>8285</v>
      </c>
      <c r="S1532" s="11">
        <f>SUM(E1532/D1532)*100</f>
        <v>134.82571428571427</v>
      </c>
      <c r="T1532" s="10">
        <f>SUM(E1532/P1532)</f>
        <v>53.991990846681922</v>
      </c>
      <c r="U1532" t="s">
        <v>8336</v>
      </c>
      <c r="V1532" t="s">
        <v>8337</v>
      </c>
    </row>
    <row r="1533" spans="1:22" ht="58" x14ac:dyDescent="0.35">
      <c r="A1533">
        <v>1531</v>
      </c>
      <c r="B1533" s="3" t="s">
        <v>1532</v>
      </c>
      <c r="C1533" s="3" t="s">
        <v>5641</v>
      </c>
      <c r="D1533" s="18">
        <v>2350</v>
      </c>
      <c r="E1533" s="18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7">
        <v>41941.594050925924</v>
      </c>
      <c r="L1533" s="7">
        <v>41973.916666666664</v>
      </c>
      <c r="M1533" s="5">
        <f>(J1533/86400)+25569+(-5/24)</f>
        <v>41941.594050925924</v>
      </c>
      <c r="N1533" s="5">
        <f t="shared" si="23"/>
        <v>41973.916666666664</v>
      </c>
      <c r="O1533" t="b">
        <v>1</v>
      </c>
      <c r="P1533">
        <v>73</v>
      </c>
      <c r="Q1533" t="b">
        <v>1</v>
      </c>
      <c r="R1533" t="s">
        <v>8285</v>
      </c>
      <c r="S1533" s="11">
        <f>SUM(E1533/D1533)*100</f>
        <v>175.95744680851064</v>
      </c>
      <c r="T1533" s="10">
        <f>SUM(E1533/P1533)</f>
        <v>56.643835616438359</v>
      </c>
      <c r="U1533" t="s">
        <v>8336</v>
      </c>
      <c r="V1533" t="s">
        <v>8337</v>
      </c>
    </row>
    <row r="1534" spans="1:22" ht="43.5" x14ac:dyDescent="0.35">
      <c r="A1534">
        <v>1532</v>
      </c>
      <c r="B1534" s="3" t="s">
        <v>1533</v>
      </c>
      <c r="C1534" s="3" t="s">
        <v>5642</v>
      </c>
      <c r="D1534" s="18">
        <v>5000</v>
      </c>
      <c r="E1534" s="18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7">
        <v>42391.266956018517</v>
      </c>
      <c r="L1534" s="7">
        <v>42415.416666666664</v>
      </c>
      <c r="M1534" s="5">
        <f>(J1534/86400)+25569+(-5/24)</f>
        <v>42391.266956018517</v>
      </c>
      <c r="N1534" s="5">
        <f t="shared" si="23"/>
        <v>42415.416666666664</v>
      </c>
      <c r="O1534" t="b">
        <v>1</v>
      </c>
      <c r="P1534">
        <v>294</v>
      </c>
      <c r="Q1534" t="b">
        <v>1</v>
      </c>
      <c r="R1534" t="s">
        <v>8285</v>
      </c>
      <c r="S1534" s="11">
        <f>SUM(E1534/D1534)*100</f>
        <v>484.02000000000004</v>
      </c>
      <c r="T1534" s="10">
        <f>SUM(E1534/P1534)</f>
        <v>82.316326530612244</v>
      </c>
      <c r="U1534" t="s">
        <v>8336</v>
      </c>
      <c r="V1534" t="s">
        <v>8337</v>
      </c>
    </row>
    <row r="1535" spans="1:22" ht="43.5" x14ac:dyDescent="0.35">
      <c r="A1535">
        <v>1533</v>
      </c>
      <c r="B1535" s="3" t="s">
        <v>1534</v>
      </c>
      <c r="C1535" s="3" t="s">
        <v>5643</v>
      </c>
      <c r="D1535" s="18">
        <v>45000</v>
      </c>
      <c r="E1535" s="18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7">
        <v>42442.793715277774</v>
      </c>
      <c r="L1535" s="7">
        <v>42491.957638888889</v>
      </c>
      <c r="M1535" s="5">
        <f>(J1535/86400)+25569+(-5/24)</f>
        <v>42442.793715277774</v>
      </c>
      <c r="N1535" s="5">
        <f t="shared" si="23"/>
        <v>42491.957638888889</v>
      </c>
      <c r="O1535" t="b">
        <v>1</v>
      </c>
      <c r="P1535">
        <v>740</v>
      </c>
      <c r="Q1535" t="b">
        <v>1</v>
      </c>
      <c r="R1535" t="s">
        <v>8285</v>
      </c>
      <c r="S1535" s="11">
        <f>SUM(E1535/D1535)*100</f>
        <v>145.14000000000001</v>
      </c>
      <c r="T1535" s="10">
        <f>SUM(E1535/P1535)</f>
        <v>88.26081081081081</v>
      </c>
      <c r="U1535" t="s">
        <v>8336</v>
      </c>
      <c r="V1535" t="s">
        <v>8337</v>
      </c>
    </row>
    <row r="1536" spans="1:22" ht="43.5" x14ac:dyDescent="0.35">
      <c r="A1536">
        <v>1534</v>
      </c>
      <c r="B1536" s="3" t="s">
        <v>1535</v>
      </c>
      <c r="C1536" s="3" t="s">
        <v>5644</v>
      </c>
      <c r="D1536" s="18">
        <v>7500</v>
      </c>
      <c r="E1536" s="18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7">
        <v>42221.465995370367</v>
      </c>
      <c r="L1536" s="7">
        <v>42251.465995370367</v>
      </c>
      <c r="M1536" s="5">
        <f>(J1536/86400)+25569+(-5/24)</f>
        <v>42221.465995370367</v>
      </c>
      <c r="N1536" s="5">
        <f t="shared" si="23"/>
        <v>42251.465995370367</v>
      </c>
      <c r="O1536" t="b">
        <v>1</v>
      </c>
      <c r="P1536">
        <v>369</v>
      </c>
      <c r="Q1536" t="b">
        <v>1</v>
      </c>
      <c r="R1536" t="s">
        <v>8285</v>
      </c>
      <c r="S1536" s="11">
        <f>SUM(E1536/D1536)*100</f>
        <v>417.73333333333335</v>
      </c>
      <c r="T1536" s="10">
        <f>SUM(E1536/P1536)</f>
        <v>84.905149051490511</v>
      </c>
      <c r="U1536" t="s">
        <v>8336</v>
      </c>
      <c r="V1536" t="s">
        <v>8337</v>
      </c>
    </row>
    <row r="1537" spans="1:22" ht="58" x14ac:dyDescent="0.35">
      <c r="A1537">
        <v>1535</v>
      </c>
      <c r="B1537" s="3" t="s">
        <v>1536</v>
      </c>
      <c r="C1537" s="3" t="s">
        <v>5645</v>
      </c>
      <c r="D1537" s="18">
        <v>4000</v>
      </c>
      <c r="E1537" s="18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7">
        <v>42484.620729166665</v>
      </c>
      <c r="L1537" s="7">
        <v>42513.708333333336</v>
      </c>
      <c r="M1537" s="5">
        <f>(J1537/86400)+25569+(-5/24)</f>
        <v>42484.620729166665</v>
      </c>
      <c r="N1537" s="5">
        <f t="shared" si="23"/>
        <v>42513.708333333336</v>
      </c>
      <c r="O1537" t="b">
        <v>1</v>
      </c>
      <c r="P1537">
        <v>110</v>
      </c>
      <c r="Q1537" t="b">
        <v>1</v>
      </c>
      <c r="R1537" t="s">
        <v>8285</v>
      </c>
      <c r="S1537" s="11">
        <f>SUM(E1537/D1537)*100</f>
        <v>132.42499999999998</v>
      </c>
      <c r="T1537" s="10">
        <f>SUM(E1537/P1537)</f>
        <v>48.154545454545456</v>
      </c>
      <c r="U1537" t="s">
        <v>8336</v>
      </c>
      <c r="V1537" t="s">
        <v>8337</v>
      </c>
    </row>
    <row r="1538" spans="1:22" ht="58" x14ac:dyDescent="0.35">
      <c r="A1538">
        <v>1536</v>
      </c>
      <c r="B1538" s="3" t="s">
        <v>1537</v>
      </c>
      <c r="C1538" s="3" t="s">
        <v>5646</v>
      </c>
      <c r="D1538" s="18">
        <v>12000</v>
      </c>
      <c r="E1538" s="1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7">
        <v>42213.593865740739</v>
      </c>
      <c r="L1538" s="7">
        <v>42243.593865740739</v>
      </c>
      <c r="M1538" s="5">
        <f>(J1538/86400)+25569+(-5/24)</f>
        <v>42213.593865740739</v>
      </c>
      <c r="N1538" s="5">
        <f t="shared" si="23"/>
        <v>42243.593865740739</v>
      </c>
      <c r="O1538" t="b">
        <v>1</v>
      </c>
      <c r="P1538">
        <v>455</v>
      </c>
      <c r="Q1538" t="b">
        <v>1</v>
      </c>
      <c r="R1538" t="s">
        <v>8285</v>
      </c>
      <c r="S1538" s="11">
        <f>SUM(E1538/D1538)*100</f>
        <v>250.30841666666666</v>
      </c>
      <c r="T1538" s="10">
        <f>SUM(E1538/P1538)</f>
        <v>66.015406593406595</v>
      </c>
      <c r="U1538" t="s">
        <v>8336</v>
      </c>
      <c r="V1538" t="s">
        <v>8337</v>
      </c>
    </row>
    <row r="1539" spans="1:22" ht="43.5" x14ac:dyDescent="0.35">
      <c r="A1539">
        <v>1537</v>
      </c>
      <c r="B1539" s="3" t="s">
        <v>1538</v>
      </c>
      <c r="C1539" s="3" t="s">
        <v>5647</v>
      </c>
      <c r="D1539" s="18">
        <v>12000</v>
      </c>
      <c r="E1539" s="18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7">
        <v>42552.106793981475</v>
      </c>
      <c r="L1539" s="7">
        <v>42588.541666666664</v>
      </c>
      <c r="M1539" s="5">
        <f>(J1539/86400)+25569+(-5/24)</f>
        <v>42552.106793981475</v>
      </c>
      <c r="N1539" s="5">
        <f t="shared" ref="N1539:N1602" si="24">(I1539/86400)+25569+(-5/24)</f>
        <v>42588.541666666664</v>
      </c>
      <c r="O1539" t="b">
        <v>1</v>
      </c>
      <c r="P1539">
        <v>224</v>
      </c>
      <c r="Q1539" t="b">
        <v>1</v>
      </c>
      <c r="R1539" t="s">
        <v>8285</v>
      </c>
      <c r="S1539" s="11">
        <f>SUM(E1539/D1539)*100</f>
        <v>179.9</v>
      </c>
      <c r="T1539" s="10">
        <f>SUM(E1539/P1539)</f>
        <v>96.375</v>
      </c>
      <c r="U1539" t="s">
        <v>8336</v>
      </c>
      <c r="V1539" t="s">
        <v>8337</v>
      </c>
    </row>
    <row r="1540" spans="1:22" ht="43.5" x14ac:dyDescent="0.35">
      <c r="A1540">
        <v>1538</v>
      </c>
      <c r="B1540" s="3" t="s">
        <v>1539</v>
      </c>
      <c r="C1540" s="3" t="s">
        <v>5648</v>
      </c>
      <c r="D1540" s="18">
        <v>7000</v>
      </c>
      <c r="E1540" s="18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7">
        <v>41981.57372685185</v>
      </c>
      <c r="L1540" s="7">
        <v>42026.57372685185</v>
      </c>
      <c r="M1540" s="5">
        <f>(J1540/86400)+25569+(-5/24)</f>
        <v>41981.57372685185</v>
      </c>
      <c r="N1540" s="5">
        <f t="shared" si="24"/>
        <v>42026.57372685185</v>
      </c>
      <c r="O1540" t="b">
        <v>1</v>
      </c>
      <c r="P1540">
        <v>46</v>
      </c>
      <c r="Q1540" t="b">
        <v>1</v>
      </c>
      <c r="R1540" t="s">
        <v>8285</v>
      </c>
      <c r="S1540" s="11">
        <f>SUM(E1540/D1540)*100</f>
        <v>102.62857142857142</v>
      </c>
      <c r="T1540" s="10">
        <f>SUM(E1540/P1540)</f>
        <v>156.17391304347825</v>
      </c>
      <c r="U1540" t="s">
        <v>8336</v>
      </c>
      <c r="V1540" t="s">
        <v>8337</v>
      </c>
    </row>
    <row r="1541" spans="1:22" ht="43.5" x14ac:dyDescent="0.35">
      <c r="A1541">
        <v>1539</v>
      </c>
      <c r="B1541" s="3" t="s">
        <v>1540</v>
      </c>
      <c r="C1541" s="3" t="s">
        <v>5649</v>
      </c>
      <c r="D1541" s="18">
        <v>20000</v>
      </c>
      <c r="E1541" s="18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7">
        <v>42705.710868055554</v>
      </c>
      <c r="L1541" s="7">
        <v>42738.710868055554</v>
      </c>
      <c r="M1541" s="5">
        <f>(J1541/86400)+25569+(-5/24)</f>
        <v>42705.710868055554</v>
      </c>
      <c r="N1541" s="5">
        <f t="shared" si="24"/>
        <v>42738.710868055554</v>
      </c>
      <c r="O1541" t="b">
        <v>0</v>
      </c>
      <c r="P1541">
        <v>284</v>
      </c>
      <c r="Q1541" t="b">
        <v>1</v>
      </c>
      <c r="R1541" t="s">
        <v>8285</v>
      </c>
      <c r="S1541" s="11">
        <f>SUM(E1541/D1541)*100</f>
        <v>135.98609999999999</v>
      </c>
      <c r="T1541" s="10">
        <f>SUM(E1541/P1541)</f>
        <v>95.764859154929582</v>
      </c>
      <c r="U1541" t="s">
        <v>8336</v>
      </c>
      <c r="V1541" t="s">
        <v>8337</v>
      </c>
    </row>
    <row r="1542" spans="1:22" ht="43.5" x14ac:dyDescent="0.35">
      <c r="A1542">
        <v>1540</v>
      </c>
      <c r="B1542" s="3" t="s">
        <v>1541</v>
      </c>
      <c r="C1542" s="3" t="s">
        <v>5650</v>
      </c>
      <c r="D1542" s="18">
        <v>15000</v>
      </c>
      <c r="E1542" s="18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7">
        <v>41938.798796296294</v>
      </c>
      <c r="L1542" s="7">
        <v>41968.843749999993</v>
      </c>
      <c r="M1542" s="5">
        <f>(J1542/86400)+25569+(-5/24)</f>
        <v>41938.798796296294</v>
      </c>
      <c r="N1542" s="5">
        <f t="shared" si="24"/>
        <v>41968.843749999993</v>
      </c>
      <c r="O1542" t="b">
        <v>1</v>
      </c>
      <c r="P1542">
        <v>98</v>
      </c>
      <c r="Q1542" t="b">
        <v>1</v>
      </c>
      <c r="R1542" t="s">
        <v>8285</v>
      </c>
      <c r="S1542" s="11">
        <f>SUM(E1542/D1542)*100</f>
        <v>117.86666666666667</v>
      </c>
      <c r="T1542" s="10">
        <f>SUM(E1542/P1542)</f>
        <v>180.40816326530611</v>
      </c>
      <c r="U1542" t="s">
        <v>8336</v>
      </c>
      <c r="V1542" t="s">
        <v>8337</v>
      </c>
    </row>
    <row r="1543" spans="1:22" ht="43.5" x14ac:dyDescent="0.35">
      <c r="A1543">
        <v>1541</v>
      </c>
      <c r="B1543" s="3" t="s">
        <v>1542</v>
      </c>
      <c r="C1543" s="3" t="s">
        <v>5651</v>
      </c>
      <c r="D1543" s="18">
        <v>18000</v>
      </c>
      <c r="E1543" s="18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7">
        <v>41974.503912037035</v>
      </c>
      <c r="L1543" s="7">
        <v>42004.503912037035</v>
      </c>
      <c r="M1543" s="5">
        <f>(J1543/86400)+25569+(-5/24)</f>
        <v>41974.503912037035</v>
      </c>
      <c r="N1543" s="5">
        <f t="shared" si="24"/>
        <v>42004.503912037035</v>
      </c>
      <c r="O1543" t="b">
        <v>0</v>
      </c>
      <c r="P1543">
        <v>2</v>
      </c>
      <c r="Q1543" t="b">
        <v>0</v>
      </c>
      <c r="R1543" t="s">
        <v>8289</v>
      </c>
      <c r="S1543" s="11">
        <f>SUM(E1543/D1543)*100</f>
        <v>3.3333333333333333E-2</v>
      </c>
      <c r="T1543" s="10">
        <f>SUM(E1543/P1543)</f>
        <v>3</v>
      </c>
      <c r="U1543" t="s">
        <v>8336</v>
      </c>
      <c r="V1543" t="s">
        <v>8341</v>
      </c>
    </row>
    <row r="1544" spans="1:22" ht="58" x14ac:dyDescent="0.35">
      <c r="A1544">
        <v>1542</v>
      </c>
      <c r="B1544" s="3" t="s">
        <v>1543</v>
      </c>
      <c r="C1544" s="3" t="s">
        <v>5652</v>
      </c>
      <c r="D1544" s="18">
        <v>500</v>
      </c>
      <c r="E1544" s="18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7">
        <v>42170.788194444445</v>
      </c>
      <c r="L1544" s="7">
        <v>42185.788194444445</v>
      </c>
      <c r="M1544" s="5">
        <f>(J1544/86400)+25569+(-5/24)</f>
        <v>42170.788194444445</v>
      </c>
      <c r="N1544" s="5">
        <f t="shared" si="24"/>
        <v>42185.788194444445</v>
      </c>
      <c r="O1544" t="b">
        <v>0</v>
      </c>
      <c r="P1544">
        <v>1</v>
      </c>
      <c r="Q1544" t="b">
        <v>0</v>
      </c>
      <c r="R1544" t="s">
        <v>8289</v>
      </c>
      <c r="S1544" s="11">
        <f>SUM(E1544/D1544)*100</f>
        <v>4</v>
      </c>
      <c r="T1544" s="10">
        <f>SUM(E1544/P1544)</f>
        <v>20</v>
      </c>
      <c r="U1544" t="s">
        <v>8336</v>
      </c>
      <c r="V1544" t="s">
        <v>8341</v>
      </c>
    </row>
    <row r="1545" spans="1:22" ht="43.5" x14ac:dyDescent="0.35">
      <c r="A1545">
        <v>1543</v>
      </c>
      <c r="B1545" s="3" t="s">
        <v>1544</v>
      </c>
      <c r="C1545" s="3" t="s">
        <v>5653</v>
      </c>
      <c r="D1545" s="18">
        <v>2250</v>
      </c>
      <c r="E1545" s="18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7">
        <v>41935.301319444443</v>
      </c>
      <c r="L1545" s="7">
        <v>41965.342986111107</v>
      </c>
      <c r="M1545" s="5">
        <f>(J1545/86400)+25569+(-5/24)</f>
        <v>41935.301319444443</v>
      </c>
      <c r="N1545" s="5">
        <f t="shared" si="24"/>
        <v>41965.342986111107</v>
      </c>
      <c r="O1545" t="b">
        <v>0</v>
      </c>
      <c r="P1545">
        <v>1</v>
      </c>
      <c r="Q1545" t="b">
        <v>0</v>
      </c>
      <c r="R1545" t="s">
        <v>8289</v>
      </c>
      <c r="S1545" s="11">
        <f>SUM(E1545/D1545)*100</f>
        <v>0.44444444444444442</v>
      </c>
      <c r="T1545" s="10">
        <f>SUM(E1545/P1545)</f>
        <v>10</v>
      </c>
      <c r="U1545" t="s">
        <v>8336</v>
      </c>
      <c r="V1545" t="s">
        <v>8341</v>
      </c>
    </row>
    <row r="1546" spans="1:22" ht="43.5" x14ac:dyDescent="0.35">
      <c r="A1546">
        <v>1544</v>
      </c>
      <c r="B1546" s="3" t="s">
        <v>1545</v>
      </c>
      <c r="C1546" s="3" t="s">
        <v>5654</v>
      </c>
      <c r="D1546" s="18">
        <v>1000</v>
      </c>
      <c r="E1546" s="18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7">
        <v>42052.842870370368</v>
      </c>
      <c r="L1546" s="7">
        <v>42094.804166666661</v>
      </c>
      <c r="M1546" s="5">
        <f>(J1546/86400)+25569+(-5/24)</f>
        <v>42052.842870370368</v>
      </c>
      <c r="N1546" s="5">
        <f t="shared" si="24"/>
        <v>42094.804166666661</v>
      </c>
      <c r="O1546" t="b">
        <v>0</v>
      </c>
      <c r="P1546">
        <v>0</v>
      </c>
      <c r="Q1546" t="b">
        <v>0</v>
      </c>
      <c r="R1546" t="s">
        <v>8289</v>
      </c>
      <c r="S1546" s="11">
        <f>SUM(E1546/D1546)*100</f>
        <v>0</v>
      </c>
      <c r="T1546" s="10" t="e">
        <f>SUM(E1546/P1546)</f>
        <v>#DIV/0!</v>
      </c>
      <c r="U1546" t="s">
        <v>8336</v>
      </c>
      <c r="V1546" t="s">
        <v>8341</v>
      </c>
    </row>
    <row r="1547" spans="1:22" ht="43.5" x14ac:dyDescent="0.35">
      <c r="A1547">
        <v>1545</v>
      </c>
      <c r="B1547" s="3" t="s">
        <v>1546</v>
      </c>
      <c r="C1547" s="3" t="s">
        <v>5655</v>
      </c>
      <c r="D1547" s="18">
        <v>3000</v>
      </c>
      <c r="E1547" s="18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7">
        <v>42031.676319444443</v>
      </c>
      <c r="L1547" s="7">
        <v>42065.677777777775</v>
      </c>
      <c r="M1547" s="5">
        <f>(J1547/86400)+25569+(-5/24)</f>
        <v>42031.676319444443</v>
      </c>
      <c r="N1547" s="5">
        <f t="shared" si="24"/>
        <v>42065.677777777775</v>
      </c>
      <c r="O1547" t="b">
        <v>0</v>
      </c>
      <c r="P1547">
        <v>1</v>
      </c>
      <c r="Q1547" t="b">
        <v>0</v>
      </c>
      <c r="R1547" t="s">
        <v>8289</v>
      </c>
      <c r="S1547" s="11">
        <f>SUM(E1547/D1547)*100</f>
        <v>3.3333333333333333E-2</v>
      </c>
      <c r="T1547" s="10">
        <f>SUM(E1547/P1547)</f>
        <v>1</v>
      </c>
      <c r="U1547" t="s">
        <v>8336</v>
      </c>
      <c r="V1547" t="s">
        <v>8341</v>
      </c>
    </row>
    <row r="1548" spans="1:22" ht="43.5" x14ac:dyDescent="0.35">
      <c r="A1548">
        <v>1546</v>
      </c>
      <c r="B1548" s="3" t="s">
        <v>1547</v>
      </c>
      <c r="C1548" s="3" t="s">
        <v>5656</v>
      </c>
      <c r="D1548" s="18">
        <v>1000</v>
      </c>
      <c r="E1548" s="1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7">
        <v>41839.004618055551</v>
      </c>
      <c r="L1548" s="7">
        <v>41899.004618055551</v>
      </c>
      <c r="M1548" s="5">
        <f>(J1548/86400)+25569+(-5/24)</f>
        <v>41839.004618055551</v>
      </c>
      <c r="N1548" s="5">
        <f t="shared" si="24"/>
        <v>41899.004618055551</v>
      </c>
      <c r="O1548" t="b">
        <v>0</v>
      </c>
      <c r="P1548">
        <v>11</v>
      </c>
      <c r="Q1548" t="b">
        <v>0</v>
      </c>
      <c r="R1548" t="s">
        <v>8289</v>
      </c>
      <c r="S1548" s="11">
        <f>SUM(E1548/D1548)*100</f>
        <v>28.9</v>
      </c>
      <c r="T1548" s="10">
        <f>SUM(E1548/P1548)</f>
        <v>26.272727272727273</v>
      </c>
      <c r="U1548" t="s">
        <v>8336</v>
      </c>
      <c r="V1548" t="s">
        <v>8341</v>
      </c>
    </row>
    <row r="1549" spans="1:22" ht="43.5" x14ac:dyDescent="0.35">
      <c r="A1549">
        <v>1547</v>
      </c>
      <c r="B1549" s="3" t="s">
        <v>1548</v>
      </c>
      <c r="C1549" s="3" t="s">
        <v>5657</v>
      </c>
      <c r="D1549" s="18">
        <v>20</v>
      </c>
      <c r="E1549" s="18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7">
        <v>42782.218541666669</v>
      </c>
      <c r="L1549" s="7">
        <v>42789.218541666669</v>
      </c>
      <c r="M1549" s="5">
        <f>(J1549/86400)+25569+(-5/24)</f>
        <v>42782.218541666669</v>
      </c>
      <c r="N1549" s="5">
        <f t="shared" si="24"/>
        <v>42789.218541666669</v>
      </c>
      <c r="O1549" t="b">
        <v>0</v>
      </c>
      <c r="P1549">
        <v>0</v>
      </c>
      <c r="Q1549" t="b">
        <v>0</v>
      </c>
      <c r="R1549" t="s">
        <v>8289</v>
      </c>
      <c r="S1549" s="11">
        <f>SUM(E1549/D1549)*100</f>
        <v>0</v>
      </c>
      <c r="T1549" s="10" t="e">
        <f>SUM(E1549/P1549)</f>
        <v>#DIV/0!</v>
      </c>
      <c r="U1549" t="s">
        <v>8336</v>
      </c>
      <c r="V1549" t="s">
        <v>8341</v>
      </c>
    </row>
    <row r="1550" spans="1:22" ht="29" x14ac:dyDescent="0.35">
      <c r="A1550">
        <v>1548</v>
      </c>
      <c r="B1550" s="3" t="s">
        <v>1549</v>
      </c>
      <c r="C1550" s="3" t="s">
        <v>5658</v>
      </c>
      <c r="D1550" s="18">
        <v>700</v>
      </c>
      <c r="E1550" s="18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7">
        <v>42286.673842592594</v>
      </c>
      <c r="L1550" s="7">
        <v>42316.715509259258</v>
      </c>
      <c r="M1550" s="5">
        <f>(J1550/86400)+25569+(-5/24)</f>
        <v>42286.673842592594</v>
      </c>
      <c r="N1550" s="5">
        <f t="shared" si="24"/>
        <v>42316.715509259258</v>
      </c>
      <c r="O1550" t="b">
        <v>0</v>
      </c>
      <c r="P1550">
        <v>1</v>
      </c>
      <c r="Q1550" t="b">
        <v>0</v>
      </c>
      <c r="R1550" t="s">
        <v>8289</v>
      </c>
      <c r="S1550" s="11">
        <f>SUM(E1550/D1550)*100</f>
        <v>8.5714285714285712</v>
      </c>
      <c r="T1550" s="10">
        <f>SUM(E1550/P1550)</f>
        <v>60</v>
      </c>
      <c r="U1550" t="s">
        <v>8336</v>
      </c>
      <c r="V1550" t="s">
        <v>8341</v>
      </c>
    </row>
    <row r="1551" spans="1:22" ht="43.5" x14ac:dyDescent="0.35">
      <c r="A1551">
        <v>1549</v>
      </c>
      <c r="B1551" s="3" t="s">
        <v>1550</v>
      </c>
      <c r="C1551" s="3" t="s">
        <v>5659</v>
      </c>
      <c r="D1551" s="18">
        <v>500</v>
      </c>
      <c r="E1551" s="18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7">
        <v>42280.927766203698</v>
      </c>
      <c r="L1551" s="7">
        <v>42310.96943287037</v>
      </c>
      <c r="M1551" s="5">
        <f>(J1551/86400)+25569+(-5/24)</f>
        <v>42280.927766203698</v>
      </c>
      <c r="N1551" s="5">
        <f t="shared" si="24"/>
        <v>42310.96943287037</v>
      </c>
      <c r="O1551" t="b">
        <v>0</v>
      </c>
      <c r="P1551">
        <v>6</v>
      </c>
      <c r="Q1551" t="b">
        <v>0</v>
      </c>
      <c r="R1551" t="s">
        <v>8289</v>
      </c>
      <c r="S1551" s="11">
        <f>SUM(E1551/D1551)*100</f>
        <v>34</v>
      </c>
      <c r="T1551" s="10">
        <f>SUM(E1551/P1551)</f>
        <v>28.333333333333332</v>
      </c>
      <c r="U1551" t="s">
        <v>8336</v>
      </c>
      <c r="V1551" t="s">
        <v>8341</v>
      </c>
    </row>
    <row r="1552" spans="1:22" ht="58" x14ac:dyDescent="0.35">
      <c r="A1552">
        <v>1550</v>
      </c>
      <c r="B1552" s="3" t="s">
        <v>1551</v>
      </c>
      <c r="C1552" s="3" t="s">
        <v>5660</v>
      </c>
      <c r="D1552" s="18">
        <v>750</v>
      </c>
      <c r="E1552" s="18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7">
        <v>42472.24113425926</v>
      </c>
      <c r="L1552" s="7">
        <v>42502.24113425926</v>
      </c>
      <c r="M1552" s="5">
        <f>(J1552/86400)+25569+(-5/24)</f>
        <v>42472.24113425926</v>
      </c>
      <c r="N1552" s="5">
        <f t="shared" si="24"/>
        <v>42502.24113425926</v>
      </c>
      <c r="O1552" t="b">
        <v>0</v>
      </c>
      <c r="P1552">
        <v>7</v>
      </c>
      <c r="Q1552" t="b">
        <v>0</v>
      </c>
      <c r="R1552" t="s">
        <v>8289</v>
      </c>
      <c r="S1552" s="11">
        <f>SUM(E1552/D1552)*100</f>
        <v>13.466666666666665</v>
      </c>
      <c r="T1552" s="10">
        <f>SUM(E1552/P1552)</f>
        <v>14.428571428571429</v>
      </c>
      <c r="U1552" t="s">
        <v>8336</v>
      </c>
      <c r="V1552" t="s">
        <v>8341</v>
      </c>
    </row>
    <row r="1553" spans="1:22" ht="43.5" x14ac:dyDescent="0.35">
      <c r="A1553">
        <v>1551</v>
      </c>
      <c r="B1553" s="3" t="s">
        <v>1552</v>
      </c>
      <c r="C1553" s="3" t="s">
        <v>5661</v>
      </c>
      <c r="D1553" s="18">
        <v>3500</v>
      </c>
      <c r="E1553" s="18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7">
        <v>42121.616192129623</v>
      </c>
      <c r="L1553" s="7">
        <v>42151.616192129623</v>
      </c>
      <c r="M1553" s="5">
        <f>(J1553/86400)+25569+(-5/24)</f>
        <v>42121.616192129623</v>
      </c>
      <c r="N1553" s="5">
        <f t="shared" si="24"/>
        <v>42151.616192129623</v>
      </c>
      <c r="O1553" t="b">
        <v>0</v>
      </c>
      <c r="P1553">
        <v>0</v>
      </c>
      <c r="Q1553" t="b">
        <v>0</v>
      </c>
      <c r="R1553" t="s">
        <v>8289</v>
      </c>
      <c r="S1553" s="11">
        <f>SUM(E1553/D1553)*100</f>
        <v>0</v>
      </c>
      <c r="T1553" s="10" t="e">
        <f>SUM(E1553/P1553)</f>
        <v>#DIV/0!</v>
      </c>
      <c r="U1553" t="s">
        <v>8336</v>
      </c>
      <c r="V1553" t="s">
        <v>8341</v>
      </c>
    </row>
    <row r="1554" spans="1:22" ht="43.5" x14ac:dyDescent="0.35">
      <c r="A1554">
        <v>1552</v>
      </c>
      <c r="B1554" s="3" t="s">
        <v>1553</v>
      </c>
      <c r="C1554" s="3" t="s">
        <v>5662</v>
      </c>
      <c r="D1554" s="18">
        <v>4300</v>
      </c>
      <c r="E1554" s="18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7">
        <v>41892.480416666665</v>
      </c>
      <c r="L1554" s="7">
        <v>41912.957638888889</v>
      </c>
      <c r="M1554" s="5">
        <f>(J1554/86400)+25569+(-5/24)</f>
        <v>41892.480416666665</v>
      </c>
      <c r="N1554" s="5">
        <f t="shared" si="24"/>
        <v>41912.957638888889</v>
      </c>
      <c r="O1554" t="b">
        <v>0</v>
      </c>
      <c r="P1554">
        <v>16</v>
      </c>
      <c r="Q1554" t="b">
        <v>0</v>
      </c>
      <c r="R1554" t="s">
        <v>8289</v>
      </c>
      <c r="S1554" s="11">
        <f>SUM(E1554/D1554)*100</f>
        <v>49.186046511627907</v>
      </c>
      <c r="T1554" s="10">
        <f>SUM(E1554/P1554)</f>
        <v>132.1875</v>
      </c>
      <c r="U1554" t="s">
        <v>8336</v>
      </c>
      <c r="V1554" t="s">
        <v>8341</v>
      </c>
    </row>
    <row r="1555" spans="1:22" ht="43.5" x14ac:dyDescent="0.35">
      <c r="A1555">
        <v>1553</v>
      </c>
      <c r="B1555" s="3" t="s">
        <v>1554</v>
      </c>
      <c r="C1555" s="3" t="s">
        <v>5663</v>
      </c>
      <c r="D1555" s="18">
        <v>6000</v>
      </c>
      <c r="E1555" s="18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7">
        <v>42219.074618055551</v>
      </c>
      <c r="L1555" s="7">
        <v>42249.074618055551</v>
      </c>
      <c r="M1555" s="5">
        <f>(J1555/86400)+25569+(-5/24)</f>
        <v>42219.074618055551</v>
      </c>
      <c r="N1555" s="5">
        <f t="shared" si="24"/>
        <v>42249.074618055551</v>
      </c>
      <c r="O1555" t="b">
        <v>0</v>
      </c>
      <c r="P1555">
        <v>0</v>
      </c>
      <c r="Q1555" t="b">
        <v>0</v>
      </c>
      <c r="R1555" t="s">
        <v>8289</v>
      </c>
      <c r="S1555" s="11">
        <f>SUM(E1555/D1555)*100</f>
        <v>0</v>
      </c>
      <c r="T1555" s="10" t="e">
        <f>SUM(E1555/P1555)</f>
        <v>#DIV/0!</v>
      </c>
      <c r="U1555" t="s">
        <v>8336</v>
      </c>
      <c r="V1555" t="s">
        <v>8341</v>
      </c>
    </row>
    <row r="1556" spans="1:22" ht="58" x14ac:dyDescent="0.35">
      <c r="A1556">
        <v>1554</v>
      </c>
      <c r="B1556" s="3" t="s">
        <v>1555</v>
      </c>
      <c r="C1556" s="3" t="s">
        <v>5664</v>
      </c>
      <c r="D1556" s="18">
        <v>20000</v>
      </c>
      <c r="E1556" s="18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7">
        <v>42188.043865740743</v>
      </c>
      <c r="L1556" s="7">
        <v>42218.043865740743</v>
      </c>
      <c r="M1556" s="5">
        <f>(J1556/86400)+25569+(-5/24)</f>
        <v>42188.043865740743</v>
      </c>
      <c r="N1556" s="5">
        <f t="shared" si="24"/>
        <v>42218.043865740743</v>
      </c>
      <c r="O1556" t="b">
        <v>0</v>
      </c>
      <c r="P1556">
        <v>0</v>
      </c>
      <c r="Q1556" t="b">
        <v>0</v>
      </c>
      <c r="R1556" t="s">
        <v>8289</v>
      </c>
      <c r="S1556" s="11">
        <f>SUM(E1556/D1556)*100</f>
        <v>0</v>
      </c>
      <c r="T1556" s="10" t="e">
        <f>SUM(E1556/P1556)</f>
        <v>#DIV/0!</v>
      </c>
      <c r="U1556" t="s">
        <v>8336</v>
      </c>
      <c r="V1556" t="s">
        <v>8341</v>
      </c>
    </row>
    <row r="1557" spans="1:22" ht="43.5" x14ac:dyDescent="0.35">
      <c r="A1557">
        <v>1555</v>
      </c>
      <c r="B1557" s="3" t="s">
        <v>1556</v>
      </c>
      <c r="C1557" s="3" t="s">
        <v>5665</v>
      </c>
      <c r="D1557" s="18">
        <v>750</v>
      </c>
      <c r="E1557" s="18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7">
        <v>42241.405462962961</v>
      </c>
      <c r="L1557" s="7">
        <v>42264.499999999993</v>
      </c>
      <c r="M1557" s="5">
        <f>(J1557/86400)+25569+(-5/24)</f>
        <v>42241.405462962961</v>
      </c>
      <c r="N1557" s="5">
        <f t="shared" si="24"/>
        <v>42264.499999999993</v>
      </c>
      <c r="O1557" t="b">
        <v>0</v>
      </c>
      <c r="P1557">
        <v>0</v>
      </c>
      <c r="Q1557" t="b">
        <v>0</v>
      </c>
      <c r="R1557" t="s">
        <v>8289</v>
      </c>
      <c r="S1557" s="11">
        <f>SUM(E1557/D1557)*100</f>
        <v>0</v>
      </c>
      <c r="T1557" s="10" t="e">
        <f>SUM(E1557/P1557)</f>
        <v>#DIV/0!</v>
      </c>
      <c r="U1557" t="s">
        <v>8336</v>
      </c>
      <c r="V1557" t="s">
        <v>8341</v>
      </c>
    </row>
    <row r="1558" spans="1:22" ht="43.5" x14ac:dyDescent="0.35">
      <c r="A1558">
        <v>1556</v>
      </c>
      <c r="B1558" s="3" t="s">
        <v>1557</v>
      </c>
      <c r="C1558" s="3" t="s">
        <v>5666</v>
      </c>
      <c r="D1558" s="18">
        <v>1500</v>
      </c>
      <c r="E1558" s="1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7">
        <v>42524.944722222215</v>
      </c>
      <c r="L1558" s="7">
        <v>42554.944722222215</v>
      </c>
      <c r="M1558" s="5">
        <f>(J1558/86400)+25569+(-5/24)</f>
        <v>42524.944722222215</v>
      </c>
      <c r="N1558" s="5">
        <f t="shared" si="24"/>
        <v>42554.944722222215</v>
      </c>
      <c r="O1558" t="b">
        <v>0</v>
      </c>
      <c r="P1558">
        <v>12</v>
      </c>
      <c r="Q1558" t="b">
        <v>0</v>
      </c>
      <c r="R1558" t="s">
        <v>8289</v>
      </c>
      <c r="S1558" s="11">
        <f>SUM(E1558/D1558)*100</f>
        <v>45.133333333333333</v>
      </c>
      <c r="T1558" s="10">
        <f>SUM(E1558/P1558)</f>
        <v>56.416666666666664</v>
      </c>
      <c r="U1558" t="s">
        <v>8336</v>
      </c>
      <c r="V1558" t="s">
        <v>8341</v>
      </c>
    </row>
    <row r="1559" spans="1:22" ht="43.5" x14ac:dyDescent="0.35">
      <c r="A1559">
        <v>1557</v>
      </c>
      <c r="B1559" s="3" t="s">
        <v>1558</v>
      </c>
      <c r="C1559" s="3" t="s">
        <v>5667</v>
      </c>
      <c r="D1559" s="18">
        <v>2500</v>
      </c>
      <c r="E1559" s="18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7">
        <v>41871.444826388884</v>
      </c>
      <c r="L1559" s="7">
        <v>41902.444826388884</v>
      </c>
      <c r="M1559" s="5">
        <f>(J1559/86400)+25569+(-5/24)</f>
        <v>41871.444826388884</v>
      </c>
      <c r="N1559" s="5">
        <f t="shared" si="24"/>
        <v>41902.444826388884</v>
      </c>
      <c r="O1559" t="b">
        <v>0</v>
      </c>
      <c r="P1559">
        <v>1</v>
      </c>
      <c r="Q1559" t="b">
        <v>0</v>
      </c>
      <c r="R1559" t="s">
        <v>8289</v>
      </c>
      <c r="S1559" s="11">
        <f>SUM(E1559/D1559)*100</f>
        <v>4</v>
      </c>
      <c r="T1559" s="10">
        <f>SUM(E1559/P1559)</f>
        <v>100</v>
      </c>
      <c r="U1559" t="s">
        <v>8336</v>
      </c>
      <c r="V1559" t="s">
        <v>8341</v>
      </c>
    </row>
    <row r="1560" spans="1:22" ht="43.5" x14ac:dyDescent="0.35">
      <c r="A1560">
        <v>1558</v>
      </c>
      <c r="B1560" s="3" t="s">
        <v>1559</v>
      </c>
      <c r="C1560" s="3" t="s">
        <v>5668</v>
      </c>
      <c r="D1560" s="18">
        <v>750</v>
      </c>
      <c r="E1560" s="18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7">
        <v>42185.189340277771</v>
      </c>
      <c r="L1560" s="7">
        <v>42244.299999999996</v>
      </c>
      <c r="M1560" s="5">
        <f>(J1560/86400)+25569+(-5/24)</f>
        <v>42185.189340277771</v>
      </c>
      <c r="N1560" s="5">
        <f t="shared" si="24"/>
        <v>42244.299999999996</v>
      </c>
      <c r="O1560" t="b">
        <v>0</v>
      </c>
      <c r="P1560">
        <v>3</v>
      </c>
      <c r="Q1560" t="b">
        <v>0</v>
      </c>
      <c r="R1560" t="s">
        <v>8289</v>
      </c>
      <c r="S1560" s="11">
        <f>SUM(E1560/D1560)*100</f>
        <v>4.666666666666667</v>
      </c>
      <c r="T1560" s="10">
        <f>SUM(E1560/P1560)</f>
        <v>11.666666666666666</v>
      </c>
      <c r="U1560" t="s">
        <v>8336</v>
      </c>
      <c r="V1560" t="s">
        <v>8341</v>
      </c>
    </row>
    <row r="1561" spans="1:22" ht="29" x14ac:dyDescent="0.35">
      <c r="A1561">
        <v>1559</v>
      </c>
      <c r="B1561" s="3" t="s">
        <v>1560</v>
      </c>
      <c r="C1561" s="3" t="s">
        <v>5669</v>
      </c>
      <c r="D1561" s="18">
        <v>15000</v>
      </c>
      <c r="E1561" s="18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7">
        <v>42107.844895833332</v>
      </c>
      <c r="L1561" s="7">
        <v>42122.844895833332</v>
      </c>
      <c r="M1561" s="5">
        <f>(J1561/86400)+25569+(-5/24)</f>
        <v>42107.844895833332</v>
      </c>
      <c r="N1561" s="5">
        <f t="shared" si="24"/>
        <v>42122.844895833332</v>
      </c>
      <c r="O1561" t="b">
        <v>0</v>
      </c>
      <c r="P1561">
        <v>1</v>
      </c>
      <c r="Q1561" t="b">
        <v>0</v>
      </c>
      <c r="R1561" t="s">
        <v>8289</v>
      </c>
      <c r="S1561" s="11">
        <f>SUM(E1561/D1561)*100</f>
        <v>0.33333333333333337</v>
      </c>
      <c r="T1561" s="10">
        <f>SUM(E1561/P1561)</f>
        <v>50</v>
      </c>
      <c r="U1561" t="s">
        <v>8336</v>
      </c>
      <c r="V1561" t="s">
        <v>8341</v>
      </c>
    </row>
    <row r="1562" spans="1:22" ht="43.5" x14ac:dyDescent="0.35">
      <c r="A1562">
        <v>1560</v>
      </c>
      <c r="B1562" s="3" t="s">
        <v>1561</v>
      </c>
      <c r="C1562" s="3" t="s">
        <v>5670</v>
      </c>
      <c r="D1562" s="18">
        <v>2500</v>
      </c>
      <c r="E1562" s="18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7">
        <v>41935.812418981477</v>
      </c>
      <c r="L1562" s="7">
        <v>41955.854085648149</v>
      </c>
      <c r="M1562" s="5">
        <f>(J1562/86400)+25569+(-5/24)</f>
        <v>41935.812418981477</v>
      </c>
      <c r="N1562" s="5">
        <f t="shared" si="24"/>
        <v>41955.854085648149</v>
      </c>
      <c r="O1562" t="b">
        <v>0</v>
      </c>
      <c r="P1562">
        <v>4</v>
      </c>
      <c r="Q1562" t="b">
        <v>0</v>
      </c>
      <c r="R1562" t="s">
        <v>8289</v>
      </c>
      <c r="S1562" s="11">
        <f>SUM(E1562/D1562)*100</f>
        <v>3.7600000000000002</v>
      </c>
      <c r="T1562" s="10">
        <f>SUM(E1562/P1562)</f>
        <v>23.5</v>
      </c>
      <c r="U1562" t="s">
        <v>8336</v>
      </c>
      <c r="V1562" t="s">
        <v>8341</v>
      </c>
    </row>
    <row r="1563" spans="1:22" ht="58" x14ac:dyDescent="0.35">
      <c r="A1563">
        <v>1561</v>
      </c>
      <c r="B1563" s="3" t="s">
        <v>1562</v>
      </c>
      <c r="C1563" s="3" t="s">
        <v>5671</v>
      </c>
      <c r="D1563" s="18">
        <v>10000</v>
      </c>
      <c r="E1563" s="18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7">
        <v>41554.833368055552</v>
      </c>
      <c r="L1563" s="7">
        <v>41584.875034722216</v>
      </c>
      <c r="M1563" s="5">
        <f>(J1563/86400)+25569+(-5/24)</f>
        <v>41554.833368055552</v>
      </c>
      <c r="N1563" s="5">
        <f t="shared" si="24"/>
        <v>41584.875034722216</v>
      </c>
      <c r="O1563" t="b">
        <v>0</v>
      </c>
      <c r="P1563">
        <v>1</v>
      </c>
      <c r="Q1563" t="b">
        <v>0</v>
      </c>
      <c r="R1563" t="s">
        <v>8290</v>
      </c>
      <c r="S1563" s="11">
        <f>SUM(E1563/D1563)*100</f>
        <v>0.67</v>
      </c>
      <c r="T1563" s="10">
        <f>SUM(E1563/P1563)</f>
        <v>67</v>
      </c>
      <c r="U1563" t="s">
        <v>8320</v>
      </c>
      <c r="V1563" t="s">
        <v>8342</v>
      </c>
    </row>
    <row r="1564" spans="1:22" ht="58" x14ac:dyDescent="0.35">
      <c r="A1564">
        <v>1562</v>
      </c>
      <c r="B1564" s="3" t="s">
        <v>1563</v>
      </c>
      <c r="C1564" s="3" t="s">
        <v>5672</v>
      </c>
      <c r="D1564" s="18">
        <v>4000</v>
      </c>
      <c r="E1564" s="18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7">
        <v>40079.357824074068</v>
      </c>
      <c r="L1564" s="7">
        <v>40148.826388888883</v>
      </c>
      <c r="M1564" s="5">
        <f>(J1564/86400)+25569+(-5/24)</f>
        <v>40079.357824074068</v>
      </c>
      <c r="N1564" s="5">
        <f t="shared" si="24"/>
        <v>40148.826388888883</v>
      </c>
      <c r="O1564" t="b">
        <v>0</v>
      </c>
      <c r="P1564">
        <v>0</v>
      </c>
      <c r="Q1564" t="b">
        <v>0</v>
      </c>
      <c r="R1564" t="s">
        <v>8290</v>
      </c>
      <c r="S1564" s="11">
        <f>SUM(E1564/D1564)*100</f>
        <v>0</v>
      </c>
      <c r="T1564" s="10" t="e">
        <f>SUM(E1564/P1564)</f>
        <v>#DIV/0!</v>
      </c>
      <c r="U1564" t="s">
        <v>8320</v>
      </c>
      <c r="V1564" t="s">
        <v>8342</v>
      </c>
    </row>
    <row r="1565" spans="1:22" ht="43.5" x14ac:dyDescent="0.35">
      <c r="A1565">
        <v>1563</v>
      </c>
      <c r="B1565" s="3" t="s">
        <v>1564</v>
      </c>
      <c r="C1565" s="3" t="s">
        <v>5673</v>
      </c>
      <c r="D1565" s="18">
        <v>6000</v>
      </c>
      <c r="E1565" s="18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7">
        <v>41652.534155092588</v>
      </c>
      <c r="L1565" s="7">
        <v>41712.492488425924</v>
      </c>
      <c r="M1565" s="5">
        <f>(J1565/86400)+25569+(-5/24)</f>
        <v>41652.534155092588</v>
      </c>
      <c r="N1565" s="5">
        <f t="shared" si="24"/>
        <v>41712.492488425924</v>
      </c>
      <c r="O1565" t="b">
        <v>0</v>
      </c>
      <c r="P1565">
        <v>2</v>
      </c>
      <c r="Q1565" t="b">
        <v>0</v>
      </c>
      <c r="R1565" t="s">
        <v>8290</v>
      </c>
      <c r="S1565" s="11">
        <f>SUM(E1565/D1565)*100</f>
        <v>1.4166666666666665</v>
      </c>
      <c r="T1565" s="10">
        <f>SUM(E1565/P1565)</f>
        <v>42.5</v>
      </c>
      <c r="U1565" t="s">
        <v>8320</v>
      </c>
      <c r="V1565" t="s">
        <v>8342</v>
      </c>
    </row>
    <row r="1566" spans="1:22" ht="43.5" x14ac:dyDescent="0.35">
      <c r="A1566">
        <v>1564</v>
      </c>
      <c r="B1566" s="3" t="s">
        <v>1565</v>
      </c>
      <c r="C1566" s="3" t="s">
        <v>5674</v>
      </c>
      <c r="D1566" s="18">
        <v>10000</v>
      </c>
      <c r="E1566" s="18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7">
        <v>42121.158668981479</v>
      </c>
      <c r="L1566" s="7">
        <v>42152.628472222219</v>
      </c>
      <c r="M1566" s="5">
        <f>(J1566/86400)+25569+(-5/24)</f>
        <v>42121.158668981479</v>
      </c>
      <c r="N1566" s="5">
        <f t="shared" si="24"/>
        <v>42152.628472222219</v>
      </c>
      <c r="O1566" t="b">
        <v>0</v>
      </c>
      <c r="P1566">
        <v>1</v>
      </c>
      <c r="Q1566" t="b">
        <v>0</v>
      </c>
      <c r="R1566" t="s">
        <v>8290</v>
      </c>
      <c r="S1566" s="11">
        <f>SUM(E1566/D1566)*100</f>
        <v>0.1</v>
      </c>
      <c r="T1566" s="10">
        <f>SUM(E1566/P1566)</f>
        <v>10</v>
      </c>
      <c r="U1566" t="s">
        <v>8320</v>
      </c>
      <c r="V1566" t="s">
        <v>8342</v>
      </c>
    </row>
    <row r="1567" spans="1:22" ht="43.5" x14ac:dyDescent="0.35">
      <c r="A1567">
        <v>1565</v>
      </c>
      <c r="B1567" s="3" t="s">
        <v>1566</v>
      </c>
      <c r="C1567" s="3" t="s">
        <v>5675</v>
      </c>
      <c r="D1567" s="18">
        <v>4000</v>
      </c>
      <c r="E1567" s="18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7">
        <v>40672.521539351852</v>
      </c>
      <c r="L1567" s="7">
        <v>40702.521539351852</v>
      </c>
      <c r="M1567" s="5">
        <f>(J1567/86400)+25569+(-5/24)</f>
        <v>40672.521539351852</v>
      </c>
      <c r="N1567" s="5">
        <f t="shared" si="24"/>
        <v>40702.521539351852</v>
      </c>
      <c r="O1567" t="b">
        <v>0</v>
      </c>
      <c r="P1567">
        <v>1</v>
      </c>
      <c r="Q1567" t="b">
        <v>0</v>
      </c>
      <c r="R1567" t="s">
        <v>8290</v>
      </c>
      <c r="S1567" s="11">
        <f>SUM(E1567/D1567)*100</f>
        <v>2.5</v>
      </c>
      <c r="T1567" s="10">
        <f>SUM(E1567/P1567)</f>
        <v>100</v>
      </c>
      <c r="U1567" t="s">
        <v>8320</v>
      </c>
      <c r="V1567" t="s">
        <v>8342</v>
      </c>
    </row>
    <row r="1568" spans="1:22" ht="43.5" x14ac:dyDescent="0.35">
      <c r="A1568">
        <v>1566</v>
      </c>
      <c r="B1568" s="3" t="s">
        <v>1567</v>
      </c>
      <c r="C1568" s="3" t="s">
        <v>5676</v>
      </c>
      <c r="D1568" s="18">
        <v>30000</v>
      </c>
      <c r="E1568" s="1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7">
        <v>42549.708379629628</v>
      </c>
      <c r="L1568" s="7">
        <v>42578.708333333336</v>
      </c>
      <c r="M1568" s="5">
        <f>(J1568/86400)+25569+(-5/24)</f>
        <v>42549.708379629628</v>
      </c>
      <c r="N1568" s="5">
        <f t="shared" si="24"/>
        <v>42578.708333333336</v>
      </c>
      <c r="O1568" t="b">
        <v>0</v>
      </c>
      <c r="P1568">
        <v>59</v>
      </c>
      <c r="Q1568" t="b">
        <v>0</v>
      </c>
      <c r="R1568" t="s">
        <v>8290</v>
      </c>
      <c r="S1568" s="11">
        <f>SUM(E1568/D1568)*100</f>
        <v>21.25</v>
      </c>
      <c r="T1568" s="10">
        <f>SUM(E1568/P1568)</f>
        <v>108.05084745762711</v>
      </c>
      <c r="U1568" t="s">
        <v>8320</v>
      </c>
      <c r="V1568" t="s">
        <v>8342</v>
      </c>
    </row>
    <row r="1569" spans="1:22" ht="43.5" x14ac:dyDescent="0.35">
      <c r="A1569">
        <v>1567</v>
      </c>
      <c r="B1569" s="3" t="s">
        <v>1568</v>
      </c>
      <c r="C1569" s="3" t="s">
        <v>5677</v>
      </c>
      <c r="D1569" s="18">
        <v>8500</v>
      </c>
      <c r="E1569" s="18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7">
        <v>41671.728530092594</v>
      </c>
      <c r="L1569" s="7">
        <v>41686.791666666664</v>
      </c>
      <c r="M1569" s="5">
        <f>(J1569/86400)+25569+(-5/24)</f>
        <v>41671.728530092594</v>
      </c>
      <c r="N1569" s="5">
        <f t="shared" si="24"/>
        <v>41686.791666666664</v>
      </c>
      <c r="O1569" t="b">
        <v>0</v>
      </c>
      <c r="P1569">
        <v>13</v>
      </c>
      <c r="Q1569" t="b">
        <v>0</v>
      </c>
      <c r="R1569" t="s">
        <v>8290</v>
      </c>
      <c r="S1569" s="11">
        <f>SUM(E1569/D1569)*100</f>
        <v>4.117647058823529</v>
      </c>
      <c r="T1569" s="10">
        <f>SUM(E1569/P1569)</f>
        <v>26.923076923076923</v>
      </c>
      <c r="U1569" t="s">
        <v>8320</v>
      </c>
      <c r="V1569" t="s">
        <v>8342</v>
      </c>
    </row>
    <row r="1570" spans="1:22" ht="43.5" x14ac:dyDescent="0.35">
      <c r="A1570">
        <v>1568</v>
      </c>
      <c r="B1570" s="3" t="s">
        <v>1569</v>
      </c>
      <c r="C1570" s="3" t="s">
        <v>5678</v>
      </c>
      <c r="D1570" s="18">
        <v>25000</v>
      </c>
      <c r="E1570" s="18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7">
        <v>41961.853993055549</v>
      </c>
      <c r="L1570" s="7">
        <v>41996.853993055549</v>
      </c>
      <c r="M1570" s="5">
        <f>(J1570/86400)+25569+(-5/24)</f>
        <v>41961.853993055549</v>
      </c>
      <c r="N1570" s="5">
        <f t="shared" si="24"/>
        <v>41996.853993055549</v>
      </c>
      <c r="O1570" t="b">
        <v>0</v>
      </c>
      <c r="P1570">
        <v>22</v>
      </c>
      <c r="Q1570" t="b">
        <v>0</v>
      </c>
      <c r="R1570" t="s">
        <v>8290</v>
      </c>
      <c r="S1570" s="11">
        <f>SUM(E1570/D1570)*100</f>
        <v>13.639999999999999</v>
      </c>
      <c r="T1570" s="10">
        <f>SUM(E1570/P1570)</f>
        <v>155</v>
      </c>
      <c r="U1570" t="s">
        <v>8320</v>
      </c>
      <c r="V1570" t="s">
        <v>8342</v>
      </c>
    </row>
    <row r="1571" spans="1:22" x14ac:dyDescent="0.35">
      <c r="A1571">
        <v>1569</v>
      </c>
      <c r="B1571" s="3" t="s">
        <v>1570</v>
      </c>
      <c r="C1571" s="3" t="s">
        <v>5679</v>
      </c>
      <c r="D1571" s="18">
        <v>30000</v>
      </c>
      <c r="E1571" s="18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7">
        <v>41389.471226851849</v>
      </c>
      <c r="L1571" s="7">
        <v>41419.471226851849</v>
      </c>
      <c r="M1571" s="5">
        <f>(J1571/86400)+25569+(-5/24)</f>
        <v>41389.471226851849</v>
      </c>
      <c r="N1571" s="5">
        <f t="shared" si="24"/>
        <v>41419.471226851849</v>
      </c>
      <c r="O1571" t="b">
        <v>0</v>
      </c>
      <c r="P1571">
        <v>0</v>
      </c>
      <c r="Q1571" t="b">
        <v>0</v>
      </c>
      <c r="R1571" t="s">
        <v>8290</v>
      </c>
      <c r="S1571" s="11">
        <f>SUM(E1571/D1571)*100</f>
        <v>0</v>
      </c>
      <c r="T1571" s="10" t="e">
        <f>SUM(E1571/P1571)</f>
        <v>#DIV/0!</v>
      </c>
      <c r="U1571" t="s">
        <v>8320</v>
      </c>
      <c r="V1571" t="s">
        <v>8342</v>
      </c>
    </row>
    <row r="1572" spans="1:22" ht="29" x14ac:dyDescent="0.35">
      <c r="A1572">
        <v>1570</v>
      </c>
      <c r="B1572" s="3" t="s">
        <v>1571</v>
      </c>
      <c r="C1572" s="3" t="s">
        <v>5680</v>
      </c>
      <c r="D1572" s="18">
        <v>6000</v>
      </c>
      <c r="E1572" s="18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7">
        <v>42438.605115740742</v>
      </c>
      <c r="L1572" s="7">
        <v>42468.56344907407</v>
      </c>
      <c r="M1572" s="5">
        <f>(J1572/86400)+25569+(-5/24)</f>
        <v>42438.605115740742</v>
      </c>
      <c r="N1572" s="5">
        <f t="shared" si="24"/>
        <v>42468.56344907407</v>
      </c>
      <c r="O1572" t="b">
        <v>0</v>
      </c>
      <c r="P1572">
        <v>52</v>
      </c>
      <c r="Q1572" t="b">
        <v>0</v>
      </c>
      <c r="R1572" t="s">
        <v>8290</v>
      </c>
      <c r="S1572" s="11">
        <f>SUM(E1572/D1572)*100</f>
        <v>41.4</v>
      </c>
      <c r="T1572" s="10">
        <f>SUM(E1572/P1572)</f>
        <v>47.769230769230766</v>
      </c>
      <c r="U1572" t="s">
        <v>8320</v>
      </c>
      <c r="V1572" t="s">
        <v>8342</v>
      </c>
    </row>
    <row r="1573" spans="1:22" ht="58" x14ac:dyDescent="0.35">
      <c r="A1573">
        <v>1571</v>
      </c>
      <c r="B1573" s="3" t="s">
        <v>1572</v>
      </c>
      <c r="C1573" s="3" t="s">
        <v>5681</v>
      </c>
      <c r="D1573" s="18">
        <v>12100</v>
      </c>
      <c r="E1573" s="18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7">
        <v>42144.56114583333</v>
      </c>
      <c r="L1573" s="7">
        <v>42174.56114583333</v>
      </c>
      <c r="M1573" s="5">
        <f>(J1573/86400)+25569+(-5/24)</f>
        <v>42144.56114583333</v>
      </c>
      <c r="N1573" s="5">
        <f t="shared" si="24"/>
        <v>42174.56114583333</v>
      </c>
      <c r="O1573" t="b">
        <v>0</v>
      </c>
      <c r="P1573">
        <v>4</v>
      </c>
      <c r="Q1573" t="b">
        <v>0</v>
      </c>
      <c r="R1573" t="s">
        <v>8290</v>
      </c>
      <c r="S1573" s="11">
        <f>SUM(E1573/D1573)*100</f>
        <v>0.66115702479338845</v>
      </c>
      <c r="T1573" s="10">
        <f>SUM(E1573/P1573)</f>
        <v>20</v>
      </c>
      <c r="U1573" t="s">
        <v>8320</v>
      </c>
      <c r="V1573" t="s">
        <v>8342</v>
      </c>
    </row>
    <row r="1574" spans="1:22" ht="43.5" x14ac:dyDescent="0.35">
      <c r="A1574">
        <v>1572</v>
      </c>
      <c r="B1574" s="3" t="s">
        <v>1573</v>
      </c>
      <c r="C1574" s="3" t="s">
        <v>5682</v>
      </c>
      <c r="D1574" s="18">
        <v>2500</v>
      </c>
      <c r="E1574" s="18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7">
        <v>42403.824756944443</v>
      </c>
      <c r="L1574" s="7">
        <v>42428.790972222218</v>
      </c>
      <c r="M1574" s="5">
        <f>(J1574/86400)+25569+(-5/24)</f>
        <v>42403.824756944443</v>
      </c>
      <c r="N1574" s="5">
        <f t="shared" si="24"/>
        <v>42428.790972222218</v>
      </c>
      <c r="O1574" t="b">
        <v>0</v>
      </c>
      <c r="P1574">
        <v>3</v>
      </c>
      <c r="Q1574" t="b">
        <v>0</v>
      </c>
      <c r="R1574" t="s">
        <v>8290</v>
      </c>
      <c r="S1574" s="11">
        <f>SUM(E1574/D1574)*100</f>
        <v>5</v>
      </c>
      <c r="T1574" s="10">
        <f>SUM(E1574/P1574)</f>
        <v>41.666666666666664</v>
      </c>
      <c r="U1574" t="s">
        <v>8320</v>
      </c>
      <c r="V1574" t="s">
        <v>8342</v>
      </c>
    </row>
    <row r="1575" spans="1:22" ht="43.5" x14ac:dyDescent="0.35">
      <c r="A1575">
        <v>1573</v>
      </c>
      <c r="B1575" s="3" t="s">
        <v>1574</v>
      </c>
      <c r="C1575" s="3" t="s">
        <v>5683</v>
      </c>
      <c r="D1575" s="18">
        <v>9000</v>
      </c>
      <c r="E1575" s="18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7">
        <v>42785.791689814818</v>
      </c>
      <c r="L1575" s="7">
        <v>42825.957638888889</v>
      </c>
      <c r="M1575" s="5">
        <f>(J1575/86400)+25569+(-5/24)</f>
        <v>42785.791689814818</v>
      </c>
      <c r="N1575" s="5">
        <f t="shared" si="24"/>
        <v>42825.957638888889</v>
      </c>
      <c r="O1575" t="b">
        <v>0</v>
      </c>
      <c r="P1575">
        <v>3</v>
      </c>
      <c r="Q1575" t="b">
        <v>0</v>
      </c>
      <c r="R1575" t="s">
        <v>8290</v>
      </c>
      <c r="S1575" s="11">
        <f>SUM(E1575/D1575)*100</f>
        <v>2.4777777777777779</v>
      </c>
      <c r="T1575" s="10">
        <f>SUM(E1575/P1575)</f>
        <v>74.333333333333329</v>
      </c>
      <c r="U1575" t="s">
        <v>8320</v>
      </c>
      <c r="V1575" t="s">
        <v>8342</v>
      </c>
    </row>
    <row r="1576" spans="1:22" ht="43.5" x14ac:dyDescent="0.35">
      <c r="A1576">
        <v>1574</v>
      </c>
      <c r="B1576" s="3" t="s">
        <v>1575</v>
      </c>
      <c r="C1576" s="3" t="s">
        <v>5684</v>
      </c>
      <c r="D1576" s="18">
        <v>10000</v>
      </c>
      <c r="E1576" s="18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7">
        <v>42017.719085648147</v>
      </c>
      <c r="L1576" s="7">
        <v>42052.719085648147</v>
      </c>
      <c r="M1576" s="5">
        <f>(J1576/86400)+25569+(-5/24)</f>
        <v>42017.719085648147</v>
      </c>
      <c r="N1576" s="5">
        <f t="shared" si="24"/>
        <v>42052.719085648147</v>
      </c>
      <c r="O1576" t="b">
        <v>0</v>
      </c>
      <c r="P1576">
        <v>6</v>
      </c>
      <c r="Q1576" t="b">
        <v>0</v>
      </c>
      <c r="R1576" t="s">
        <v>8290</v>
      </c>
      <c r="S1576" s="11">
        <f>SUM(E1576/D1576)*100</f>
        <v>5.0599999999999996</v>
      </c>
      <c r="T1576" s="10">
        <f>SUM(E1576/P1576)</f>
        <v>84.333333333333329</v>
      </c>
      <c r="U1576" t="s">
        <v>8320</v>
      </c>
      <c r="V1576" t="s">
        <v>8342</v>
      </c>
    </row>
    <row r="1577" spans="1:22" ht="43.5" x14ac:dyDescent="0.35">
      <c r="A1577">
        <v>1575</v>
      </c>
      <c r="B1577" s="3" t="s">
        <v>1576</v>
      </c>
      <c r="C1577" s="3" t="s">
        <v>5685</v>
      </c>
      <c r="D1577" s="18">
        <v>10000</v>
      </c>
      <c r="E1577" s="18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7">
        <v>41799.315925925919</v>
      </c>
      <c r="L1577" s="7">
        <v>41829.315925925919</v>
      </c>
      <c r="M1577" s="5">
        <f>(J1577/86400)+25569+(-5/24)</f>
        <v>41799.315925925919</v>
      </c>
      <c r="N1577" s="5">
        <f t="shared" si="24"/>
        <v>41829.315925925919</v>
      </c>
      <c r="O1577" t="b">
        <v>0</v>
      </c>
      <c r="P1577">
        <v>35</v>
      </c>
      <c r="Q1577" t="b">
        <v>0</v>
      </c>
      <c r="R1577" t="s">
        <v>8290</v>
      </c>
      <c r="S1577" s="11">
        <f>SUM(E1577/D1577)*100</f>
        <v>22.91</v>
      </c>
      <c r="T1577" s="10">
        <f>SUM(E1577/P1577)</f>
        <v>65.457142857142856</v>
      </c>
      <c r="U1577" t="s">
        <v>8320</v>
      </c>
      <c r="V1577" t="s">
        <v>8342</v>
      </c>
    </row>
    <row r="1578" spans="1:22" ht="29" x14ac:dyDescent="0.35">
      <c r="A1578">
        <v>1576</v>
      </c>
      <c r="B1578" s="3" t="s">
        <v>1577</v>
      </c>
      <c r="C1578" s="3" t="s">
        <v>5686</v>
      </c>
      <c r="D1578" s="18">
        <v>5000</v>
      </c>
      <c r="E1578" s="1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7">
        <v>42140.670925925922</v>
      </c>
      <c r="L1578" s="7">
        <v>42185.670925925922</v>
      </c>
      <c r="M1578" s="5">
        <f>(J1578/86400)+25569+(-5/24)</f>
        <v>42140.670925925922</v>
      </c>
      <c r="N1578" s="5">
        <f t="shared" si="24"/>
        <v>42185.670925925922</v>
      </c>
      <c r="O1578" t="b">
        <v>0</v>
      </c>
      <c r="P1578">
        <v>10</v>
      </c>
      <c r="Q1578" t="b">
        <v>0</v>
      </c>
      <c r="R1578" t="s">
        <v>8290</v>
      </c>
      <c r="S1578" s="11">
        <f>SUM(E1578/D1578)*100</f>
        <v>13</v>
      </c>
      <c r="T1578" s="10">
        <f>SUM(E1578/P1578)</f>
        <v>65</v>
      </c>
      <c r="U1578" t="s">
        <v>8320</v>
      </c>
      <c r="V1578" t="s">
        <v>8342</v>
      </c>
    </row>
    <row r="1579" spans="1:22" ht="43.5" x14ac:dyDescent="0.35">
      <c r="A1579">
        <v>1577</v>
      </c>
      <c r="B1579" s="3" t="s">
        <v>1578</v>
      </c>
      <c r="C1579" s="3" t="s">
        <v>5687</v>
      </c>
      <c r="D1579" s="18">
        <v>10000</v>
      </c>
      <c r="E1579" s="18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7">
        <v>41054.639444444438</v>
      </c>
      <c r="L1579" s="7">
        <v>41114.639444444438</v>
      </c>
      <c r="M1579" s="5">
        <f>(J1579/86400)+25569+(-5/24)</f>
        <v>41054.639444444438</v>
      </c>
      <c r="N1579" s="5">
        <f t="shared" si="24"/>
        <v>41114.639444444438</v>
      </c>
      <c r="O1579" t="b">
        <v>0</v>
      </c>
      <c r="P1579">
        <v>2</v>
      </c>
      <c r="Q1579" t="b">
        <v>0</v>
      </c>
      <c r="R1579" t="s">
        <v>8290</v>
      </c>
      <c r="S1579" s="11">
        <f>SUM(E1579/D1579)*100</f>
        <v>0.54999999999999993</v>
      </c>
      <c r="T1579" s="10">
        <f>SUM(E1579/P1579)</f>
        <v>27.5</v>
      </c>
      <c r="U1579" t="s">
        <v>8320</v>
      </c>
      <c r="V1579" t="s">
        <v>8342</v>
      </c>
    </row>
    <row r="1580" spans="1:22" ht="58" x14ac:dyDescent="0.35">
      <c r="A1580">
        <v>1578</v>
      </c>
      <c r="B1580" s="3" t="s">
        <v>1579</v>
      </c>
      <c r="C1580" s="3" t="s">
        <v>5688</v>
      </c>
      <c r="D1580" s="18">
        <v>1897</v>
      </c>
      <c r="E1580" s="18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7">
        <v>40398.857534722221</v>
      </c>
      <c r="L1580" s="7">
        <v>40422.875</v>
      </c>
      <c r="M1580" s="5">
        <f>(J1580/86400)+25569+(-5/24)</f>
        <v>40398.857534722221</v>
      </c>
      <c r="N1580" s="5">
        <f t="shared" si="24"/>
        <v>40422.875</v>
      </c>
      <c r="O1580" t="b">
        <v>0</v>
      </c>
      <c r="P1580">
        <v>4</v>
      </c>
      <c r="Q1580" t="b">
        <v>0</v>
      </c>
      <c r="R1580" t="s">
        <v>8290</v>
      </c>
      <c r="S1580" s="11">
        <f>SUM(E1580/D1580)*100</f>
        <v>10.806536636794938</v>
      </c>
      <c r="T1580" s="10">
        <f>SUM(E1580/P1580)</f>
        <v>51.25</v>
      </c>
      <c r="U1580" t="s">
        <v>8320</v>
      </c>
      <c r="V1580" t="s">
        <v>8342</v>
      </c>
    </row>
    <row r="1581" spans="1:22" ht="29" x14ac:dyDescent="0.35">
      <c r="A1581">
        <v>1579</v>
      </c>
      <c r="B1581" s="3" t="s">
        <v>1580</v>
      </c>
      <c r="C1581" s="3" t="s">
        <v>5689</v>
      </c>
      <c r="D1581" s="18">
        <v>3333</v>
      </c>
      <c r="E1581" s="18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7">
        <v>41481.788090277776</v>
      </c>
      <c r="L1581" s="7">
        <v>41514.788090277776</v>
      </c>
      <c r="M1581" s="5">
        <f>(J1581/86400)+25569+(-5/24)</f>
        <v>41481.788090277776</v>
      </c>
      <c r="N1581" s="5">
        <f t="shared" si="24"/>
        <v>41514.788090277776</v>
      </c>
      <c r="O1581" t="b">
        <v>0</v>
      </c>
      <c r="P1581">
        <v>2</v>
      </c>
      <c r="Q1581" t="b">
        <v>0</v>
      </c>
      <c r="R1581" t="s">
        <v>8290</v>
      </c>
      <c r="S1581" s="11">
        <f>SUM(E1581/D1581)*100</f>
        <v>0.84008400840084008</v>
      </c>
      <c r="T1581" s="10">
        <f>SUM(E1581/P1581)</f>
        <v>14</v>
      </c>
      <c r="U1581" t="s">
        <v>8320</v>
      </c>
      <c r="V1581" t="s">
        <v>8342</v>
      </c>
    </row>
    <row r="1582" spans="1:22" ht="43.5" x14ac:dyDescent="0.35">
      <c r="A1582">
        <v>1580</v>
      </c>
      <c r="B1582" s="3" t="s">
        <v>1581</v>
      </c>
      <c r="C1582" s="3" t="s">
        <v>5690</v>
      </c>
      <c r="D1582" s="18">
        <v>1750</v>
      </c>
      <c r="E1582" s="18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7">
        <v>40989.841736111106</v>
      </c>
      <c r="L1582" s="7">
        <v>41049.841736111106</v>
      </c>
      <c r="M1582" s="5">
        <f>(J1582/86400)+25569+(-5/24)</f>
        <v>40989.841736111106</v>
      </c>
      <c r="N1582" s="5">
        <f t="shared" si="24"/>
        <v>41049.841736111106</v>
      </c>
      <c r="O1582" t="b">
        <v>0</v>
      </c>
      <c r="P1582">
        <v>0</v>
      </c>
      <c r="Q1582" t="b">
        <v>0</v>
      </c>
      <c r="R1582" t="s">
        <v>8290</v>
      </c>
      <c r="S1582" s="11">
        <f>SUM(E1582/D1582)*100</f>
        <v>0</v>
      </c>
      <c r="T1582" s="10" t="e">
        <f>SUM(E1582/P1582)</f>
        <v>#DIV/0!</v>
      </c>
      <c r="U1582" t="s">
        <v>8320</v>
      </c>
      <c r="V1582" t="s">
        <v>8342</v>
      </c>
    </row>
    <row r="1583" spans="1:22" ht="43.5" x14ac:dyDescent="0.35">
      <c r="A1583">
        <v>1581</v>
      </c>
      <c r="B1583" s="3" t="s">
        <v>1582</v>
      </c>
      <c r="C1583" s="3" t="s">
        <v>5691</v>
      </c>
      <c r="D1583" s="18">
        <v>1000</v>
      </c>
      <c r="E1583" s="18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7">
        <v>42325.240624999999</v>
      </c>
      <c r="L1583" s="7">
        <v>42357.240624999999</v>
      </c>
      <c r="M1583" s="5">
        <f>(J1583/86400)+25569+(-5/24)</f>
        <v>42325.240624999999</v>
      </c>
      <c r="N1583" s="5">
        <f t="shared" si="24"/>
        <v>42357.240624999999</v>
      </c>
      <c r="O1583" t="b">
        <v>0</v>
      </c>
      <c r="P1583">
        <v>1</v>
      </c>
      <c r="Q1583" t="b">
        <v>0</v>
      </c>
      <c r="R1583" t="s">
        <v>8291</v>
      </c>
      <c r="S1583" s="11">
        <f>SUM(E1583/D1583)*100</f>
        <v>0.5</v>
      </c>
      <c r="T1583" s="10">
        <f>SUM(E1583/P1583)</f>
        <v>5</v>
      </c>
      <c r="U1583" t="s">
        <v>8336</v>
      </c>
      <c r="V1583" t="s">
        <v>8343</v>
      </c>
    </row>
    <row r="1584" spans="1:22" ht="29" x14ac:dyDescent="0.35">
      <c r="A1584">
        <v>1582</v>
      </c>
      <c r="B1584" s="3" t="s">
        <v>1583</v>
      </c>
      <c r="C1584" s="3" t="s">
        <v>5692</v>
      </c>
      <c r="D1584" s="18">
        <v>1000</v>
      </c>
      <c r="E1584" s="18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7">
        <v>42246.581631944442</v>
      </c>
      <c r="L1584" s="7">
        <v>42303.680555555555</v>
      </c>
      <c r="M1584" s="5">
        <f>(J1584/86400)+25569+(-5/24)</f>
        <v>42246.581631944442</v>
      </c>
      <c r="N1584" s="5">
        <f t="shared" si="24"/>
        <v>42303.680555555555</v>
      </c>
      <c r="O1584" t="b">
        <v>0</v>
      </c>
      <c r="P1584">
        <v>3</v>
      </c>
      <c r="Q1584" t="b">
        <v>0</v>
      </c>
      <c r="R1584" t="s">
        <v>8291</v>
      </c>
      <c r="S1584" s="11">
        <f>SUM(E1584/D1584)*100</f>
        <v>9.3000000000000007</v>
      </c>
      <c r="T1584" s="10">
        <f>SUM(E1584/P1584)</f>
        <v>31</v>
      </c>
      <c r="U1584" t="s">
        <v>8336</v>
      </c>
      <c r="V1584" t="s">
        <v>8343</v>
      </c>
    </row>
    <row r="1585" spans="1:22" ht="58" x14ac:dyDescent="0.35">
      <c r="A1585">
        <v>1583</v>
      </c>
      <c r="B1585" s="3" t="s">
        <v>1584</v>
      </c>
      <c r="C1585" s="3" t="s">
        <v>5693</v>
      </c>
      <c r="D1585" s="18">
        <v>20000</v>
      </c>
      <c r="E1585" s="18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7">
        <v>41877.696655092594</v>
      </c>
      <c r="L1585" s="7">
        <v>41907.696655092594</v>
      </c>
      <c r="M1585" s="5">
        <f>(J1585/86400)+25569+(-5/24)</f>
        <v>41877.696655092594</v>
      </c>
      <c r="N1585" s="5">
        <f t="shared" si="24"/>
        <v>41907.696655092594</v>
      </c>
      <c r="O1585" t="b">
        <v>0</v>
      </c>
      <c r="P1585">
        <v>1</v>
      </c>
      <c r="Q1585" t="b">
        <v>0</v>
      </c>
      <c r="R1585" t="s">
        <v>8291</v>
      </c>
      <c r="S1585" s="11">
        <f>SUM(E1585/D1585)*100</f>
        <v>7.4999999999999997E-2</v>
      </c>
      <c r="T1585" s="10">
        <f>SUM(E1585/P1585)</f>
        <v>15</v>
      </c>
      <c r="U1585" t="s">
        <v>8336</v>
      </c>
      <c r="V1585" t="s">
        <v>8343</v>
      </c>
    </row>
    <row r="1586" spans="1:22" ht="43.5" x14ac:dyDescent="0.35">
      <c r="A1586">
        <v>1584</v>
      </c>
      <c r="B1586" s="3" t="s">
        <v>1585</v>
      </c>
      <c r="C1586" s="3" t="s">
        <v>5694</v>
      </c>
      <c r="D1586" s="18">
        <v>1200</v>
      </c>
      <c r="E1586" s="18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7">
        <v>41779.440983796296</v>
      </c>
      <c r="L1586" s="7">
        <v>41789.440983796296</v>
      </c>
      <c r="M1586" s="5">
        <f>(J1586/86400)+25569+(-5/24)</f>
        <v>41779.440983796296</v>
      </c>
      <c r="N1586" s="5">
        <f t="shared" si="24"/>
        <v>41789.440983796296</v>
      </c>
      <c r="O1586" t="b">
        <v>0</v>
      </c>
      <c r="P1586">
        <v>0</v>
      </c>
      <c r="Q1586" t="b">
        <v>0</v>
      </c>
      <c r="R1586" t="s">
        <v>8291</v>
      </c>
      <c r="S1586" s="11">
        <f>SUM(E1586/D1586)*100</f>
        <v>0</v>
      </c>
      <c r="T1586" s="10" t="e">
        <f>SUM(E1586/P1586)</f>
        <v>#DIV/0!</v>
      </c>
      <c r="U1586" t="s">
        <v>8336</v>
      </c>
      <c r="V1586" t="s">
        <v>8343</v>
      </c>
    </row>
    <row r="1587" spans="1:22" ht="58" x14ac:dyDescent="0.35">
      <c r="A1587">
        <v>1585</v>
      </c>
      <c r="B1587" s="3" t="s">
        <v>1586</v>
      </c>
      <c r="C1587" s="3" t="s">
        <v>5695</v>
      </c>
      <c r="D1587" s="18">
        <v>2000</v>
      </c>
      <c r="E1587" s="18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7">
        <v>42707.687129629623</v>
      </c>
      <c r="L1587" s="7">
        <v>42729.249999999993</v>
      </c>
      <c r="M1587" s="5">
        <f>(J1587/86400)+25569+(-5/24)</f>
        <v>42707.687129629623</v>
      </c>
      <c r="N1587" s="5">
        <f t="shared" si="24"/>
        <v>42729.249999999993</v>
      </c>
      <c r="O1587" t="b">
        <v>0</v>
      </c>
      <c r="P1587">
        <v>12</v>
      </c>
      <c r="Q1587" t="b">
        <v>0</v>
      </c>
      <c r="R1587" t="s">
        <v>8291</v>
      </c>
      <c r="S1587" s="11">
        <f>SUM(E1587/D1587)*100</f>
        <v>79</v>
      </c>
      <c r="T1587" s="10">
        <f>SUM(E1587/P1587)</f>
        <v>131.66666666666666</v>
      </c>
      <c r="U1587" t="s">
        <v>8336</v>
      </c>
      <c r="V1587" t="s">
        <v>8343</v>
      </c>
    </row>
    <row r="1588" spans="1:22" ht="29" x14ac:dyDescent="0.35">
      <c r="A1588">
        <v>1586</v>
      </c>
      <c r="B1588" s="3" t="s">
        <v>1587</v>
      </c>
      <c r="C1588" s="3" t="s">
        <v>5696</v>
      </c>
      <c r="D1588" s="18">
        <v>1500</v>
      </c>
      <c r="E1588" s="1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7">
        <v>42068.896087962959</v>
      </c>
      <c r="L1588" s="7">
        <v>42098.854421296295</v>
      </c>
      <c r="M1588" s="5">
        <f>(J1588/86400)+25569+(-5/24)</f>
        <v>42068.896087962959</v>
      </c>
      <c r="N1588" s="5">
        <f t="shared" si="24"/>
        <v>42098.854421296295</v>
      </c>
      <c r="O1588" t="b">
        <v>0</v>
      </c>
      <c r="P1588">
        <v>0</v>
      </c>
      <c r="Q1588" t="b">
        <v>0</v>
      </c>
      <c r="R1588" t="s">
        <v>8291</v>
      </c>
      <c r="S1588" s="11">
        <f>SUM(E1588/D1588)*100</f>
        <v>0</v>
      </c>
      <c r="T1588" s="10" t="e">
        <f>SUM(E1588/P1588)</f>
        <v>#DIV/0!</v>
      </c>
      <c r="U1588" t="s">
        <v>8336</v>
      </c>
      <c r="V1588" t="s">
        <v>8343</v>
      </c>
    </row>
    <row r="1589" spans="1:22" ht="58" x14ac:dyDescent="0.35">
      <c r="A1589">
        <v>1587</v>
      </c>
      <c r="B1589" s="3" t="s">
        <v>1588</v>
      </c>
      <c r="C1589" s="3" t="s">
        <v>5697</v>
      </c>
      <c r="D1589" s="18">
        <v>7500</v>
      </c>
      <c r="E1589" s="18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7">
        <v>41956.742650462962</v>
      </c>
      <c r="L1589" s="7">
        <v>41986.742650462962</v>
      </c>
      <c r="M1589" s="5">
        <f>(J1589/86400)+25569+(-5/24)</f>
        <v>41956.742650462962</v>
      </c>
      <c r="N1589" s="5">
        <f t="shared" si="24"/>
        <v>41986.742650462962</v>
      </c>
      <c r="O1589" t="b">
        <v>0</v>
      </c>
      <c r="P1589">
        <v>1</v>
      </c>
      <c r="Q1589" t="b">
        <v>0</v>
      </c>
      <c r="R1589" t="s">
        <v>8291</v>
      </c>
      <c r="S1589" s="11">
        <f>SUM(E1589/D1589)*100</f>
        <v>1.3333333333333334E-2</v>
      </c>
      <c r="T1589" s="10">
        <f>SUM(E1589/P1589)</f>
        <v>1</v>
      </c>
      <c r="U1589" t="s">
        <v>8336</v>
      </c>
      <c r="V1589" t="s">
        <v>8343</v>
      </c>
    </row>
    <row r="1590" spans="1:22" ht="29" x14ac:dyDescent="0.35">
      <c r="A1590">
        <v>1588</v>
      </c>
      <c r="B1590" s="3" t="s">
        <v>1589</v>
      </c>
      <c r="C1590" s="3" t="s">
        <v>5698</v>
      </c>
      <c r="D1590" s="18">
        <v>516</v>
      </c>
      <c r="E1590" s="18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7">
        <v>42005.041655092595</v>
      </c>
      <c r="L1590" s="7">
        <v>42035.633333333331</v>
      </c>
      <c r="M1590" s="5">
        <f>(J1590/86400)+25569+(-5/24)</f>
        <v>42005.041655092595</v>
      </c>
      <c r="N1590" s="5">
        <f t="shared" si="24"/>
        <v>42035.633333333331</v>
      </c>
      <c r="O1590" t="b">
        <v>0</v>
      </c>
      <c r="P1590">
        <v>0</v>
      </c>
      <c r="Q1590" t="b">
        <v>0</v>
      </c>
      <c r="R1590" t="s">
        <v>8291</v>
      </c>
      <c r="S1590" s="11">
        <f>SUM(E1590/D1590)*100</f>
        <v>0</v>
      </c>
      <c r="T1590" s="10" t="e">
        <f>SUM(E1590/P1590)</f>
        <v>#DIV/0!</v>
      </c>
      <c r="U1590" t="s">
        <v>8336</v>
      </c>
      <c r="V1590" t="s">
        <v>8343</v>
      </c>
    </row>
    <row r="1591" spans="1:22" ht="43.5" x14ac:dyDescent="0.35">
      <c r="A1591">
        <v>1589</v>
      </c>
      <c r="B1591" s="3" t="s">
        <v>1590</v>
      </c>
      <c r="C1591" s="3" t="s">
        <v>5699</v>
      </c>
      <c r="D1591" s="18">
        <v>1200</v>
      </c>
      <c r="E1591" s="18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7">
        <v>42256.776458333326</v>
      </c>
      <c r="L1591" s="7">
        <v>42286.776458333326</v>
      </c>
      <c r="M1591" s="5">
        <f>(J1591/86400)+25569+(-5/24)</f>
        <v>42256.776458333326</v>
      </c>
      <c r="N1591" s="5">
        <f t="shared" si="24"/>
        <v>42286.776458333326</v>
      </c>
      <c r="O1591" t="b">
        <v>0</v>
      </c>
      <c r="P1591">
        <v>0</v>
      </c>
      <c r="Q1591" t="b">
        <v>0</v>
      </c>
      <c r="R1591" t="s">
        <v>8291</v>
      </c>
      <c r="S1591" s="11">
        <f>SUM(E1591/D1591)*100</f>
        <v>0</v>
      </c>
      <c r="T1591" s="10" t="e">
        <f>SUM(E1591/P1591)</f>
        <v>#DIV/0!</v>
      </c>
      <c r="U1591" t="s">
        <v>8336</v>
      </c>
      <c r="V1591" t="s">
        <v>8343</v>
      </c>
    </row>
    <row r="1592" spans="1:22" x14ac:dyDescent="0.35">
      <c r="A1592">
        <v>1590</v>
      </c>
      <c r="B1592" s="3" t="s">
        <v>1591</v>
      </c>
      <c r="C1592" s="3" t="s">
        <v>5700</v>
      </c>
      <c r="D1592" s="18">
        <v>60000</v>
      </c>
      <c r="E1592" s="18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7">
        <v>42240.648888888885</v>
      </c>
      <c r="L1592" s="7">
        <v>42270.648888888885</v>
      </c>
      <c r="M1592" s="5">
        <f>(J1592/86400)+25569+(-5/24)</f>
        <v>42240.648888888885</v>
      </c>
      <c r="N1592" s="5">
        <f t="shared" si="24"/>
        <v>42270.648888888885</v>
      </c>
      <c r="O1592" t="b">
        <v>0</v>
      </c>
      <c r="P1592">
        <v>2</v>
      </c>
      <c r="Q1592" t="b">
        <v>0</v>
      </c>
      <c r="R1592" t="s">
        <v>8291</v>
      </c>
      <c r="S1592" s="11">
        <f>SUM(E1592/D1592)*100</f>
        <v>1.7000000000000002</v>
      </c>
      <c r="T1592" s="10">
        <f>SUM(E1592/P1592)</f>
        <v>510</v>
      </c>
      <c r="U1592" t="s">
        <v>8336</v>
      </c>
      <c r="V1592" t="s">
        <v>8343</v>
      </c>
    </row>
    <row r="1593" spans="1:22" ht="58" x14ac:dyDescent="0.35">
      <c r="A1593">
        <v>1591</v>
      </c>
      <c r="B1593" s="3" t="s">
        <v>1592</v>
      </c>
      <c r="C1593" s="3" t="s">
        <v>5701</v>
      </c>
      <c r="D1593" s="18">
        <v>14000</v>
      </c>
      <c r="E1593" s="18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7">
        <v>42433.517835648141</v>
      </c>
      <c r="L1593" s="7">
        <v>42463.476168981484</v>
      </c>
      <c r="M1593" s="5">
        <f>(J1593/86400)+25569+(-5/24)</f>
        <v>42433.517835648141</v>
      </c>
      <c r="N1593" s="5">
        <f t="shared" si="24"/>
        <v>42463.476168981484</v>
      </c>
      <c r="O1593" t="b">
        <v>0</v>
      </c>
      <c r="P1593">
        <v>92</v>
      </c>
      <c r="Q1593" t="b">
        <v>0</v>
      </c>
      <c r="R1593" t="s">
        <v>8291</v>
      </c>
      <c r="S1593" s="11">
        <f>SUM(E1593/D1593)*100</f>
        <v>29.228571428571428</v>
      </c>
      <c r="T1593" s="10">
        <f>SUM(E1593/P1593)</f>
        <v>44.478260869565219</v>
      </c>
      <c r="U1593" t="s">
        <v>8336</v>
      </c>
      <c r="V1593" t="s">
        <v>8343</v>
      </c>
    </row>
    <row r="1594" spans="1:22" ht="29" x14ac:dyDescent="0.35">
      <c r="A1594">
        <v>1592</v>
      </c>
      <c r="B1594" s="3" t="s">
        <v>1593</v>
      </c>
      <c r="C1594" s="3" t="s">
        <v>5702</v>
      </c>
      <c r="D1594" s="18">
        <v>25</v>
      </c>
      <c r="E1594" s="18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7">
        <v>42045.86440972222</v>
      </c>
      <c r="L1594" s="7">
        <v>42090.822743055549</v>
      </c>
      <c r="M1594" s="5">
        <f>(J1594/86400)+25569+(-5/24)</f>
        <v>42045.86440972222</v>
      </c>
      <c r="N1594" s="5">
        <f t="shared" si="24"/>
        <v>42090.822743055549</v>
      </c>
      <c r="O1594" t="b">
        <v>0</v>
      </c>
      <c r="P1594">
        <v>0</v>
      </c>
      <c r="Q1594" t="b">
        <v>0</v>
      </c>
      <c r="R1594" t="s">
        <v>8291</v>
      </c>
      <c r="S1594" s="11">
        <f>SUM(E1594/D1594)*100</f>
        <v>0</v>
      </c>
      <c r="T1594" s="10" t="e">
        <f>SUM(E1594/P1594)</f>
        <v>#DIV/0!</v>
      </c>
      <c r="U1594" t="s">
        <v>8336</v>
      </c>
      <c r="V1594" t="s">
        <v>8343</v>
      </c>
    </row>
    <row r="1595" spans="1:22" ht="29" x14ac:dyDescent="0.35">
      <c r="A1595">
        <v>1593</v>
      </c>
      <c r="B1595" s="3" t="s">
        <v>1594</v>
      </c>
      <c r="C1595" s="3" t="s">
        <v>5703</v>
      </c>
      <c r="D1595" s="18">
        <v>22000</v>
      </c>
      <c r="E1595" s="18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7">
        <v>42033.63721064815</v>
      </c>
      <c r="L1595" s="7">
        <v>42063.63721064815</v>
      </c>
      <c r="M1595" s="5">
        <f>(J1595/86400)+25569+(-5/24)</f>
        <v>42033.63721064815</v>
      </c>
      <c r="N1595" s="5">
        <f t="shared" si="24"/>
        <v>42063.63721064815</v>
      </c>
      <c r="O1595" t="b">
        <v>0</v>
      </c>
      <c r="P1595">
        <v>3</v>
      </c>
      <c r="Q1595" t="b">
        <v>0</v>
      </c>
      <c r="R1595" t="s">
        <v>8291</v>
      </c>
      <c r="S1595" s="11">
        <f>SUM(E1595/D1595)*100</f>
        <v>1.3636363636363637E-2</v>
      </c>
      <c r="T1595" s="10">
        <f>SUM(E1595/P1595)</f>
        <v>1</v>
      </c>
      <c r="U1595" t="s">
        <v>8336</v>
      </c>
      <c r="V1595" t="s">
        <v>8343</v>
      </c>
    </row>
    <row r="1596" spans="1:22" ht="29" x14ac:dyDescent="0.35">
      <c r="A1596">
        <v>1594</v>
      </c>
      <c r="B1596" s="3" t="s">
        <v>1595</v>
      </c>
      <c r="C1596" s="3" t="s">
        <v>5704</v>
      </c>
      <c r="D1596" s="18">
        <v>1000</v>
      </c>
      <c r="E1596" s="18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7">
        <v>42445.504421296289</v>
      </c>
      <c r="L1596" s="7">
        <v>42505.472916666666</v>
      </c>
      <c r="M1596" s="5">
        <f>(J1596/86400)+25569+(-5/24)</f>
        <v>42445.504421296289</v>
      </c>
      <c r="N1596" s="5">
        <f t="shared" si="24"/>
        <v>42505.472916666666</v>
      </c>
      <c r="O1596" t="b">
        <v>0</v>
      </c>
      <c r="P1596">
        <v>10</v>
      </c>
      <c r="Q1596" t="b">
        <v>0</v>
      </c>
      <c r="R1596" t="s">
        <v>8291</v>
      </c>
      <c r="S1596" s="11">
        <f>SUM(E1596/D1596)*100</f>
        <v>20.5</v>
      </c>
      <c r="T1596" s="10">
        <f>SUM(E1596/P1596)</f>
        <v>20.5</v>
      </c>
      <c r="U1596" t="s">
        <v>8336</v>
      </c>
      <c r="V1596" t="s">
        <v>8343</v>
      </c>
    </row>
    <row r="1597" spans="1:22" ht="43.5" x14ac:dyDescent="0.35">
      <c r="A1597">
        <v>1595</v>
      </c>
      <c r="B1597" s="3" t="s">
        <v>1596</v>
      </c>
      <c r="C1597" s="3" t="s">
        <v>5705</v>
      </c>
      <c r="D1597" s="18">
        <v>100000</v>
      </c>
      <c r="E1597" s="18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7">
        <v>41779.84175925926</v>
      </c>
      <c r="L1597" s="7">
        <v>41808.634027777771</v>
      </c>
      <c r="M1597" s="5">
        <f>(J1597/86400)+25569+(-5/24)</f>
        <v>41779.84175925926</v>
      </c>
      <c r="N1597" s="5">
        <f t="shared" si="24"/>
        <v>41808.634027777771</v>
      </c>
      <c r="O1597" t="b">
        <v>0</v>
      </c>
      <c r="P1597">
        <v>7</v>
      </c>
      <c r="Q1597" t="b">
        <v>0</v>
      </c>
      <c r="R1597" t="s">
        <v>8291</v>
      </c>
      <c r="S1597" s="11">
        <f>SUM(E1597/D1597)*100</f>
        <v>0.27999999999999997</v>
      </c>
      <c r="T1597" s="10">
        <f>SUM(E1597/P1597)</f>
        <v>40</v>
      </c>
      <c r="U1597" t="s">
        <v>8336</v>
      </c>
      <c r="V1597" t="s">
        <v>8343</v>
      </c>
    </row>
    <row r="1598" spans="1:22" ht="43.5" x14ac:dyDescent="0.35">
      <c r="A1598">
        <v>1596</v>
      </c>
      <c r="B1598" s="3" t="s">
        <v>1597</v>
      </c>
      <c r="C1598" s="3" t="s">
        <v>5706</v>
      </c>
      <c r="D1598" s="18">
        <v>3250</v>
      </c>
      <c r="E1598" s="1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7">
        <v>41941.221863425926</v>
      </c>
      <c r="L1598" s="7">
        <v>41986.26353009259</v>
      </c>
      <c r="M1598" s="5">
        <f>(J1598/86400)+25569+(-5/24)</f>
        <v>41941.221863425926</v>
      </c>
      <c r="N1598" s="5">
        <f t="shared" si="24"/>
        <v>41986.26353009259</v>
      </c>
      <c r="O1598" t="b">
        <v>0</v>
      </c>
      <c r="P1598">
        <v>3</v>
      </c>
      <c r="Q1598" t="b">
        <v>0</v>
      </c>
      <c r="R1598" t="s">
        <v>8291</v>
      </c>
      <c r="S1598" s="11">
        <f>SUM(E1598/D1598)*100</f>
        <v>2.3076923076923079</v>
      </c>
      <c r="T1598" s="10">
        <f>SUM(E1598/P1598)</f>
        <v>25</v>
      </c>
      <c r="U1598" t="s">
        <v>8336</v>
      </c>
      <c r="V1598" t="s">
        <v>8343</v>
      </c>
    </row>
    <row r="1599" spans="1:22" ht="43.5" x14ac:dyDescent="0.35">
      <c r="A1599">
        <v>1597</v>
      </c>
      <c r="B1599" s="3" t="s">
        <v>1598</v>
      </c>
      <c r="C1599" s="3" t="s">
        <v>5707</v>
      </c>
      <c r="D1599" s="18">
        <v>15000</v>
      </c>
      <c r="E1599" s="18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7">
        <v>42603.145798611113</v>
      </c>
      <c r="L1599" s="7">
        <v>42633.145798611113</v>
      </c>
      <c r="M1599" s="5">
        <f>(J1599/86400)+25569+(-5/24)</f>
        <v>42603.145798611113</v>
      </c>
      <c r="N1599" s="5">
        <f t="shared" si="24"/>
        <v>42633.145798611113</v>
      </c>
      <c r="O1599" t="b">
        <v>0</v>
      </c>
      <c r="P1599">
        <v>0</v>
      </c>
      <c r="Q1599" t="b">
        <v>0</v>
      </c>
      <c r="R1599" t="s">
        <v>8291</v>
      </c>
      <c r="S1599" s="11">
        <f>SUM(E1599/D1599)*100</f>
        <v>0</v>
      </c>
      <c r="T1599" s="10" t="e">
        <f>SUM(E1599/P1599)</f>
        <v>#DIV/0!</v>
      </c>
      <c r="U1599" t="s">
        <v>8336</v>
      </c>
      <c r="V1599" t="s">
        <v>8343</v>
      </c>
    </row>
    <row r="1600" spans="1:22" ht="58" x14ac:dyDescent="0.35">
      <c r="A1600">
        <v>1598</v>
      </c>
      <c r="B1600" s="3" t="s">
        <v>1599</v>
      </c>
      <c r="C1600" s="3" t="s">
        <v>5708</v>
      </c>
      <c r="D1600" s="18">
        <v>800</v>
      </c>
      <c r="E1600" s="18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7">
        <v>42151.459004629629</v>
      </c>
      <c r="L1600" s="7">
        <v>42211.459004629629</v>
      </c>
      <c r="M1600" s="5">
        <f>(J1600/86400)+25569+(-5/24)</f>
        <v>42151.459004629629</v>
      </c>
      <c r="N1600" s="5">
        <f t="shared" si="24"/>
        <v>42211.459004629629</v>
      </c>
      <c r="O1600" t="b">
        <v>0</v>
      </c>
      <c r="P1600">
        <v>1</v>
      </c>
      <c r="Q1600" t="b">
        <v>0</v>
      </c>
      <c r="R1600" t="s">
        <v>8291</v>
      </c>
      <c r="S1600" s="11">
        <f>SUM(E1600/D1600)*100</f>
        <v>0.125</v>
      </c>
      <c r="T1600" s="10">
        <f>SUM(E1600/P1600)</f>
        <v>1</v>
      </c>
      <c r="U1600" t="s">
        <v>8336</v>
      </c>
      <c r="V1600" t="s">
        <v>8343</v>
      </c>
    </row>
    <row r="1601" spans="1:22" ht="43.5" x14ac:dyDescent="0.35">
      <c r="A1601">
        <v>1599</v>
      </c>
      <c r="B1601" s="3" t="s">
        <v>1600</v>
      </c>
      <c r="C1601" s="3" t="s">
        <v>5709</v>
      </c>
      <c r="D1601" s="18">
        <v>500</v>
      </c>
      <c r="E1601" s="18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7">
        <v>42438.330740740734</v>
      </c>
      <c r="L1601" s="7">
        <v>42468.289074074077</v>
      </c>
      <c r="M1601" s="5">
        <f>(J1601/86400)+25569+(-5/24)</f>
        <v>42438.330740740734</v>
      </c>
      <c r="N1601" s="5">
        <f t="shared" si="24"/>
        <v>42468.289074074077</v>
      </c>
      <c r="O1601" t="b">
        <v>0</v>
      </c>
      <c r="P1601">
        <v>0</v>
      </c>
      <c r="Q1601" t="b">
        <v>0</v>
      </c>
      <c r="R1601" t="s">
        <v>8291</v>
      </c>
      <c r="S1601" s="11">
        <f>SUM(E1601/D1601)*100</f>
        <v>0</v>
      </c>
      <c r="T1601" s="10" t="e">
        <f>SUM(E1601/P1601)</f>
        <v>#DIV/0!</v>
      </c>
      <c r="U1601" t="s">
        <v>8336</v>
      </c>
      <c r="V1601" t="s">
        <v>8343</v>
      </c>
    </row>
    <row r="1602" spans="1:22" ht="58" x14ac:dyDescent="0.35">
      <c r="A1602">
        <v>1600</v>
      </c>
      <c r="B1602" s="3" t="s">
        <v>1601</v>
      </c>
      <c r="C1602" s="3" t="s">
        <v>5710</v>
      </c>
      <c r="D1602" s="18">
        <v>5000</v>
      </c>
      <c r="E1602" s="18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7">
        <v>41790.848981481475</v>
      </c>
      <c r="L1602" s="7">
        <v>41835.007638888885</v>
      </c>
      <c r="M1602" s="5">
        <f>(J1602/86400)+25569+(-5/24)</f>
        <v>41790.848981481475</v>
      </c>
      <c r="N1602" s="5">
        <f t="shared" si="24"/>
        <v>41835.007638888885</v>
      </c>
      <c r="O1602" t="b">
        <v>0</v>
      </c>
      <c r="P1602">
        <v>9</v>
      </c>
      <c r="Q1602" t="b">
        <v>0</v>
      </c>
      <c r="R1602" t="s">
        <v>8291</v>
      </c>
      <c r="S1602" s="11">
        <f>SUM(E1602/D1602)*100</f>
        <v>7.3400000000000007</v>
      </c>
      <c r="T1602" s="10">
        <f>SUM(E1602/P1602)</f>
        <v>40.777777777777779</v>
      </c>
      <c r="U1602" t="s">
        <v>8336</v>
      </c>
      <c r="V1602" t="s">
        <v>8343</v>
      </c>
    </row>
    <row r="1603" spans="1:22" ht="43.5" x14ac:dyDescent="0.35">
      <c r="A1603">
        <v>1601</v>
      </c>
      <c r="B1603" s="3" t="s">
        <v>1602</v>
      </c>
      <c r="C1603" s="3" t="s">
        <v>5711</v>
      </c>
      <c r="D1603" s="18">
        <v>2500</v>
      </c>
      <c r="E1603" s="18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7">
        <v>40637.884641203702</v>
      </c>
      <c r="L1603" s="7">
        <v>40667.884641203702</v>
      </c>
      <c r="M1603" s="5">
        <f>(J1603/86400)+25569+(-5/24)</f>
        <v>40637.884641203702</v>
      </c>
      <c r="N1603" s="5">
        <f t="shared" ref="N1603:N1666" si="25">(I1603/86400)+25569+(-5/24)</f>
        <v>40667.884641203702</v>
      </c>
      <c r="O1603" t="b">
        <v>0</v>
      </c>
      <c r="P1603">
        <v>56</v>
      </c>
      <c r="Q1603" t="b">
        <v>1</v>
      </c>
      <c r="R1603" t="s">
        <v>8276</v>
      </c>
      <c r="S1603" s="11">
        <f>SUM(E1603/D1603)*100</f>
        <v>108.2492</v>
      </c>
      <c r="T1603" s="10">
        <f>SUM(E1603/P1603)</f>
        <v>48.325535714285714</v>
      </c>
      <c r="U1603" t="s">
        <v>8323</v>
      </c>
      <c r="V1603" t="s">
        <v>8324</v>
      </c>
    </row>
    <row r="1604" spans="1:22" ht="43.5" x14ac:dyDescent="0.35">
      <c r="A1604">
        <v>1602</v>
      </c>
      <c r="B1604" s="3" t="s">
        <v>1603</v>
      </c>
      <c r="C1604" s="3" t="s">
        <v>5712</v>
      </c>
      <c r="D1604" s="18">
        <v>1500</v>
      </c>
      <c r="E1604" s="18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7">
        <v>40788.089317129627</v>
      </c>
      <c r="L1604" s="7">
        <v>40830.75</v>
      </c>
      <c r="M1604" s="5">
        <f>(J1604/86400)+25569+(-5/24)</f>
        <v>40788.089317129627</v>
      </c>
      <c r="N1604" s="5">
        <f t="shared" si="25"/>
        <v>40830.75</v>
      </c>
      <c r="O1604" t="b">
        <v>0</v>
      </c>
      <c r="P1604">
        <v>32</v>
      </c>
      <c r="Q1604" t="b">
        <v>1</v>
      </c>
      <c r="R1604" t="s">
        <v>8276</v>
      </c>
      <c r="S1604" s="11">
        <f>SUM(E1604/D1604)*100</f>
        <v>100.16666666666667</v>
      </c>
      <c r="T1604" s="10">
        <f>SUM(E1604/P1604)</f>
        <v>46.953125</v>
      </c>
      <c r="U1604" t="s">
        <v>8323</v>
      </c>
      <c r="V1604" t="s">
        <v>8324</v>
      </c>
    </row>
    <row r="1605" spans="1:22" ht="29" x14ac:dyDescent="0.35">
      <c r="A1605">
        <v>1603</v>
      </c>
      <c r="B1605" s="3" t="s">
        <v>1604</v>
      </c>
      <c r="C1605" s="3" t="s">
        <v>5713</v>
      </c>
      <c r="D1605" s="18">
        <v>2000</v>
      </c>
      <c r="E1605" s="18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7">
        <v>40875.961331018516</v>
      </c>
      <c r="L1605" s="7">
        <v>40935.961331018516</v>
      </c>
      <c r="M1605" s="5">
        <f>(J1605/86400)+25569+(-5/24)</f>
        <v>40875.961331018516</v>
      </c>
      <c r="N1605" s="5">
        <f t="shared" si="25"/>
        <v>40935.961331018516</v>
      </c>
      <c r="O1605" t="b">
        <v>0</v>
      </c>
      <c r="P1605">
        <v>30</v>
      </c>
      <c r="Q1605" t="b">
        <v>1</v>
      </c>
      <c r="R1605" t="s">
        <v>8276</v>
      </c>
      <c r="S1605" s="11">
        <f>SUM(E1605/D1605)*100</f>
        <v>100.03299999999999</v>
      </c>
      <c r="T1605" s="10">
        <f>SUM(E1605/P1605)</f>
        <v>66.688666666666663</v>
      </c>
      <c r="U1605" t="s">
        <v>8323</v>
      </c>
      <c r="V1605" t="s">
        <v>8324</v>
      </c>
    </row>
    <row r="1606" spans="1:22" ht="43.5" x14ac:dyDescent="0.35">
      <c r="A1606">
        <v>1604</v>
      </c>
      <c r="B1606" s="3" t="s">
        <v>1605</v>
      </c>
      <c r="C1606" s="3" t="s">
        <v>5714</v>
      </c>
      <c r="D1606" s="18">
        <v>2800</v>
      </c>
      <c r="E1606" s="18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7">
        <v>40945.636979166666</v>
      </c>
      <c r="L1606" s="7">
        <v>40985.595312500001</v>
      </c>
      <c r="M1606" s="5">
        <f>(J1606/86400)+25569+(-5/24)</f>
        <v>40945.636979166666</v>
      </c>
      <c r="N1606" s="5">
        <f t="shared" si="25"/>
        <v>40985.595312500001</v>
      </c>
      <c r="O1606" t="b">
        <v>0</v>
      </c>
      <c r="P1606">
        <v>70</v>
      </c>
      <c r="Q1606" t="b">
        <v>1</v>
      </c>
      <c r="R1606" t="s">
        <v>8276</v>
      </c>
      <c r="S1606" s="11">
        <f>SUM(E1606/D1606)*100</f>
        <v>122.10714285714286</v>
      </c>
      <c r="T1606" s="10">
        <f>SUM(E1606/P1606)</f>
        <v>48.842857142857142</v>
      </c>
      <c r="U1606" t="s">
        <v>8323</v>
      </c>
      <c r="V1606" t="s">
        <v>8324</v>
      </c>
    </row>
    <row r="1607" spans="1:22" ht="43.5" x14ac:dyDescent="0.35">
      <c r="A1607">
        <v>1605</v>
      </c>
      <c r="B1607" s="3" t="s">
        <v>1606</v>
      </c>
      <c r="C1607" s="3" t="s">
        <v>5715</v>
      </c>
      <c r="D1607" s="18">
        <v>6000</v>
      </c>
      <c r="E1607" s="18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7">
        <v>40746.804548611108</v>
      </c>
      <c r="L1607" s="7">
        <v>40756.083333333328</v>
      </c>
      <c r="M1607" s="5">
        <f>(J1607/86400)+25569+(-5/24)</f>
        <v>40746.804548611108</v>
      </c>
      <c r="N1607" s="5">
        <f t="shared" si="25"/>
        <v>40756.083333333328</v>
      </c>
      <c r="O1607" t="b">
        <v>0</v>
      </c>
      <c r="P1607">
        <v>44</v>
      </c>
      <c r="Q1607" t="b">
        <v>1</v>
      </c>
      <c r="R1607" t="s">
        <v>8276</v>
      </c>
      <c r="S1607" s="11">
        <f>SUM(E1607/D1607)*100</f>
        <v>100.69333333333334</v>
      </c>
      <c r="T1607" s="10">
        <f>SUM(E1607/P1607)</f>
        <v>137.30909090909091</v>
      </c>
      <c r="U1607" t="s">
        <v>8323</v>
      </c>
      <c r="V1607" t="s">
        <v>8324</v>
      </c>
    </row>
    <row r="1608" spans="1:22" ht="58" x14ac:dyDescent="0.35">
      <c r="A1608">
        <v>1606</v>
      </c>
      <c r="B1608" s="3" t="s">
        <v>1607</v>
      </c>
      <c r="C1608" s="3" t="s">
        <v>5716</v>
      </c>
      <c r="D1608" s="18">
        <v>8000</v>
      </c>
      <c r="E1608" s="1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7">
        <v>40535.903217592589</v>
      </c>
      <c r="L1608" s="7">
        <v>40625.861550925925</v>
      </c>
      <c r="M1608" s="5">
        <f>(J1608/86400)+25569+(-5/24)</f>
        <v>40535.903217592589</v>
      </c>
      <c r="N1608" s="5">
        <f t="shared" si="25"/>
        <v>40625.861550925925</v>
      </c>
      <c r="O1608" t="b">
        <v>0</v>
      </c>
      <c r="P1608">
        <v>92</v>
      </c>
      <c r="Q1608" t="b">
        <v>1</v>
      </c>
      <c r="R1608" t="s">
        <v>8276</v>
      </c>
      <c r="S1608" s="11">
        <f>SUM(E1608/D1608)*100</f>
        <v>101.004125</v>
      </c>
      <c r="T1608" s="10">
        <f>SUM(E1608/P1608)</f>
        <v>87.829673913043479</v>
      </c>
      <c r="U1608" t="s">
        <v>8323</v>
      </c>
      <c r="V1608" t="s">
        <v>8324</v>
      </c>
    </row>
    <row r="1609" spans="1:22" ht="43.5" x14ac:dyDescent="0.35">
      <c r="A1609">
        <v>1607</v>
      </c>
      <c r="B1609" s="3" t="s">
        <v>1608</v>
      </c>
      <c r="C1609" s="3" t="s">
        <v>5717</v>
      </c>
      <c r="D1609" s="18">
        <v>10000</v>
      </c>
      <c r="E1609" s="18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7">
        <v>41053.600127314814</v>
      </c>
      <c r="L1609" s="7">
        <v>41074.600127314814</v>
      </c>
      <c r="M1609" s="5">
        <f>(J1609/86400)+25569+(-5/24)</f>
        <v>41053.600127314814</v>
      </c>
      <c r="N1609" s="5">
        <f t="shared" si="25"/>
        <v>41074.600127314814</v>
      </c>
      <c r="O1609" t="b">
        <v>0</v>
      </c>
      <c r="P1609">
        <v>205</v>
      </c>
      <c r="Q1609" t="b">
        <v>1</v>
      </c>
      <c r="R1609" t="s">
        <v>8276</v>
      </c>
      <c r="S1609" s="11">
        <f>SUM(E1609/D1609)*100</f>
        <v>145.11000000000001</v>
      </c>
      <c r="T1609" s="10">
        <f>SUM(E1609/P1609)</f>
        <v>70.785365853658533</v>
      </c>
      <c r="U1609" t="s">
        <v>8323</v>
      </c>
      <c r="V1609" t="s">
        <v>8324</v>
      </c>
    </row>
    <row r="1610" spans="1:22" ht="29" x14ac:dyDescent="0.35">
      <c r="A1610">
        <v>1608</v>
      </c>
      <c r="B1610" s="3" t="s">
        <v>1609</v>
      </c>
      <c r="C1610" s="3" t="s">
        <v>5718</v>
      </c>
      <c r="D1610" s="18">
        <v>1200</v>
      </c>
      <c r="E1610" s="18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7">
        <v>41607.622523148144</v>
      </c>
      <c r="L1610" s="7">
        <v>41640.018055555549</v>
      </c>
      <c r="M1610" s="5">
        <f>(J1610/86400)+25569+(-5/24)</f>
        <v>41607.622523148144</v>
      </c>
      <c r="N1610" s="5">
        <f t="shared" si="25"/>
        <v>41640.018055555549</v>
      </c>
      <c r="O1610" t="b">
        <v>0</v>
      </c>
      <c r="P1610">
        <v>23</v>
      </c>
      <c r="Q1610" t="b">
        <v>1</v>
      </c>
      <c r="R1610" t="s">
        <v>8276</v>
      </c>
      <c r="S1610" s="11">
        <f>SUM(E1610/D1610)*100</f>
        <v>101.25</v>
      </c>
      <c r="T1610" s="10">
        <f>SUM(E1610/P1610)</f>
        <v>52.826086956521742</v>
      </c>
      <c r="U1610" t="s">
        <v>8323</v>
      </c>
      <c r="V1610" t="s">
        <v>8324</v>
      </c>
    </row>
    <row r="1611" spans="1:22" ht="43.5" x14ac:dyDescent="0.35">
      <c r="A1611">
        <v>1609</v>
      </c>
      <c r="B1611" s="3" t="s">
        <v>1610</v>
      </c>
      <c r="C1611" s="3" t="s">
        <v>5719</v>
      </c>
      <c r="D1611" s="18">
        <v>1500</v>
      </c>
      <c r="E1611" s="18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7">
        <v>40795.792928240735</v>
      </c>
      <c r="L1611" s="7">
        <v>40849.125</v>
      </c>
      <c r="M1611" s="5">
        <f>(J1611/86400)+25569+(-5/24)</f>
        <v>40795.792928240735</v>
      </c>
      <c r="N1611" s="5">
        <f t="shared" si="25"/>
        <v>40849.125</v>
      </c>
      <c r="O1611" t="b">
        <v>0</v>
      </c>
      <c r="P1611">
        <v>4</v>
      </c>
      <c r="Q1611" t="b">
        <v>1</v>
      </c>
      <c r="R1611" t="s">
        <v>8276</v>
      </c>
      <c r="S1611" s="11">
        <f>SUM(E1611/D1611)*100</f>
        <v>118.33333333333333</v>
      </c>
      <c r="T1611" s="10">
        <f>SUM(E1611/P1611)</f>
        <v>443.75</v>
      </c>
      <c r="U1611" t="s">
        <v>8323</v>
      </c>
      <c r="V1611" t="s">
        <v>8324</v>
      </c>
    </row>
    <row r="1612" spans="1:22" ht="29" x14ac:dyDescent="0.35">
      <c r="A1612">
        <v>1610</v>
      </c>
      <c r="B1612" s="3" t="s">
        <v>1611</v>
      </c>
      <c r="C1612" s="3" t="s">
        <v>5720</v>
      </c>
      <c r="D1612" s="18">
        <v>2000</v>
      </c>
      <c r="E1612" s="18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7">
        <v>41228.716550925921</v>
      </c>
      <c r="L1612" s="7">
        <v>41258.716550925921</v>
      </c>
      <c r="M1612" s="5">
        <f>(J1612/86400)+25569+(-5/24)</f>
        <v>41228.716550925921</v>
      </c>
      <c r="N1612" s="5">
        <f t="shared" si="25"/>
        <v>41258.716550925921</v>
      </c>
      <c r="O1612" t="b">
        <v>0</v>
      </c>
      <c r="P1612">
        <v>112</v>
      </c>
      <c r="Q1612" t="b">
        <v>1</v>
      </c>
      <c r="R1612" t="s">
        <v>8276</v>
      </c>
      <c r="S1612" s="11">
        <f>SUM(E1612/D1612)*100</f>
        <v>271.85000000000002</v>
      </c>
      <c r="T1612" s="10">
        <f>SUM(E1612/P1612)</f>
        <v>48.544642857142854</v>
      </c>
      <c r="U1612" t="s">
        <v>8323</v>
      </c>
      <c r="V1612" t="s">
        <v>8324</v>
      </c>
    </row>
    <row r="1613" spans="1:22" x14ac:dyDescent="0.35">
      <c r="A1613">
        <v>1611</v>
      </c>
      <c r="B1613" s="3" t="s">
        <v>1612</v>
      </c>
      <c r="C1613" s="3" t="s">
        <v>5721</v>
      </c>
      <c r="D1613" s="18">
        <v>800</v>
      </c>
      <c r="E1613" s="18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7">
        <v>41408.792037037034</v>
      </c>
      <c r="L1613" s="7">
        <v>41429.792037037034</v>
      </c>
      <c r="M1613" s="5">
        <f>(J1613/86400)+25569+(-5/24)</f>
        <v>41408.792037037034</v>
      </c>
      <c r="N1613" s="5">
        <f t="shared" si="25"/>
        <v>41429.792037037034</v>
      </c>
      <c r="O1613" t="b">
        <v>0</v>
      </c>
      <c r="P1613">
        <v>27</v>
      </c>
      <c r="Q1613" t="b">
        <v>1</v>
      </c>
      <c r="R1613" t="s">
        <v>8276</v>
      </c>
      <c r="S1613" s="11">
        <f>SUM(E1613/D1613)*100</f>
        <v>125.125</v>
      </c>
      <c r="T1613" s="10">
        <f>SUM(E1613/P1613)</f>
        <v>37.074074074074076</v>
      </c>
      <c r="U1613" t="s">
        <v>8323</v>
      </c>
      <c r="V1613" t="s">
        <v>8324</v>
      </c>
    </row>
    <row r="1614" spans="1:22" ht="43.5" x14ac:dyDescent="0.35">
      <c r="A1614">
        <v>1612</v>
      </c>
      <c r="B1614" s="3" t="s">
        <v>1613</v>
      </c>
      <c r="C1614" s="3" t="s">
        <v>5722</v>
      </c>
      <c r="D1614" s="18">
        <v>500</v>
      </c>
      <c r="E1614" s="18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7">
        <v>41246.666481481479</v>
      </c>
      <c r="L1614" s="7">
        <v>41276.666481481479</v>
      </c>
      <c r="M1614" s="5">
        <f>(J1614/86400)+25569+(-5/24)</f>
        <v>41246.666481481479</v>
      </c>
      <c r="N1614" s="5">
        <f t="shared" si="25"/>
        <v>41276.666481481479</v>
      </c>
      <c r="O1614" t="b">
        <v>0</v>
      </c>
      <c r="P1614">
        <v>11</v>
      </c>
      <c r="Q1614" t="b">
        <v>1</v>
      </c>
      <c r="R1614" t="s">
        <v>8276</v>
      </c>
      <c r="S1614" s="11">
        <f>SUM(E1614/D1614)*100</f>
        <v>110.00000000000001</v>
      </c>
      <c r="T1614" s="10">
        <f>SUM(E1614/P1614)</f>
        <v>50</v>
      </c>
      <c r="U1614" t="s">
        <v>8323</v>
      </c>
      <c r="V1614" t="s">
        <v>8324</v>
      </c>
    </row>
    <row r="1615" spans="1:22" ht="43.5" x14ac:dyDescent="0.35">
      <c r="A1615">
        <v>1613</v>
      </c>
      <c r="B1615" s="3" t="s">
        <v>1614</v>
      </c>
      <c r="C1615" s="3" t="s">
        <v>5723</v>
      </c>
      <c r="D1615" s="18">
        <v>1000</v>
      </c>
      <c r="E1615" s="18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7">
        <v>41081.861134259256</v>
      </c>
      <c r="L1615" s="7">
        <v>41111.861134259256</v>
      </c>
      <c r="M1615" s="5">
        <f>(J1615/86400)+25569+(-5/24)</f>
        <v>41081.861134259256</v>
      </c>
      <c r="N1615" s="5">
        <f t="shared" si="25"/>
        <v>41111.861134259256</v>
      </c>
      <c r="O1615" t="b">
        <v>0</v>
      </c>
      <c r="P1615">
        <v>26</v>
      </c>
      <c r="Q1615" t="b">
        <v>1</v>
      </c>
      <c r="R1615" t="s">
        <v>8276</v>
      </c>
      <c r="S1615" s="11">
        <f>SUM(E1615/D1615)*100</f>
        <v>101.49999999999999</v>
      </c>
      <c r="T1615" s="10">
        <f>SUM(E1615/P1615)</f>
        <v>39.03846153846154</v>
      </c>
      <c r="U1615" t="s">
        <v>8323</v>
      </c>
      <c r="V1615" t="s">
        <v>8324</v>
      </c>
    </row>
    <row r="1616" spans="1:22" ht="43.5" x14ac:dyDescent="0.35">
      <c r="A1616">
        <v>1614</v>
      </c>
      <c r="B1616" s="3" t="s">
        <v>1615</v>
      </c>
      <c r="C1616" s="3" t="s">
        <v>5724</v>
      </c>
      <c r="D1616" s="18">
        <v>5000</v>
      </c>
      <c r="E1616" s="18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7">
        <v>41794.772789351853</v>
      </c>
      <c r="L1616" s="7">
        <v>41854.5</v>
      </c>
      <c r="M1616" s="5">
        <f>(J1616/86400)+25569+(-5/24)</f>
        <v>41794.772789351853</v>
      </c>
      <c r="N1616" s="5">
        <f t="shared" si="25"/>
        <v>41854.5</v>
      </c>
      <c r="O1616" t="b">
        <v>0</v>
      </c>
      <c r="P1616">
        <v>77</v>
      </c>
      <c r="Q1616" t="b">
        <v>1</v>
      </c>
      <c r="R1616" t="s">
        <v>8276</v>
      </c>
      <c r="S1616" s="11">
        <f>SUM(E1616/D1616)*100</f>
        <v>102.69999999999999</v>
      </c>
      <c r="T1616" s="10">
        <f>SUM(E1616/P1616)</f>
        <v>66.688311688311686</v>
      </c>
      <c r="U1616" t="s">
        <v>8323</v>
      </c>
      <c r="V1616" t="s">
        <v>8324</v>
      </c>
    </row>
    <row r="1617" spans="1:22" ht="43.5" x14ac:dyDescent="0.35">
      <c r="A1617">
        <v>1615</v>
      </c>
      <c r="B1617" s="3" t="s">
        <v>1616</v>
      </c>
      <c r="C1617" s="3" t="s">
        <v>5725</v>
      </c>
      <c r="D1617" s="18">
        <v>8000</v>
      </c>
      <c r="E1617" s="18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7">
        <v>40844.842546296291</v>
      </c>
      <c r="L1617" s="7">
        <v>40889.884212962963</v>
      </c>
      <c r="M1617" s="5">
        <f>(J1617/86400)+25569+(-5/24)</f>
        <v>40844.842546296291</v>
      </c>
      <c r="N1617" s="5">
        <f t="shared" si="25"/>
        <v>40889.884212962963</v>
      </c>
      <c r="O1617" t="b">
        <v>0</v>
      </c>
      <c r="P1617">
        <v>136</v>
      </c>
      <c r="Q1617" t="b">
        <v>1</v>
      </c>
      <c r="R1617" t="s">
        <v>8276</v>
      </c>
      <c r="S1617" s="11">
        <f>SUM(E1617/D1617)*100</f>
        <v>114.12500000000001</v>
      </c>
      <c r="T1617" s="10">
        <f>SUM(E1617/P1617)</f>
        <v>67.132352941176464</v>
      </c>
      <c r="U1617" t="s">
        <v>8323</v>
      </c>
      <c r="V1617" t="s">
        <v>8324</v>
      </c>
    </row>
    <row r="1618" spans="1:22" ht="43.5" x14ac:dyDescent="0.35">
      <c r="A1618">
        <v>1616</v>
      </c>
      <c r="B1618" s="3" t="s">
        <v>1617</v>
      </c>
      <c r="C1618" s="3" t="s">
        <v>5726</v>
      </c>
      <c r="D1618" s="18">
        <v>10000</v>
      </c>
      <c r="E1618" s="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7">
        <v>41194.507187499999</v>
      </c>
      <c r="L1618" s="7">
        <v>41235.708333333328</v>
      </c>
      <c r="M1618" s="5">
        <f>(J1618/86400)+25569+(-5/24)</f>
        <v>41194.507187499999</v>
      </c>
      <c r="N1618" s="5">
        <f t="shared" si="25"/>
        <v>41235.708333333328</v>
      </c>
      <c r="O1618" t="b">
        <v>0</v>
      </c>
      <c r="P1618">
        <v>157</v>
      </c>
      <c r="Q1618" t="b">
        <v>1</v>
      </c>
      <c r="R1618" t="s">
        <v>8276</v>
      </c>
      <c r="S1618" s="11">
        <f>SUM(E1618/D1618)*100</f>
        <v>104.2</v>
      </c>
      <c r="T1618" s="10">
        <f>SUM(E1618/P1618)</f>
        <v>66.369426751592357</v>
      </c>
      <c r="U1618" t="s">
        <v>8323</v>
      </c>
      <c r="V1618" t="s">
        <v>8324</v>
      </c>
    </row>
    <row r="1619" spans="1:22" ht="29" x14ac:dyDescent="0.35">
      <c r="A1619">
        <v>1617</v>
      </c>
      <c r="B1619" s="3" t="s">
        <v>1618</v>
      </c>
      <c r="C1619" s="3" t="s">
        <v>5727</v>
      </c>
      <c r="D1619" s="18">
        <v>7000</v>
      </c>
      <c r="E1619" s="18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7">
        <v>41546.455879629626</v>
      </c>
      <c r="L1619" s="7">
        <v>41579.583333333328</v>
      </c>
      <c r="M1619" s="5">
        <f>(J1619/86400)+25569+(-5/24)</f>
        <v>41546.455879629626</v>
      </c>
      <c r="N1619" s="5">
        <f t="shared" si="25"/>
        <v>41579.583333333328</v>
      </c>
      <c r="O1619" t="b">
        <v>0</v>
      </c>
      <c r="P1619">
        <v>158</v>
      </c>
      <c r="Q1619" t="b">
        <v>1</v>
      </c>
      <c r="R1619" t="s">
        <v>8276</v>
      </c>
      <c r="S1619" s="11">
        <f>SUM(E1619/D1619)*100</f>
        <v>145.85714285714286</v>
      </c>
      <c r="T1619" s="10">
        <f>SUM(E1619/P1619)</f>
        <v>64.620253164556956</v>
      </c>
      <c r="U1619" t="s">
        <v>8323</v>
      </c>
      <c r="V1619" t="s">
        <v>8324</v>
      </c>
    </row>
    <row r="1620" spans="1:22" ht="43.5" x14ac:dyDescent="0.35">
      <c r="A1620">
        <v>1618</v>
      </c>
      <c r="B1620" s="3" t="s">
        <v>1619</v>
      </c>
      <c r="C1620" s="3" t="s">
        <v>5728</v>
      </c>
      <c r="D1620" s="18">
        <v>1500</v>
      </c>
      <c r="E1620" s="18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7">
        <v>41301.446006944439</v>
      </c>
      <c r="L1620" s="7">
        <v>41341.446006944439</v>
      </c>
      <c r="M1620" s="5">
        <f>(J1620/86400)+25569+(-5/24)</f>
        <v>41301.446006944439</v>
      </c>
      <c r="N1620" s="5">
        <f t="shared" si="25"/>
        <v>41341.446006944439</v>
      </c>
      <c r="O1620" t="b">
        <v>0</v>
      </c>
      <c r="P1620">
        <v>27</v>
      </c>
      <c r="Q1620" t="b">
        <v>1</v>
      </c>
      <c r="R1620" t="s">
        <v>8276</v>
      </c>
      <c r="S1620" s="11">
        <f>SUM(E1620/D1620)*100</f>
        <v>105.06666666666666</v>
      </c>
      <c r="T1620" s="10">
        <f>SUM(E1620/P1620)</f>
        <v>58.370370370370374</v>
      </c>
      <c r="U1620" t="s">
        <v>8323</v>
      </c>
      <c r="V1620" t="s">
        <v>8324</v>
      </c>
    </row>
    <row r="1621" spans="1:22" ht="43.5" x14ac:dyDescent="0.35">
      <c r="A1621">
        <v>1619</v>
      </c>
      <c r="B1621" s="3" t="s">
        <v>1620</v>
      </c>
      <c r="C1621" s="3" t="s">
        <v>5729</v>
      </c>
      <c r="D1621" s="18">
        <v>1500</v>
      </c>
      <c r="E1621" s="18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7">
        <v>41875.977847222217</v>
      </c>
      <c r="L1621" s="7">
        <v>41896.977847222217</v>
      </c>
      <c r="M1621" s="5">
        <f>(J1621/86400)+25569+(-5/24)</f>
        <v>41875.977847222217</v>
      </c>
      <c r="N1621" s="5">
        <f t="shared" si="25"/>
        <v>41896.977847222217</v>
      </c>
      <c r="O1621" t="b">
        <v>0</v>
      </c>
      <c r="P1621">
        <v>23</v>
      </c>
      <c r="Q1621" t="b">
        <v>1</v>
      </c>
      <c r="R1621" t="s">
        <v>8276</v>
      </c>
      <c r="S1621" s="11">
        <f>SUM(E1621/D1621)*100</f>
        <v>133.33333333333331</v>
      </c>
      <c r="T1621" s="10">
        <f>SUM(E1621/P1621)</f>
        <v>86.956521739130437</v>
      </c>
      <c r="U1621" t="s">
        <v>8323</v>
      </c>
      <c r="V1621" t="s">
        <v>8324</v>
      </c>
    </row>
    <row r="1622" spans="1:22" ht="29" x14ac:dyDescent="0.35">
      <c r="A1622">
        <v>1620</v>
      </c>
      <c r="B1622" s="3" t="s">
        <v>1621</v>
      </c>
      <c r="C1622" s="3" t="s">
        <v>5730</v>
      </c>
      <c r="D1622" s="18">
        <v>1000</v>
      </c>
      <c r="E1622" s="18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7">
        <v>41321.131249999999</v>
      </c>
      <c r="L1622" s="7">
        <v>41328.131249999999</v>
      </c>
      <c r="M1622" s="5">
        <f>(J1622/86400)+25569+(-5/24)</f>
        <v>41321.131249999999</v>
      </c>
      <c r="N1622" s="5">
        <f t="shared" si="25"/>
        <v>41328.131249999999</v>
      </c>
      <c r="O1622" t="b">
        <v>0</v>
      </c>
      <c r="P1622">
        <v>17</v>
      </c>
      <c r="Q1622" t="b">
        <v>1</v>
      </c>
      <c r="R1622" t="s">
        <v>8276</v>
      </c>
      <c r="S1622" s="11">
        <f>SUM(E1622/D1622)*100</f>
        <v>112.99999999999999</v>
      </c>
      <c r="T1622" s="10">
        <f>SUM(E1622/P1622)</f>
        <v>66.470588235294116</v>
      </c>
      <c r="U1622" t="s">
        <v>8323</v>
      </c>
      <c r="V1622" t="s">
        <v>8324</v>
      </c>
    </row>
    <row r="1623" spans="1:22" ht="43.5" x14ac:dyDescent="0.35">
      <c r="A1623">
        <v>1621</v>
      </c>
      <c r="B1623" s="3" t="s">
        <v>1622</v>
      </c>
      <c r="C1623" s="3" t="s">
        <v>5731</v>
      </c>
      <c r="D1623" s="18">
        <v>5000</v>
      </c>
      <c r="E1623" s="18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7">
        <v>41003.398321759254</v>
      </c>
      <c r="L1623" s="7">
        <v>41056.957638888889</v>
      </c>
      <c r="M1623" s="5">
        <f>(J1623/86400)+25569+(-5/24)</f>
        <v>41003.398321759254</v>
      </c>
      <c r="N1623" s="5">
        <f t="shared" si="25"/>
        <v>41056.957638888889</v>
      </c>
      <c r="O1623" t="b">
        <v>0</v>
      </c>
      <c r="P1623">
        <v>37</v>
      </c>
      <c r="Q1623" t="b">
        <v>1</v>
      </c>
      <c r="R1623" t="s">
        <v>8276</v>
      </c>
      <c r="S1623" s="11">
        <f>SUM(E1623/D1623)*100</f>
        <v>121.2</v>
      </c>
      <c r="T1623" s="10">
        <f>SUM(E1623/P1623)</f>
        <v>163.78378378378378</v>
      </c>
      <c r="U1623" t="s">
        <v>8323</v>
      </c>
      <c r="V1623" t="s">
        <v>8324</v>
      </c>
    </row>
    <row r="1624" spans="1:22" ht="43.5" x14ac:dyDescent="0.35">
      <c r="A1624">
        <v>1622</v>
      </c>
      <c r="B1624" s="3" t="s">
        <v>1623</v>
      </c>
      <c r="C1624" s="3" t="s">
        <v>5732</v>
      </c>
      <c r="D1624" s="18">
        <v>6900</v>
      </c>
      <c r="E1624" s="18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7">
        <v>41950.086504629631</v>
      </c>
      <c r="L1624" s="7">
        <v>41990.124305555553</v>
      </c>
      <c r="M1624" s="5">
        <f>(J1624/86400)+25569+(-5/24)</f>
        <v>41950.086504629631</v>
      </c>
      <c r="N1624" s="5">
        <f t="shared" si="25"/>
        <v>41990.124305555553</v>
      </c>
      <c r="O1624" t="b">
        <v>0</v>
      </c>
      <c r="P1624">
        <v>65</v>
      </c>
      <c r="Q1624" t="b">
        <v>1</v>
      </c>
      <c r="R1624" t="s">
        <v>8276</v>
      </c>
      <c r="S1624" s="11">
        <f>SUM(E1624/D1624)*100</f>
        <v>101.72463768115942</v>
      </c>
      <c r="T1624" s="10">
        <f>SUM(E1624/P1624)</f>
        <v>107.98461538461538</v>
      </c>
      <c r="U1624" t="s">
        <v>8323</v>
      </c>
      <c r="V1624" t="s">
        <v>8324</v>
      </c>
    </row>
    <row r="1625" spans="1:22" ht="43.5" x14ac:dyDescent="0.35">
      <c r="A1625">
        <v>1623</v>
      </c>
      <c r="B1625" s="3" t="s">
        <v>1624</v>
      </c>
      <c r="C1625" s="3" t="s">
        <v>5733</v>
      </c>
      <c r="D1625" s="18">
        <v>750</v>
      </c>
      <c r="E1625" s="18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7">
        <v>41453.480196759258</v>
      </c>
      <c r="L1625" s="7">
        <v>41513.480196759258</v>
      </c>
      <c r="M1625" s="5">
        <f>(J1625/86400)+25569+(-5/24)</f>
        <v>41453.480196759258</v>
      </c>
      <c r="N1625" s="5">
        <f t="shared" si="25"/>
        <v>41513.480196759258</v>
      </c>
      <c r="O1625" t="b">
        <v>0</v>
      </c>
      <c r="P1625">
        <v>18</v>
      </c>
      <c r="Q1625" t="b">
        <v>1</v>
      </c>
      <c r="R1625" t="s">
        <v>8276</v>
      </c>
      <c r="S1625" s="11">
        <f>SUM(E1625/D1625)*100</f>
        <v>101.06666666666666</v>
      </c>
      <c r="T1625" s="10">
        <f>SUM(E1625/P1625)</f>
        <v>42.111111111111114</v>
      </c>
      <c r="U1625" t="s">
        <v>8323</v>
      </c>
      <c r="V1625" t="s">
        <v>8324</v>
      </c>
    </row>
    <row r="1626" spans="1:22" ht="43.5" x14ac:dyDescent="0.35">
      <c r="A1626">
        <v>1624</v>
      </c>
      <c r="B1626" s="3" t="s">
        <v>1625</v>
      </c>
      <c r="C1626" s="3" t="s">
        <v>5734</v>
      </c>
      <c r="D1626" s="18">
        <v>1000</v>
      </c>
      <c r="E1626" s="18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7">
        <v>41243.158969907403</v>
      </c>
      <c r="L1626" s="7">
        <v>41283.158969907403</v>
      </c>
      <c r="M1626" s="5">
        <f>(J1626/86400)+25569+(-5/24)</f>
        <v>41243.158969907403</v>
      </c>
      <c r="N1626" s="5">
        <f t="shared" si="25"/>
        <v>41283.158969907403</v>
      </c>
      <c r="O1626" t="b">
        <v>0</v>
      </c>
      <c r="P1626">
        <v>25</v>
      </c>
      <c r="Q1626" t="b">
        <v>1</v>
      </c>
      <c r="R1626" t="s">
        <v>8276</v>
      </c>
      <c r="S1626" s="11">
        <f>SUM(E1626/D1626)*100</f>
        <v>118</v>
      </c>
      <c r="T1626" s="10">
        <f>SUM(E1626/P1626)</f>
        <v>47.2</v>
      </c>
      <c r="U1626" t="s">
        <v>8323</v>
      </c>
      <c r="V1626" t="s">
        <v>8324</v>
      </c>
    </row>
    <row r="1627" spans="1:22" ht="58" x14ac:dyDescent="0.35">
      <c r="A1627">
        <v>1625</v>
      </c>
      <c r="B1627" s="3" t="s">
        <v>1626</v>
      </c>
      <c r="C1627" s="3" t="s">
        <v>5735</v>
      </c>
      <c r="D1627" s="18">
        <v>7500</v>
      </c>
      <c r="E1627" s="18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7">
        <v>41135.491354166668</v>
      </c>
      <c r="L1627" s="7">
        <v>41163.491354166668</v>
      </c>
      <c r="M1627" s="5">
        <f>(J1627/86400)+25569+(-5/24)</f>
        <v>41135.491354166668</v>
      </c>
      <c r="N1627" s="5">
        <f t="shared" si="25"/>
        <v>41163.491354166668</v>
      </c>
      <c r="O1627" t="b">
        <v>0</v>
      </c>
      <c r="P1627">
        <v>104</v>
      </c>
      <c r="Q1627" t="b">
        <v>1</v>
      </c>
      <c r="R1627" t="s">
        <v>8276</v>
      </c>
      <c r="S1627" s="11">
        <f>SUM(E1627/D1627)*100</f>
        <v>155.33333333333331</v>
      </c>
      <c r="T1627" s="10">
        <f>SUM(E1627/P1627)</f>
        <v>112.01923076923077</v>
      </c>
      <c r="U1627" t="s">
        <v>8323</v>
      </c>
      <c r="V1627" t="s">
        <v>8324</v>
      </c>
    </row>
    <row r="1628" spans="1:22" ht="43.5" x14ac:dyDescent="0.35">
      <c r="A1628">
        <v>1626</v>
      </c>
      <c r="B1628" s="3" t="s">
        <v>1627</v>
      </c>
      <c r="C1628" s="3" t="s">
        <v>5736</v>
      </c>
      <c r="D1628" s="18">
        <v>8000</v>
      </c>
      <c r="E1628" s="1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7">
        <v>41579.639664351846</v>
      </c>
      <c r="L1628" s="7">
        <v>41609.681331018517</v>
      </c>
      <c r="M1628" s="5">
        <f>(J1628/86400)+25569+(-5/24)</f>
        <v>41579.639664351846</v>
      </c>
      <c r="N1628" s="5">
        <f t="shared" si="25"/>
        <v>41609.681331018517</v>
      </c>
      <c r="O1628" t="b">
        <v>0</v>
      </c>
      <c r="P1628">
        <v>108</v>
      </c>
      <c r="Q1628" t="b">
        <v>1</v>
      </c>
      <c r="R1628" t="s">
        <v>8276</v>
      </c>
      <c r="S1628" s="11">
        <f>SUM(E1628/D1628)*100</f>
        <v>101.18750000000001</v>
      </c>
      <c r="T1628" s="10">
        <f>SUM(E1628/P1628)</f>
        <v>74.953703703703709</v>
      </c>
      <c r="U1628" t="s">
        <v>8323</v>
      </c>
      <c r="V1628" t="s">
        <v>8324</v>
      </c>
    </row>
    <row r="1629" spans="1:22" ht="43.5" x14ac:dyDescent="0.35">
      <c r="A1629">
        <v>1627</v>
      </c>
      <c r="B1629" s="3" t="s">
        <v>1628</v>
      </c>
      <c r="C1629" s="3" t="s">
        <v>5737</v>
      </c>
      <c r="D1629" s="18">
        <v>2000</v>
      </c>
      <c r="E1629" s="18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7">
        <v>41205.498715277776</v>
      </c>
      <c r="L1629" s="7">
        <v>41238.999305555553</v>
      </c>
      <c r="M1629" s="5">
        <f>(J1629/86400)+25569+(-5/24)</f>
        <v>41205.498715277776</v>
      </c>
      <c r="N1629" s="5">
        <f t="shared" si="25"/>
        <v>41238.999305555553</v>
      </c>
      <c r="O1629" t="b">
        <v>0</v>
      </c>
      <c r="P1629">
        <v>38</v>
      </c>
      <c r="Q1629" t="b">
        <v>1</v>
      </c>
      <c r="R1629" t="s">
        <v>8276</v>
      </c>
      <c r="S1629" s="11">
        <f>SUM(E1629/D1629)*100</f>
        <v>117</v>
      </c>
      <c r="T1629" s="10">
        <f>SUM(E1629/P1629)</f>
        <v>61.578947368421055</v>
      </c>
      <c r="U1629" t="s">
        <v>8323</v>
      </c>
      <c r="V1629" t="s">
        <v>8324</v>
      </c>
    </row>
    <row r="1630" spans="1:22" ht="29" x14ac:dyDescent="0.35">
      <c r="A1630">
        <v>1628</v>
      </c>
      <c r="B1630" s="3" t="s">
        <v>1629</v>
      </c>
      <c r="C1630" s="3" t="s">
        <v>5738</v>
      </c>
      <c r="D1630" s="18">
        <v>4000</v>
      </c>
      <c r="E1630" s="18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7">
        <v>41774.528726851851</v>
      </c>
      <c r="L1630" s="7">
        <v>41807.528726851851</v>
      </c>
      <c r="M1630" s="5">
        <f>(J1630/86400)+25569+(-5/24)</f>
        <v>41774.528726851851</v>
      </c>
      <c r="N1630" s="5">
        <f t="shared" si="25"/>
        <v>41807.528726851851</v>
      </c>
      <c r="O1630" t="b">
        <v>0</v>
      </c>
      <c r="P1630">
        <v>88</v>
      </c>
      <c r="Q1630" t="b">
        <v>1</v>
      </c>
      <c r="R1630" t="s">
        <v>8276</v>
      </c>
      <c r="S1630" s="11">
        <f>SUM(E1630/D1630)*100</f>
        <v>100.925</v>
      </c>
      <c r="T1630" s="10">
        <f>SUM(E1630/P1630)</f>
        <v>45.875</v>
      </c>
      <c r="U1630" t="s">
        <v>8323</v>
      </c>
      <c r="V1630" t="s">
        <v>8324</v>
      </c>
    </row>
    <row r="1631" spans="1:22" ht="29" x14ac:dyDescent="0.35">
      <c r="A1631">
        <v>1629</v>
      </c>
      <c r="B1631" s="3" t="s">
        <v>1630</v>
      </c>
      <c r="C1631" s="3" t="s">
        <v>5739</v>
      </c>
      <c r="D1631" s="18">
        <v>6000</v>
      </c>
      <c r="E1631" s="18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7">
        <v>41645.658946759257</v>
      </c>
      <c r="L1631" s="7">
        <v>41690.658946759257</v>
      </c>
      <c r="M1631" s="5">
        <f>(J1631/86400)+25569+(-5/24)</f>
        <v>41645.658946759257</v>
      </c>
      <c r="N1631" s="5">
        <f t="shared" si="25"/>
        <v>41690.658946759257</v>
      </c>
      <c r="O1631" t="b">
        <v>0</v>
      </c>
      <c r="P1631">
        <v>82</v>
      </c>
      <c r="Q1631" t="b">
        <v>1</v>
      </c>
      <c r="R1631" t="s">
        <v>8276</v>
      </c>
      <c r="S1631" s="11">
        <f>SUM(E1631/D1631)*100</f>
        <v>103.66666666666666</v>
      </c>
      <c r="T1631" s="10">
        <f>SUM(E1631/P1631)</f>
        <v>75.853658536585371</v>
      </c>
      <c r="U1631" t="s">
        <v>8323</v>
      </c>
      <c r="V1631" t="s">
        <v>8324</v>
      </c>
    </row>
    <row r="1632" spans="1:22" ht="43.5" x14ac:dyDescent="0.35">
      <c r="A1632">
        <v>1630</v>
      </c>
      <c r="B1632" s="3" t="s">
        <v>1631</v>
      </c>
      <c r="C1632" s="3" t="s">
        <v>5740</v>
      </c>
      <c r="D1632" s="18">
        <v>4000</v>
      </c>
      <c r="E1632" s="18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7">
        <v>40939.629340277774</v>
      </c>
      <c r="L1632" s="7">
        <v>40970.082638888889</v>
      </c>
      <c r="M1632" s="5">
        <f>(J1632/86400)+25569+(-5/24)</f>
        <v>40939.629340277774</v>
      </c>
      <c r="N1632" s="5">
        <f t="shared" si="25"/>
        <v>40970.082638888889</v>
      </c>
      <c r="O1632" t="b">
        <v>0</v>
      </c>
      <c r="P1632">
        <v>126</v>
      </c>
      <c r="Q1632" t="b">
        <v>1</v>
      </c>
      <c r="R1632" t="s">
        <v>8276</v>
      </c>
      <c r="S1632" s="11">
        <f>SUM(E1632/D1632)*100</f>
        <v>265.25</v>
      </c>
      <c r="T1632" s="10">
        <f>SUM(E1632/P1632)</f>
        <v>84.206349206349202</v>
      </c>
      <c r="U1632" t="s">
        <v>8323</v>
      </c>
      <c r="V1632" t="s">
        <v>8324</v>
      </c>
    </row>
    <row r="1633" spans="1:22" ht="43.5" x14ac:dyDescent="0.35">
      <c r="A1633">
        <v>1631</v>
      </c>
      <c r="B1633" s="3" t="s">
        <v>1632</v>
      </c>
      <c r="C1633" s="3" t="s">
        <v>5741</v>
      </c>
      <c r="D1633" s="18">
        <v>10000</v>
      </c>
      <c r="E1633" s="18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7">
        <v>41164.65116898148</v>
      </c>
      <c r="L1633" s="7">
        <v>41194.65116898148</v>
      </c>
      <c r="M1633" s="5">
        <f>(J1633/86400)+25569+(-5/24)</f>
        <v>41164.65116898148</v>
      </c>
      <c r="N1633" s="5">
        <f t="shared" si="25"/>
        <v>41194.65116898148</v>
      </c>
      <c r="O1633" t="b">
        <v>0</v>
      </c>
      <c r="P1633">
        <v>133</v>
      </c>
      <c r="Q1633" t="b">
        <v>1</v>
      </c>
      <c r="R1633" t="s">
        <v>8276</v>
      </c>
      <c r="S1633" s="11">
        <f>SUM(E1633/D1633)*100</f>
        <v>155.91</v>
      </c>
      <c r="T1633" s="10">
        <f>SUM(E1633/P1633)</f>
        <v>117.22556390977444</v>
      </c>
      <c r="U1633" t="s">
        <v>8323</v>
      </c>
      <c r="V1633" t="s">
        <v>8324</v>
      </c>
    </row>
    <row r="1634" spans="1:22" ht="58" x14ac:dyDescent="0.35">
      <c r="A1634">
        <v>1632</v>
      </c>
      <c r="B1634" s="3" t="s">
        <v>1633</v>
      </c>
      <c r="C1634" s="3" t="s">
        <v>5742</v>
      </c>
      <c r="D1634" s="18">
        <v>4000</v>
      </c>
      <c r="E1634" s="18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7">
        <v>40750.132569444446</v>
      </c>
      <c r="L1634" s="7">
        <v>40810.132569444446</v>
      </c>
      <c r="M1634" s="5">
        <f>(J1634/86400)+25569+(-5/24)</f>
        <v>40750.132569444446</v>
      </c>
      <c r="N1634" s="5">
        <f t="shared" si="25"/>
        <v>40810.132569444446</v>
      </c>
      <c r="O1634" t="b">
        <v>0</v>
      </c>
      <c r="P1634">
        <v>47</v>
      </c>
      <c r="Q1634" t="b">
        <v>1</v>
      </c>
      <c r="R1634" t="s">
        <v>8276</v>
      </c>
      <c r="S1634" s="11">
        <f>SUM(E1634/D1634)*100</f>
        <v>101.62500000000001</v>
      </c>
      <c r="T1634" s="10">
        <f>SUM(E1634/P1634)</f>
        <v>86.489361702127653</v>
      </c>
      <c r="U1634" t="s">
        <v>8323</v>
      </c>
      <c r="V1634" t="s">
        <v>8324</v>
      </c>
    </row>
    <row r="1635" spans="1:22" ht="43.5" x14ac:dyDescent="0.35">
      <c r="A1635">
        <v>1633</v>
      </c>
      <c r="B1635" s="3" t="s">
        <v>1634</v>
      </c>
      <c r="C1635" s="3" t="s">
        <v>5743</v>
      </c>
      <c r="D1635" s="18">
        <v>10000</v>
      </c>
      <c r="E1635" s="18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7">
        <v>40896.675416666665</v>
      </c>
      <c r="L1635" s="7">
        <v>40924</v>
      </c>
      <c r="M1635" s="5">
        <f>(J1635/86400)+25569+(-5/24)</f>
        <v>40896.675416666665</v>
      </c>
      <c r="N1635" s="5">
        <f t="shared" si="25"/>
        <v>40924</v>
      </c>
      <c r="O1635" t="b">
        <v>0</v>
      </c>
      <c r="P1635">
        <v>58</v>
      </c>
      <c r="Q1635" t="b">
        <v>1</v>
      </c>
      <c r="R1635" t="s">
        <v>8276</v>
      </c>
      <c r="S1635" s="11">
        <f>SUM(E1635/D1635)*100</f>
        <v>100</v>
      </c>
      <c r="T1635" s="10">
        <f>SUM(E1635/P1635)</f>
        <v>172.41379310344828</v>
      </c>
      <c r="U1635" t="s">
        <v>8323</v>
      </c>
      <c r="V1635" t="s">
        <v>8324</v>
      </c>
    </row>
    <row r="1636" spans="1:22" ht="43.5" x14ac:dyDescent="0.35">
      <c r="A1636">
        <v>1634</v>
      </c>
      <c r="B1636" s="3" t="s">
        <v>1635</v>
      </c>
      <c r="C1636" s="3" t="s">
        <v>5744</v>
      </c>
      <c r="D1636" s="18">
        <v>2000</v>
      </c>
      <c r="E1636" s="18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7">
        <v>40657.981493055551</v>
      </c>
      <c r="L1636" s="7">
        <v>40696.040972222218</v>
      </c>
      <c r="M1636" s="5">
        <f>(J1636/86400)+25569+(-5/24)</f>
        <v>40657.981493055551</v>
      </c>
      <c r="N1636" s="5">
        <f t="shared" si="25"/>
        <v>40696.040972222218</v>
      </c>
      <c r="O1636" t="b">
        <v>0</v>
      </c>
      <c r="P1636">
        <v>32</v>
      </c>
      <c r="Q1636" t="b">
        <v>1</v>
      </c>
      <c r="R1636" t="s">
        <v>8276</v>
      </c>
      <c r="S1636" s="11">
        <f>SUM(E1636/D1636)*100</f>
        <v>100.49999999999999</v>
      </c>
      <c r="T1636" s="10">
        <f>SUM(E1636/P1636)</f>
        <v>62.8125</v>
      </c>
      <c r="U1636" t="s">
        <v>8323</v>
      </c>
      <c r="V1636" t="s">
        <v>8324</v>
      </c>
    </row>
    <row r="1637" spans="1:22" ht="58" x14ac:dyDescent="0.35">
      <c r="A1637">
        <v>1635</v>
      </c>
      <c r="B1637" s="3" t="s">
        <v>1636</v>
      </c>
      <c r="C1637" s="3" t="s">
        <v>5745</v>
      </c>
      <c r="D1637" s="18">
        <v>2000</v>
      </c>
      <c r="E1637" s="18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7">
        <v>42502.660428240742</v>
      </c>
      <c r="L1637" s="7">
        <v>42562.660428240742</v>
      </c>
      <c r="M1637" s="5">
        <f>(J1637/86400)+25569+(-5/24)</f>
        <v>42502.660428240742</v>
      </c>
      <c r="N1637" s="5">
        <f t="shared" si="25"/>
        <v>42562.660428240742</v>
      </c>
      <c r="O1637" t="b">
        <v>0</v>
      </c>
      <c r="P1637">
        <v>37</v>
      </c>
      <c r="Q1637" t="b">
        <v>1</v>
      </c>
      <c r="R1637" t="s">
        <v>8276</v>
      </c>
      <c r="S1637" s="11">
        <f>SUM(E1637/D1637)*100</f>
        <v>125.29999999999998</v>
      </c>
      <c r="T1637" s="10">
        <f>SUM(E1637/P1637)</f>
        <v>67.729729729729726</v>
      </c>
      <c r="U1637" t="s">
        <v>8323</v>
      </c>
      <c r="V1637" t="s">
        <v>8324</v>
      </c>
    </row>
    <row r="1638" spans="1:22" ht="43.5" x14ac:dyDescent="0.35">
      <c r="A1638">
        <v>1636</v>
      </c>
      <c r="B1638" s="3" t="s">
        <v>1637</v>
      </c>
      <c r="C1638" s="3" t="s">
        <v>5746</v>
      </c>
      <c r="D1638" s="18">
        <v>4500</v>
      </c>
      <c r="E1638" s="1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7">
        <v>40662.878333333334</v>
      </c>
      <c r="L1638" s="7">
        <v>40705.958333333328</v>
      </c>
      <c r="M1638" s="5">
        <f>(J1638/86400)+25569+(-5/24)</f>
        <v>40662.878333333334</v>
      </c>
      <c r="N1638" s="5">
        <f t="shared" si="25"/>
        <v>40705.958333333328</v>
      </c>
      <c r="O1638" t="b">
        <v>0</v>
      </c>
      <c r="P1638">
        <v>87</v>
      </c>
      <c r="Q1638" t="b">
        <v>1</v>
      </c>
      <c r="R1638" t="s">
        <v>8276</v>
      </c>
      <c r="S1638" s="11">
        <f>SUM(E1638/D1638)*100</f>
        <v>103.55555555555556</v>
      </c>
      <c r="T1638" s="10">
        <f>SUM(E1638/P1638)</f>
        <v>53.5632183908046</v>
      </c>
      <c r="U1638" t="s">
        <v>8323</v>
      </c>
      <c r="V1638" t="s">
        <v>8324</v>
      </c>
    </row>
    <row r="1639" spans="1:22" ht="43.5" x14ac:dyDescent="0.35">
      <c r="A1639">
        <v>1637</v>
      </c>
      <c r="B1639" s="3" t="s">
        <v>1638</v>
      </c>
      <c r="C1639" s="3" t="s">
        <v>5747</v>
      </c>
      <c r="D1639" s="18">
        <v>500</v>
      </c>
      <c r="E1639" s="18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7">
        <v>40122.543287037035</v>
      </c>
      <c r="L1639" s="7">
        <v>40178.777083333327</v>
      </c>
      <c r="M1639" s="5">
        <f>(J1639/86400)+25569+(-5/24)</f>
        <v>40122.543287037035</v>
      </c>
      <c r="N1639" s="5">
        <f t="shared" si="25"/>
        <v>40178.777083333327</v>
      </c>
      <c r="O1639" t="b">
        <v>0</v>
      </c>
      <c r="P1639">
        <v>15</v>
      </c>
      <c r="Q1639" t="b">
        <v>1</v>
      </c>
      <c r="R1639" t="s">
        <v>8276</v>
      </c>
      <c r="S1639" s="11">
        <f>SUM(E1639/D1639)*100</f>
        <v>103.8</v>
      </c>
      <c r="T1639" s="10">
        <f>SUM(E1639/P1639)</f>
        <v>34.6</v>
      </c>
      <c r="U1639" t="s">
        <v>8323</v>
      </c>
      <c r="V1639" t="s">
        <v>8324</v>
      </c>
    </row>
    <row r="1640" spans="1:22" ht="29" x14ac:dyDescent="0.35">
      <c r="A1640">
        <v>1638</v>
      </c>
      <c r="B1640" s="3" t="s">
        <v>1639</v>
      </c>
      <c r="C1640" s="3" t="s">
        <v>5748</v>
      </c>
      <c r="D1640" s="18">
        <v>1000</v>
      </c>
      <c r="E1640" s="18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7">
        <v>41288.478796296295</v>
      </c>
      <c r="L1640" s="7">
        <v>41333.684027777774</v>
      </c>
      <c r="M1640" s="5">
        <f>(J1640/86400)+25569+(-5/24)</f>
        <v>41288.478796296295</v>
      </c>
      <c r="N1640" s="5">
        <f t="shared" si="25"/>
        <v>41333.684027777774</v>
      </c>
      <c r="O1640" t="b">
        <v>0</v>
      </c>
      <c r="P1640">
        <v>27</v>
      </c>
      <c r="Q1640" t="b">
        <v>1</v>
      </c>
      <c r="R1640" t="s">
        <v>8276</v>
      </c>
      <c r="S1640" s="11">
        <f>SUM(E1640/D1640)*100</f>
        <v>105</v>
      </c>
      <c r="T1640" s="10">
        <f>SUM(E1640/P1640)</f>
        <v>38.888888888888886</v>
      </c>
      <c r="U1640" t="s">
        <v>8323</v>
      </c>
      <c r="V1640" t="s">
        <v>8324</v>
      </c>
    </row>
    <row r="1641" spans="1:22" ht="43.5" x14ac:dyDescent="0.35">
      <c r="A1641">
        <v>1639</v>
      </c>
      <c r="B1641" s="3" t="s">
        <v>1640</v>
      </c>
      <c r="C1641" s="3" t="s">
        <v>5749</v>
      </c>
      <c r="D1641" s="18">
        <v>1800</v>
      </c>
      <c r="E1641" s="18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7">
        <v>40941.444039351853</v>
      </c>
      <c r="L1641" s="7">
        <v>40971.444039351853</v>
      </c>
      <c r="M1641" s="5">
        <f>(J1641/86400)+25569+(-5/24)</f>
        <v>40941.444039351853</v>
      </c>
      <c r="N1641" s="5">
        <f t="shared" si="25"/>
        <v>40971.444039351853</v>
      </c>
      <c r="O1641" t="b">
        <v>0</v>
      </c>
      <c r="P1641">
        <v>19</v>
      </c>
      <c r="Q1641" t="b">
        <v>1</v>
      </c>
      <c r="R1641" t="s">
        <v>8276</v>
      </c>
      <c r="S1641" s="11">
        <f>SUM(E1641/D1641)*100</f>
        <v>100</v>
      </c>
      <c r="T1641" s="10">
        <f>SUM(E1641/P1641)</f>
        <v>94.736842105263165</v>
      </c>
      <c r="U1641" t="s">
        <v>8323</v>
      </c>
      <c r="V1641" t="s">
        <v>8324</v>
      </c>
    </row>
    <row r="1642" spans="1:22" ht="43.5" x14ac:dyDescent="0.35">
      <c r="A1642">
        <v>1640</v>
      </c>
      <c r="B1642" s="3" t="s">
        <v>1641</v>
      </c>
      <c r="C1642" s="3" t="s">
        <v>5750</v>
      </c>
      <c r="D1642" s="18">
        <v>400</v>
      </c>
      <c r="E1642" s="18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7">
        <v>40379.022627314815</v>
      </c>
      <c r="L1642" s="7">
        <v>40392.874305555553</v>
      </c>
      <c r="M1642" s="5">
        <f>(J1642/86400)+25569+(-5/24)</f>
        <v>40379.022627314815</v>
      </c>
      <c r="N1642" s="5">
        <f t="shared" si="25"/>
        <v>40392.874305555553</v>
      </c>
      <c r="O1642" t="b">
        <v>0</v>
      </c>
      <c r="P1642">
        <v>17</v>
      </c>
      <c r="Q1642" t="b">
        <v>1</v>
      </c>
      <c r="R1642" t="s">
        <v>8276</v>
      </c>
      <c r="S1642" s="11">
        <f>SUM(E1642/D1642)*100</f>
        <v>169.86</v>
      </c>
      <c r="T1642" s="10">
        <f>SUM(E1642/P1642)</f>
        <v>39.967058823529413</v>
      </c>
      <c r="U1642" t="s">
        <v>8323</v>
      </c>
      <c r="V1642" t="s">
        <v>8324</v>
      </c>
    </row>
    <row r="1643" spans="1:22" ht="29" x14ac:dyDescent="0.35">
      <c r="A1643">
        <v>1641</v>
      </c>
      <c r="B1643" s="3" t="s">
        <v>1642</v>
      </c>
      <c r="C1643" s="3" t="s">
        <v>5751</v>
      </c>
      <c r="D1643" s="18">
        <v>2500</v>
      </c>
      <c r="E1643" s="18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7">
        <v>41962.388240740744</v>
      </c>
      <c r="L1643" s="7">
        <v>41992.388240740744</v>
      </c>
      <c r="M1643" s="5">
        <f>(J1643/86400)+25569+(-5/24)</f>
        <v>41962.388240740744</v>
      </c>
      <c r="N1643" s="5">
        <f t="shared" si="25"/>
        <v>41992.388240740744</v>
      </c>
      <c r="O1643" t="b">
        <v>0</v>
      </c>
      <c r="P1643">
        <v>26</v>
      </c>
      <c r="Q1643" t="b">
        <v>1</v>
      </c>
      <c r="R1643" t="s">
        <v>8292</v>
      </c>
      <c r="S1643" s="11">
        <f>SUM(E1643/D1643)*100</f>
        <v>101.4</v>
      </c>
      <c r="T1643" s="10">
        <f>SUM(E1643/P1643)</f>
        <v>97.5</v>
      </c>
      <c r="U1643" t="s">
        <v>8323</v>
      </c>
      <c r="V1643" t="s">
        <v>8344</v>
      </c>
    </row>
    <row r="1644" spans="1:22" ht="43.5" x14ac:dyDescent="0.35">
      <c r="A1644">
        <v>1642</v>
      </c>
      <c r="B1644" s="3" t="s">
        <v>1643</v>
      </c>
      <c r="C1644" s="3" t="s">
        <v>5752</v>
      </c>
      <c r="D1644" s="18">
        <v>1200</v>
      </c>
      <c r="E1644" s="18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7">
        <v>40687.816284722219</v>
      </c>
      <c r="L1644" s="7">
        <v>40707.816284722219</v>
      </c>
      <c r="M1644" s="5">
        <f>(J1644/86400)+25569+(-5/24)</f>
        <v>40687.816284722219</v>
      </c>
      <c r="N1644" s="5">
        <f t="shared" si="25"/>
        <v>40707.816284722219</v>
      </c>
      <c r="O1644" t="b">
        <v>0</v>
      </c>
      <c r="P1644">
        <v>28</v>
      </c>
      <c r="Q1644" t="b">
        <v>1</v>
      </c>
      <c r="R1644" t="s">
        <v>8292</v>
      </c>
      <c r="S1644" s="11">
        <f>SUM(E1644/D1644)*100</f>
        <v>100</v>
      </c>
      <c r="T1644" s="10">
        <f>SUM(E1644/P1644)</f>
        <v>42.857142857142854</v>
      </c>
      <c r="U1644" t="s">
        <v>8323</v>
      </c>
      <c r="V1644" t="s">
        <v>8344</v>
      </c>
    </row>
    <row r="1645" spans="1:22" ht="29" x14ac:dyDescent="0.35">
      <c r="A1645">
        <v>1643</v>
      </c>
      <c r="B1645" s="3" t="s">
        <v>1644</v>
      </c>
      <c r="C1645" s="3" t="s">
        <v>5753</v>
      </c>
      <c r="D1645" s="18">
        <v>5000</v>
      </c>
      <c r="E1645" s="18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7">
        <v>41146.615879629629</v>
      </c>
      <c r="L1645" s="7">
        <v>41176.615879629629</v>
      </c>
      <c r="M1645" s="5">
        <f>(J1645/86400)+25569+(-5/24)</f>
        <v>41146.615879629629</v>
      </c>
      <c r="N1645" s="5">
        <f t="shared" si="25"/>
        <v>41176.615879629629</v>
      </c>
      <c r="O1645" t="b">
        <v>0</v>
      </c>
      <c r="P1645">
        <v>37</v>
      </c>
      <c r="Q1645" t="b">
        <v>1</v>
      </c>
      <c r="R1645" t="s">
        <v>8292</v>
      </c>
      <c r="S1645" s="11">
        <f>SUM(E1645/D1645)*100</f>
        <v>124.70000000000002</v>
      </c>
      <c r="T1645" s="10">
        <f>SUM(E1645/P1645)</f>
        <v>168.51351351351352</v>
      </c>
      <c r="U1645" t="s">
        <v>8323</v>
      </c>
      <c r="V1645" t="s">
        <v>8344</v>
      </c>
    </row>
    <row r="1646" spans="1:22" ht="43.5" x14ac:dyDescent="0.35">
      <c r="A1646">
        <v>1644</v>
      </c>
      <c r="B1646" s="3" t="s">
        <v>1645</v>
      </c>
      <c r="C1646" s="3" t="s">
        <v>5754</v>
      </c>
      <c r="D1646" s="18">
        <v>10000</v>
      </c>
      <c r="E1646" s="18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7">
        <v>41174.851388888885</v>
      </c>
      <c r="L1646" s="7">
        <v>41234.893055555549</v>
      </c>
      <c r="M1646" s="5">
        <f>(J1646/86400)+25569+(-5/24)</f>
        <v>41174.851388888885</v>
      </c>
      <c r="N1646" s="5">
        <f t="shared" si="25"/>
        <v>41234.893055555549</v>
      </c>
      <c r="O1646" t="b">
        <v>0</v>
      </c>
      <c r="P1646">
        <v>128</v>
      </c>
      <c r="Q1646" t="b">
        <v>1</v>
      </c>
      <c r="R1646" t="s">
        <v>8292</v>
      </c>
      <c r="S1646" s="11">
        <f>SUM(E1646/D1646)*100</f>
        <v>109.5</v>
      </c>
      <c r="T1646" s="10">
        <f>SUM(E1646/P1646)</f>
        <v>85.546875</v>
      </c>
      <c r="U1646" t="s">
        <v>8323</v>
      </c>
      <c r="V1646" t="s">
        <v>8344</v>
      </c>
    </row>
    <row r="1647" spans="1:22" ht="43.5" x14ac:dyDescent="0.35">
      <c r="A1647">
        <v>1645</v>
      </c>
      <c r="B1647" s="3" t="s">
        <v>1646</v>
      </c>
      <c r="C1647" s="3" t="s">
        <v>5755</v>
      </c>
      <c r="D1647" s="18">
        <v>5000</v>
      </c>
      <c r="E1647" s="18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7">
        <v>41521.40902777778</v>
      </c>
      <c r="L1647" s="7">
        <v>41535.40902777778</v>
      </c>
      <c r="M1647" s="5">
        <f>(J1647/86400)+25569+(-5/24)</f>
        <v>41521.40902777778</v>
      </c>
      <c r="N1647" s="5">
        <f t="shared" si="25"/>
        <v>41535.40902777778</v>
      </c>
      <c r="O1647" t="b">
        <v>0</v>
      </c>
      <c r="P1647">
        <v>10</v>
      </c>
      <c r="Q1647" t="b">
        <v>1</v>
      </c>
      <c r="R1647" t="s">
        <v>8292</v>
      </c>
      <c r="S1647" s="11">
        <f>SUM(E1647/D1647)*100</f>
        <v>110.80000000000001</v>
      </c>
      <c r="T1647" s="10">
        <f>SUM(E1647/P1647)</f>
        <v>554</v>
      </c>
      <c r="U1647" t="s">
        <v>8323</v>
      </c>
      <c r="V1647" t="s">
        <v>8344</v>
      </c>
    </row>
    <row r="1648" spans="1:22" ht="58" x14ac:dyDescent="0.35">
      <c r="A1648">
        <v>1646</v>
      </c>
      <c r="B1648" s="3" t="s">
        <v>1647</v>
      </c>
      <c r="C1648" s="3" t="s">
        <v>5756</v>
      </c>
      <c r="D1648" s="18">
        <v>2000</v>
      </c>
      <c r="E1648" s="1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7">
        <v>41833.241932870369</v>
      </c>
      <c r="L1648" s="7">
        <v>41865.549305555549</v>
      </c>
      <c r="M1648" s="5">
        <f>(J1648/86400)+25569+(-5/24)</f>
        <v>41833.241932870369</v>
      </c>
      <c r="N1648" s="5">
        <f t="shared" si="25"/>
        <v>41865.549305555549</v>
      </c>
      <c r="O1648" t="b">
        <v>0</v>
      </c>
      <c r="P1648">
        <v>83</v>
      </c>
      <c r="Q1648" t="b">
        <v>1</v>
      </c>
      <c r="R1648" t="s">
        <v>8292</v>
      </c>
      <c r="S1648" s="11">
        <f>SUM(E1648/D1648)*100</f>
        <v>110.2</v>
      </c>
      <c r="T1648" s="10">
        <f>SUM(E1648/P1648)</f>
        <v>26.554216867469879</v>
      </c>
      <c r="U1648" t="s">
        <v>8323</v>
      </c>
      <c r="V1648" t="s">
        <v>8344</v>
      </c>
    </row>
    <row r="1649" spans="1:22" ht="43.5" x14ac:dyDescent="0.35">
      <c r="A1649">
        <v>1647</v>
      </c>
      <c r="B1649" s="3" t="s">
        <v>1648</v>
      </c>
      <c r="C1649" s="3" t="s">
        <v>5757</v>
      </c>
      <c r="D1649" s="18">
        <v>5000</v>
      </c>
      <c r="E1649" s="18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7">
        <v>41039.201122685183</v>
      </c>
      <c r="L1649" s="7">
        <v>41069.201122685183</v>
      </c>
      <c r="M1649" s="5">
        <f>(J1649/86400)+25569+(-5/24)</f>
        <v>41039.201122685183</v>
      </c>
      <c r="N1649" s="5">
        <f t="shared" si="25"/>
        <v>41069.201122685183</v>
      </c>
      <c r="O1649" t="b">
        <v>0</v>
      </c>
      <c r="P1649">
        <v>46</v>
      </c>
      <c r="Q1649" t="b">
        <v>1</v>
      </c>
      <c r="R1649" t="s">
        <v>8292</v>
      </c>
      <c r="S1649" s="11">
        <f>SUM(E1649/D1649)*100</f>
        <v>104.71999999999998</v>
      </c>
      <c r="T1649" s="10">
        <f>SUM(E1649/P1649)</f>
        <v>113.82608695652173</v>
      </c>
      <c r="U1649" t="s">
        <v>8323</v>
      </c>
      <c r="V1649" t="s">
        <v>8344</v>
      </c>
    </row>
    <row r="1650" spans="1:22" ht="43.5" x14ac:dyDescent="0.35">
      <c r="A1650">
        <v>1648</v>
      </c>
      <c r="B1650" s="3" t="s">
        <v>1649</v>
      </c>
      <c r="C1650" s="3" t="s">
        <v>5758</v>
      </c>
      <c r="D1650" s="18">
        <v>2300</v>
      </c>
      <c r="E1650" s="18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7">
        <v>40592.496319444443</v>
      </c>
      <c r="L1650" s="7">
        <v>40622.454652777778</v>
      </c>
      <c r="M1650" s="5">
        <f>(J1650/86400)+25569+(-5/24)</f>
        <v>40592.496319444443</v>
      </c>
      <c r="N1650" s="5">
        <f t="shared" si="25"/>
        <v>40622.454652777778</v>
      </c>
      <c r="O1650" t="b">
        <v>0</v>
      </c>
      <c r="P1650">
        <v>90</v>
      </c>
      <c r="Q1650" t="b">
        <v>1</v>
      </c>
      <c r="R1650" t="s">
        <v>8292</v>
      </c>
      <c r="S1650" s="11">
        <f>SUM(E1650/D1650)*100</f>
        <v>125.26086956521738</v>
      </c>
      <c r="T1650" s="10">
        <f>SUM(E1650/P1650)</f>
        <v>32.011111111111113</v>
      </c>
      <c r="U1650" t="s">
        <v>8323</v>
      </c>
      <c r="V1650" t="s">
        <v>8344</v>
      </c>
    </row>
    <row r="1651" spans="1:22" ht="43.5" x14ac:dyDescent="0.35">
      <c r="A1651">
        <v>1649</v>
      </c>
      <c r="B1651" s="3" t="s">
        <v>1650</v>
      </c>
      <c r="C1651" s="3" t="s">
        <v>5759</v>
      </c>
      <c r="D1651" s="18">
        <v>3800</v>
      </c>
      <c r="E1651" s="18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7">
        <v>41737.476331018515</v>
      </c>
      <c r="L1651" s="7">
        <v>41782.476331018515</v>
      </c>
      <c r="M1651" s="5">
        <f>(J1651/86400)+25569+(-5/24)</f>
        <v>41737.476331018515</v>
      </c>
      <c r="N1651" s="5">
        <f t="shared" si="25"/>
        <v>41782.476331018515</v>
      </c>
      <c r="O1651" t="b">
        <v>0</v>
      </c>
      <c r="P1651">
        <v>81</v>
      </c>
      <c r="Q1651" t="b">
        <v>1</v>
      </c>
      <c r="R1651" t="s">
        <v>8292</v>
      </c>
      <c r="S1651" s="11">
        <f>SUM(E1651/D1651)*100</f>
        <v>100.58763157894737</v>
      </c>
      <c r="T1651" s="10">
        <f>SUM(E1651/P1651)</f>
        <v>47.189259259259259</v>
      </c>
      <c r="U1651" t="s">
        <v>8323</v>
      </c>
      <c r="V1651" t="s">
        <v>8344</v>
      </c>
    </row>
    <row r="1652" spans="1:22" ht="43.5" x14ac:dyDescent="0.35">
      <c r="A1652">
        <v>1650</v>
      </c>
      <c r="B1652" s="3" t="s">
        <v>1651</v>
      </c>
      <c r="C1652" s="3" t="s">
        <v>5760</v>
      </c>
      <c r="D1652" s="18">
        <v>2000</v>
      </c>
      <c r="E1652" s="18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7">
        <v>41526.227280092593</v>
      </c>
      <c r="L1652" s="7">
        <v>41556.227280092593</v>
      </c>
      <c r="M1652" s="5">
        <f>(J1652/86400)+25569+(-5/24)</f>
        <v>41526.227280092593</v>
      </c>
      <c r="N1652" s="5">
        <f t="shared" si="25"/>
        <v>41556.227280092593</v>
      </c>
      <c r="O1652" t="b">
        <v>0</v>
      </c>
      <c r="P1652">
        <v>32</v>
      </c>
      <c r="Q1652" t="b">
        <v>1</v>
      </c>
      <c r="R1652" t="s">
        <v>8292</v>
      </c>
      <c r="S1652" s="11">
        <f>SUM(E1652/D1652)*100</f>
        <v>141.55000000000001</v>
      </c>
      <c r="T1652" s="10">
        <f>SUM(E1652/P1652)</f>
        <v>88.46875</v>
      </c>
      <c r="U1652" t="s">
        <v>8323</v>
      </c>
      <c r="V1652" t="s">
        <v>8344</v>
      </c>
    </row>
    <row r="1653" spans="1:22" ht="43.5" x14ac:dyDescent="0.35">
      <c r="A1653">
        <v>1651</v>
      </c>
      <c r="B1653" s="3" t="s">
        <v>1652</v>
      </c>
      <c r="C1653" s="3" t="s">
        <v>5761</v>
      </c>
      <c r="D1653" s="18">
        <v>2000</v>
      </c>
      <c r="E1653" s="18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7">
        <v>40625.692361111105</v>
      </c>
      <c r="L1653" s="7">
        <v>40659.082638888889</v>
      </c>
      <c r="M1653" s="5">
        <f>(J1653/86400)+25569+(-5/24)</f>
        <v>40625.692361111105</v>
      </c>
      <c r="N1653" s="5">
        <f t="shared" si="25"/>
        <v>40659.082638888889</v>
      </c>
      <c r="O1653" t="b">
        <v>0</v>
      </c>
      <c r="P1653">
        <v>20</v>
      </c>
      <c r="Q1653" t="b">
        <v>1</v>
      </c>
      <c r="R1653" t="s">
        <v>8292</v>
      </c>
      <c r="S1653" s="11">
        <f>SUM(E1653/D1653)*100</f>
        <v>100.75</v>
      </c>
      <c r="T1653" s="10">
        <f>SUM(E1653/P1653)</f>
        <v>100.75</v>
      </c>
      <c r="U1653" t="s">
        <v>8323</v>
      </c>
      <c r="V1653" t="s">
        <v>8344</v>
      </c>
    </row>
    <row r="1654" spans="1:22" ht="43.5" x14ac:dyDescent="0.35">
      <c r="A1654">
        <v>1652</v>
      </c>
      <c r="B1654" s="3" t="s">
        <v>1653</v>
      </c>
      <c r="C1654" s="3" t="s">
        <v>5762</v>
      </c>
      <c r="D1654" s="18">
        <v>4500</v>
      </c>
      <c r="E1654" s="18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7">
        <v>41572.284641203703</v>
      </c>
      <c r="L1654" s="7">
        <v>41602.326307870368</v>
      </c>
      <c r="M1654" s="5">
        <f>(J1654/86400)+25569+(-5/24)</f>
        <v>41572.284641203703</v>
      </c>
      <c r="N1654" s="5">
        <f t="shared" si="25"/>
        <v>41602.326307870368</v>
      </c>
      <c r="O1654" t="b">
        <v>0</v>
      </c>
      <c r="P1654">
        <v>70</v>
      </c>
      <c r="Q1654" t="b">
        <v>1</v>
      </c>
      <c r="R1654" t="s">
        <v>8292</v>
      </c>
      <c r="S1654" s="11">
        <f>SUM(E1654/D1654)*100</f>
        <v>100.66666666666666</v>
      </c>
      <c r="T1654" s="10">
        <f>SUM(E1654/P1654)</f>
        <v>64.714285714285708</v>
      </c>
      <c r="U1654" t="s">
        <v>8323</v>
      </c>
      <c r="V1654" t="s">
        <v>8344</v>
      </c>
    </row>
    <row r="1655" spans="1:22" ht="43.5" x14ac:dyDescent="0.35">
      <c r="A1655">
        <v>1653</v>
      </c>
      <c r="B1655" s="3" t="s">
        <v>1654</v>
      </c>
      <c r="C1655" s="3" t="s">
        <v>5763</v>
      </c>
      <c r="D1655" s="18">
        <v>5000</v>
      </c>
      <c r="E1655" s="18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7">
        <v>40626.626111111109</v>
      </c>
      <c r="L1655" s="7">
        <v>40657.626111111109</v>
      </c>
      <c r="M1655" s="5">
        <f>(J1655/86400)+25569+(-5/24)</f>
        <v>40626.626111111109</v>
      </c>
      <c r="N1655" s="5">
        <f t="shared" si="25"/>
        <v>40657.626111111109</v>
      </c>
      <c r="O1655" t="b">
        <v>0</v>
      </c>
      <c r="P1655">
        <v>168</v>
      </c>
      <c r="Q1655" t="b">
        <v>1</v>
      </c>
      <c r="R1655" t="s">
        <v>8292</v>
      </c>
      <c r="S1655" s="11">
        <f>SUM(E1655/D1655)*100</f>
        <v>174.2304</v>
      </c>
      <c r="T1655" s="10">
        <f>SUM(E1655/P1655)</f>
        <v>51.854285714285716</v>
      </c>
      <c r="U1655" t="s">
        <v>8323</v>
      </c>
      <c r="V1655" t="s">
        <v>8344</v>
      </c>
    </row>
    <row r="1656" spans="1:22" ht="43.5" x14ac:dyDescent="0.35">
      <c r="A1656">
        <v>1654</v>
      </c>
      <c r="B1656" s="3" t="s">
        <v>1655</v>
      </c>
      <c r="C1656" s="3" t="s">
        <v>5764</v>
      </c>
      <c r="D1656" s="18">
        <v>1100</v>
      </c>
      <c r="E1656" s="18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7">
        <v>40987.682407407403</v>
      </c>
      <c r="L1656" s="7">
        <v>41017.682407407403</v>
      </c>
      <c r="M1656" s="5">
        <f>(J1656/86400)+25569+(-5/24)</f>
        <v>40987.682407407403</v>
      </c>
      <c r="N1656" s="5">
        <f t="shared" si="25"/>
        <v>41017.682407407403</v>
      </c>
      <c r="O1656" t="b">
        <v>0</v>
      </c>
      <c r="P1656">
        <v>34</v>
      </c>
      <c r="Q1656" t="b">
        <v>1</v>
      </c>
      <c r="R1656" t="s">
        <v>8292</v>
      </c>
      <c r="S1656" s="11">
        <f>SUM(E1656/D1656)*100</f>
        <v>119.90909090909089</v>
      </c>
      <c r="T1656" s="10">
        <f>SUM(E1656/P1656)</f>
        <v>38.794117647058826</v>
      </c>
      <c r="U1656" t="s">
        <v>8323</v>
      </c>
      <c r="V1656" t="s">
        <v>8344</v>
      </c>
    </row>
    <row r="1657" spans="1:22" ht="29" x14ac:dyDescent="0.35">
      <c r="A1657">
        <v>1655</v>
      </c>
      <c r="B1657" s="3" t="s">
        <v>1656</v>
      </c>
      <c r="C1657" s="3" t="s">
        <v>5765</v>
      </c>
      <c r="D1657" s="18">
        <v>1500</v>
      </c>
      <c r="E1657" s="18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7">
        <v>40974.583564814813</v>
      </c>
      <c r="L1657" s="7">
        <v>41004.541898148142</v>
      </c>
      <c r="M1657" s="5">
        <f>(J1657/86400)+25569+(-5/24)</f>
        <v>40974.583564814813</v>
      </c>
      <c r="N1657" s="5">
        <f t="shared" si="25"/>
        <v>41004.541898148142</v>
      </c>
      <c r="O1657" t="b">
        <v>0</v>
      </c>
      <c r="P1657">
        <v>48</v>
      </c>
      <c r="Q1657" t="b">
        <v>1</v>
      </c>
      <c r="R1657" t="s">
        <v>8292</v>
      </c>
      <c r="S1657" s="11">
        <f>SUM(E1657/D1657)*100</f>
        <v>142.86666666666667</v>
      </c>
      <c r="T1657" s="10">
        <f>SUM(E1657/P1657)</f>
        <v>44.645833333333336</v>
      </c>
      <c r="U1657" t="s">
        <v>8323</v>
      </c>
      <c r="V1657" t="s">
        <v>8344</v>
      </c>
    </row>
    <row r="1658" spans="1:22" ht="58" x14ac:dyDescent="0.35">
      <c r="A1658">
        <v>1656</v>
      </c>
      <c r="B1658" s="3" t="s">
        <v>1657</v>
      </c>
      <c r="C1658" s="3" t="s">
        <v>5766</v>
      </c>
      <c r="D1658" s="18">
        <v>7500</v>
      </c>
      <c r="E1658" s="1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7">
        <v>41226.720509259256</v>
      </c>
      <c r="L1658" s="7">
        <v>41256.720509259256</v>
      </c>
      <c r="M1658" s="5">
        <f>(J1658/86400)+25569+(-5/24)</f>
        <v>41226.720509259256</v>
      </c>
      <c r="N1658" s="5">
        <f t="shared" si="25"/>
        <v>41256.720509259256</v>
      </c>
      <c r="O1658" t="b">
        <v>0</v>
      </c>
      <c r="P1658">
        <v>48</v>
      </c>
      <c r="Q1658" t="b">
        <v>1</v>
      </c>
      <c r="R1658" t="s">
        <v>8292</v>
      </c>
      <c r="S1658" s="11">
        <f>SUM(E1658/D1658)*100</f>
        <v>100.33493333333334</v>
      </c>
      <c r="T1658" s="10">
        <f>SUM(E1658/P1658)</f>
        <v>156.77333333333334</v>
      </c>
      <c r="U1658" t="s">
        <v>8323</v>
      </c>
      <c r="V1658" t="s">
        <v>8344</v>
      </c>
    </row>
    <row r="1659" spans="1:22" ht="58" x14ac:dyDescent="0.35">
      <c r="A1659">
        <v>1657</v>
      </c>
      <c r="B1659" s="3" t="s">
        <v>1658</v>
      </c>
      <c r="C1659" s="3" t="s">
        <v>5767</v>
      </c>
      <c r="D1659" s="18">
        <v>25000</v>
      </c>
      <c r="E1659" s="18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7">
        <v>41023.573703703703</v>
      </c>
      <c r="L1659" s="7">
        <v>41053.573703703703</v>
      </c>
      <c r="M1659" s="5">
        <f>(J1659/86400)+25569+(-5/24)</f>
        <v>41023.573703703703</v>
      </c>
      <c r="N1659" s="5">
        <f t="shared" si="25"/>
        <v>41053.573703703703</v>
      </c>
      <c r="O1659" t="b">
        <v>0</v>
      </c>
      <c r="P1659">
        <v>221</v>
      </c>
      <c r="Q1659" t="b">
        <v>1</v>
      </c>
      <c r="R1659" t="s">
        <v>8292</v>
      </c>
      <c r="S1659" s="11">
        <f>SUM(E1659/D1659)*100</f>
        <v>104.93380000000001</v>
      </c>
      <c r="T1659" s="10">
        <f>SUM(E1659/P1659)</f>
        <v>118.70339366515837</v>
      </c>
      <c r="U1659" t="s">
        <v>8323</v>
      </c>
      <c r="V1659" t="s">
        <v>8344</v>
      </c>
    </row>
    <row r="1660" spans="1:22" ht="43.5" x14ac:dyDescent="0.35">
      <c r="A1660">
        <v>1658</v>
      </c>
      <c r="B1660" s="3" t="s">
        <v>1659</v>
      </c>
      <c r="C1660" s="3" t="s">
        <v>5768</v>
      </c>
      <c r="D1660" s="18">
        <v>6000</v>
      </c>
      <c r="E1660" s="18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7">
        <v>41223.013506944444</v>
      </c>
      <c r="L1660" s="7">
        <v>41261.388888888883</v>
      </c>
      <c r="M1660" s="5">
        <f>(J1660/86400)+25569+(-5/24)</f>
        <v>41223.013506944444</v>
      </c>
      <c r="N1660" s="5">
        <f t="shared" si="25"/>
        <v>41261.388888888883</v>
      </c>
      <c r="O1660" t="b">
        <v>0</v>
      </c>
      <c r="P1660">
        <v>107</v>
      </c>
      <c r="Q1660" t="b">
        <v>1</v>
      </c>
      <c r="R1660" t="s">
        <v>8292</v>
      </c>
      <c r="S1660" s="11">
        <f>SUM(E1660/D1660)*100</f>
        <v>132.23333333333335</v>
      </c>
      <c r="T1660" s="10">
        <f>SUM(E1660/P1660)</f>
        <v>74.149532710280369</v>
      </c>
      <c r="U1660" t="s">
        <v>8323</v>
      </c>
      <c r="V1660" t="s">
        <v>8344</v>
      </c>
    </row>
    <row r="1661" spans="1:22" ht="43.5" x14ac:dyDescent="0.35">
      <c r="A1661">
        <v>1659</v>
      </c>
      <c r="B1661" s="3" t="s">
        <v>1660</v>
      </c>
      <c r="C1661" s="3" t="s">
        <v>5769</v>
      </c>
      <c r="D1661" s="18">
        <v>500</v>
      </c>
      <c r="E1661" s="18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7">
        <v>41596.705104166664</v>
      </c>
      <c r="L1661" s="7">
        <v>41625.291666666664</v>
      </c>
      <c r="M1661" s="5">
        <f>(J1661/86400)+25569+(-5/24)</f>
        <v>41596.705104166664</v>
      </c>
      <c r="N1661" s="5">
        <f t="shared" si="25"/>
        <v>41625.291666666664</v>
      </c>
      <c r="O1661" t="b">
        <v>0</v>
      </c>
      <c r="P1661">
        <v>45</v>
      </c>
      <c r="Q1661" t="b">
        <v>1</v>
      </c>
      <c r="R1661" t="s">
        <v>8292</v>
      </c>
      <c r="S1661" s="11">
        <f>SUM(E1661/D1661)*100</f>
        <v>112.79999999999998</v>
      </c>
      <c r="T1661" s="10">
        <f>SUM(E1661/P1661)</f>
        <v>12.533333333333333</v>
      </c>
      <c r="U1661" t="s">
        <v>8323</v>
      </c>
      <c r="V1661" t="s">
        <v>8344</v>
      </c>
    </row>
    <row r="1662" spans="1:22" ht="58" x14ac:dyDescent="0.35">
      <c r="A1662">
        <v>1660</v>
      </c>
      <c r="B1662" s="3" t="s">
        <v>1661</v>
      </c>
      <c r="C1662" s="3" t="s">
        <v>5770</v>
      </c>
      <c r="D1662" s="18">
        <v>80</v>
      </c>
      <c r="E1662" s="18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7">
        <v>42459.485532407409</v>
      </c>
      <c r="L1662" s="7">
        <v>42490.707638888889</v>
      </c>
      <c r="M1662" s="5">
        <f>(J1662/86400)+25569+(-5/24)</f>
        <v>42459.485532407409</v>
      </c>
      <c r="N1662" s="5">
        <f t="shared" si="25"/>
        <v>42490.707638888889</v>
      </c>
      <c r="O1662" t="b">
        <v>0</v>
      </c>
      <c r="P1662">
        <v>36</v>
      </c>
      <c r="Q1662" t="b">
        <v>1</v>
      </c>
      <c r="R1662" t="s">
        <v>8292</v>
      </c>
      <c r="S1662" s="11">
        <f>SUM(E1662/D1662)*100</f>
        <v>1253.75</v>
      </c>
      <c r="T1662" s="10">
        <f>SUM(E1662/P1662)</f>
        <v>27.861111111111111</v>
      </c>
      <c r="U1662" t="s">
        <v>8323</v>
      </c>
      <c r="V1662" t="s">
        <v>8344</v>
      </c>
    </row>
    <row r="1663" spans="1:22" ht="72.5" x14ac:dyDescent="0.35">
      <c r="A1663">
        <v>1661</v>
      </c>
      <c r="B1663" s="3" t="s">
        <v>1662</v>
      </c>
      <c r="C1663" s="3" t="s">
        <v>5771</v>
      </c>
      <c r="D1663" s="18">
        <v>7900</v>
      </c>
      <c r="E1663" s="18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7">
        <v>42343.789710648147</v>
      </c>
      <c r="L1663" s="7">
        <v>42386.666666666664</v>
      </c>
      <c r="M1663" s="5">
        <f>(J1663/86400)+25569+(-5/24)</f>
        <v>42343.789710648147</v>
      </c>
      <c r="N1663" s="5">
        <f t="shared" si="25"/>
        <v>42386.666666666664</v>
      </c>
      <c r="O1663" t="b">
        <v>0</v>
      </c>
      <c r="P1663">
        <v>101</v>
      </c>
      <c r="Q1663" t="b">
        <v>1</v>
      </c>
      <c r="R1663" t="s">
        <v>8292</v>
      </c>
      <c r="S1663" s="11">
        <f>SUM(E1663/D1663)*100</f>
        <v>102.50632911392405</v>
      </c>
      <c r="T1663" s="10">
        <f>SUM(E1663/P1663)</f>
        <v>80.178217821782184</v>
      </c>
      <c r="U1663" t="s">
        <v>8323</v>
      </c>
      <c r="V1663" t="s">
        <v>8344</v>
      </c>
    </row>
    <row r="1664" spans="1:22" ht="58" x14ac:dyDescent="0.35">
      <c r="A1664">
        <v>1662</v>
      </c>
      <c r="B1664" s="3" t="s">
        <v>1663</v>
      </c>
      <c r="C1664" s="3" t="s">
        <v>5772</v>
      </c>
      <c r="D1664" s="18">
        <v>8000</v>
      </c>
      <c r="E1664" s="18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7">
        <v>40847.99</v>
      </c>
      <c r="L1664" s="7">
        <v>40908.031666666662</v>
      </c>
      <c r="M1664" s="5">
        <f>(J1664/86400)+25569+(-5/24)</f>
        <v>40847.99</v>
      </c>
      <c r="N1664" s="5">
        <f t="shared" si="25"/>
        <v>40908.031666666662</v>
      </c>
      <c r="O1664" t="b">
        <v>0</v>
      </c>
      <c r="P1664">
        <v>62</v>
      </c>
      <c r="Q1664" t="b">
        <v>1</v>
      </c>
      <c r="R1664" t="s">
        <v>8292</v>
      </c>
      <c r="S1664" s="11">
        <f>SUM(E1664/D1664)*100</f>
        <v>102.6375</v>
      </c>
      <c r="T1664" s="10">
        <f>SUM(E1664/P1664)</f>
        <v>132.43548387096774</v>
      </c>
      <c r="U1664" t="s">
        <v>8323</v>
      </c>
      <c r="V1664" t="s">
        <v>8344</v>
      </c>
    </row>
    <row r="1665" spans="1:22" ht="43.5" x14ac:dyDescent="0.35">
      <c r="A1665">
        <v>1663</v>
      </c>
      <c r="B1665" s="3" t="s">
        <v>1664</v>
      </c>
      <c r="C1665" s="3" t="s">
        <v>5773</v>
      </c>
      <c r="D1665" s="18">
        <v>1000</v>
      </c>
      <c r="E1665" s="18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7">
        <v>42005.813738425924</v>
      </c>
      <c r="L1665" s="7">
        <v>42035.813738425924</v>
      </c>
      <c r="M1665" s="5">
        <f>(J1665/86400)+25569+(-5/24)</f>
        <v>42005.813738425924</v>
      </c>
      <c r="N1665" s="5">
        <f t="shared" si="25"/>
        <v>42035.813738425924</v>
      </c>
      <c r="O1665" t="b">
        <v>0</v>
      </c>
      <c r="P1665">
        <v>32</v>
      </c>
      <c r="Q1665" t="b">
        <v>1</v>
      </c>
      <c r="R1665" t="s">
        <v>8292</v>
      </c>
      <c r="S1665" s="11">
        <f>SUM(E1665/D1665)*100</f>
        <v>108</v>
      </c>
      <c r="T1665" s="10">
        <f>SUM(E1665/P1665)</f>
        <v>33.75</v>
      </c>
      <c r="U1665" t="s">
        <v>8323</v>
      </c>
      <c r="V1665" t="s">
        <v>8344</v>
      </c>
    </row>
    <row r="1666" spans="1:22" ht="43.5" x14ac:dyDescent="0.35">
      <c r="A1666">
        <v>1664</v>
      </c>
      <c r="B1666" s="3" t="s">
        <v>1665</v>
      </c>
      <c r="C1666" s="3" t="s">
        <v>5774</v>
      </c>
      <c r="D1666" s="18">
        <v>2500</v>
      </c>
      <c r="E1666" s="18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7">
        <v>40939.553449074076</v>
      </c>
      <c r="L1666" s="7">
        <v>40983.957638888889</v>
      </c>
      <c r="M1666" s="5">
        <f>(J1666/86400)+25569+(-5/24)</f>
        <v>40939.553449074076</v>
      </c>
      <c r="N1666" s="5">
        <f t="shared" si="25"/>
        <v>40983.957638888889</v>
      </c>
      <c r="O1666" t="b">
        <v>0</v>
      </c>
      <c r="P1666">
        <v>89</v>
      </c>
      <c r="Q1666" t="b">
        <v>1</v>
      </c>
      <c r="R1666" t="s">
        <v>8292</v>
      </c>
      <c r="S1666" s="11">
        <f>SUM(E1666/D1666)*100</f>
        <v>122.40879999999999</v>
      </c>
      <c r="T1666" s="10">
        <f>SUM(E1666/P1666)</f>
        <v>34.384494382022467</v>
      </c>
      <c r="U1666" t="s">
        <v>8323</v>
      </c>
      <c r="V1666" t="s">
        <v>8344</v>
      </c>
    </row>
    <row r="1667" spans="1:22" ht="43.5" x14ac:dyDescent="0.35">
      <c r="A1667">
        <v>1665</v>
      </c>
      <c r="B1667" s="3" t="s">
        <v>1666</v>
      </c>
      <c r="C1667" s="3" t="s">
        <v>5775</v>
      </c>
      <c r="D1667" s="18">
        <v>3500</v>
      </c>
      <c r="E1667" s="18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7">
        <v>40564.441122685181</v>
      </c>
      <c r="L1667" s="7">
        <v>40595.916666666664</v>
      </c>
      <c r="M1667" s="5">
        <f>(J1667/86400)+25569+(-5/24)</f>
        <v>40564.441122685181</v>
      </c>
      <c r="N1667" s="5">
        <f t="shared" ref="N1667:N1730" si="26">(I1667/86400)+25569+(-5/24)</f>
        <v>40595.916666666664</v>
      </c>
      <c r="O1667" t="b">
        <v>0</v>
      </c>
      <c r="P1667">
        <v>93</v>
      </c>
      <c r="Q1667" t="b">
        <v>1</v>
      </c>
      <c r="R1667" t="s">
        <v>8292</v>
      </c>
      <c r="S1667" s="11">
        <f>SUM(E1667/D1667)*100</f>
        <v>119.45714285714286</v>
      </c>
      <c r="T1667" s="10">
        <f>SUM(E1667/P1667)</f>
        <v>44.956989247311824</v>
      </c>
      <c r="U1667" t="s">
        <v>8323</v>
      </c>
      <c r="V1667" t="s">
        <v>8344</v>
      </c>
    </row>
    <row r="1668" spans="1:22" ht="43.5" x14ac:dyDescent="0.35">
      <c r="A1668">
        <v>1666</v>
      </c>
      <c r="B1668" s="3" t="s">
        <v>1667</v>
      </c>
      <c r="C1668" s="3" t="s">
        <v>5776</v>
      </c>
      <c r="D1668" s="18">
        <v>2500</v>
      </c>
      <c r="E1668" s="1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7">
        <v>41331.04482638889</v>
      </c>
      <c r="L1668" s="7">
        <v>41361.003159722219</v>
      </c>
      <c r="M1668" s="5">
        <f>(J1668/86400)+25569+(-5/24)</f>
        <v>41331.04482638889</v>
      </c>
      <c r="N1668" s="5">
        <f t="shared" si="26"/>
        <v>41361.003159722219</v>
      </c>
      <c r="O1668" t="b">
        <v>0</v>
      </c>
      <c r="P1668">
        <v>98</v>
      </c>
      <c r="Q1668" t="b">
        <v>1</v>
      </c>
      <c r="R1668" t="s">
        <v>8292</v>
      </c>
      <c r="S1668" s="11">
        <f>SUM(E1668/D1668)*100</f>
        <v>160.88</v>
      </c>
      <c r="T1668" s="10">
        <f>SUM(E1668/P1668)</f>
        <v>41.04081632653061</v>
      </c>
      <c r="U1668" t="s">
        <v>8323</v>
      </c>
      <c r="V1668" t="s">
        <v>8344</v>
      </c>
    </row>
    <row r="1669" spans="1:22" ht="43.5" x14ac:dyDescent="0.35">
      <c r="A1669">
        <v>1667</v>
      </c>
      <c r="B1669" s="3" t="s">
        <v>1668</v>
      </c>
      <c r="C1669" s="3" t="s">
        <v>5777</v>
      </c>
      <c r="D1669" s="18">
        <v>3400</v>
      </c>
      <c r="E1669" s="18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7">
        <v>41681.862245370365</v>
      </c>
      <c r="L1669" s="7">
        <v>41709.082638888889</v>
      </c>
      <c r="M1669" s="5">
        <f>(J1669/86400)+25569+(-5/24)</f>
        <v>41681.862245370365</v>
      </c>
      <c r="N1669" s="5">
        <f t="shared" si="26"/>
        <v>41709.082638888889</v>
      </c>
      <c r="O1669" t="b">
        <v>0</v>
      </c>
      <c r="P1669">
        <v>82</v>
      </c>
      <c r="Q1669" t="b">
        <v>1</v>
      </c>
      <c r="R1669" t="s">
        <v>8292</v>
      </c>
      <c r="S1669" s="11">
        <f>SUM(E1669/D1669)*100</f>
        <v>126.85294117647059</v>
      </c>
      <c r="T1669" s="10">
        <f>SUM(E1669/P1669)</f>
        <v>52.597560975609753</v>
      </c>
      <c r="U1669" t="s">
        <v>8323</v>
      </c>
      <c r="V1669" t="s">
        <v>8344</v>
      </c>
    </row>
    <row r="1670" spans="1:22" ht="43.5" x14ac:dyDescent="0.35">
      <c r="A1670">
        <v>1668</v>
      </c>
      <c r="B1670" s="3" t="s">
        <v>1669</v>
      </c>
      <c r="C1670" s="3" t="s">
        <v>5778</v>
      </c>
      <c r="D1670" s="18">
        <v>8000</v>
      </c>
      <c r="E1670" s="18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7">
        <v>40844.941423611112</v>
      </c>
      <c r="L1670" s="7">
        <v>40874.983090277776</v>
      </c>
      <c r="M1670" s="5">
        <f>(J1670/86400)+25569+(-5/24)</f>
        <v>40844.941423611112</v>
      </c>
      <c r="N1670" s="5">
        <f t="shared" si="26"/>
        <v>40874.983090277776</v>
      </c>
      <c r="O1670" t="b">
        <v>0</v>
      </c>
      <c r="P1670">
        <v>116</v>
      </c>
      <c r="Q1670" t="b">
        <v>1</v>
      </c>
      <c r="R1670" t="s">
        <v>8292</v>
      </c>
      <c r="S1670" s="11">
        <f>SUM(E1670/D1670)*100</f>
        <v>102.6375</v>
      </c>
      <c r="T1670" s="10">
        <f>SUM(E1670/P1670)</f>
        <v>70.784482758620683</v>
      </c>
      <c r="U1670" t="s">
        <v>8323</v>
      </c>
      <c r="V1670" t="s">
        <v>8344</v>
      </c>
    </row>
    <row r="1671" spans="1:22" ht="58" x14ac:dyDescent="0.35">
      <c r="A1671">
        <v>1669</v>
      </c>
      <c r="B1671" s="3" t="s">
        <v>1670</v>
      </c>
      <c r="C1671" s="3" t="s">
        <v>5779</v>
      </c>
      <c r="D1671" s="18">
        <v>2000</v>
      </c>
      <c r="E1671" s="18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7">
        <v>42461.676805555551</v>
      </c>
      <c r="L1671" s="7">
        <v>42521.676805555551</v>
      </c>
      <c r="M1671" s="5">
        <f>(J1671/86400)+25569+(-5/24)</f>
        <v>42461.676805555551</v>
      </c>
      <c r="N1671" s="5">
        <f t="shared" si="26"/>
        <v>42521.676805555551</v>
      </c>
      <c r="O1671" t="b">
        <v>0</v>
      </c>
      <c r="P1671">
        <v>52</v>
      </c>
      <c r="Q1671" t="b">
        <v>1</v>
      </c>
      <c r="R1671" t="s">
        <v>8292</v>
      </c>
      <c r="S1671" s="11">
        <f>SUM(E1671/D1671)*100</f>
        <v>139.75</v>
      </c>
      <c r="T1671" s="10">
        <f>SUM(E1671/P1671)</f>
        <v>53.75</v>
      </c>
      <c r="U1671" t="s">
        <v>8323</v>
      </c>
      <c r="V1671" t="s">
        <v>8344</v>
      </c>
    </row>
    <row r="1672" spans="1:22" ht="58" x14ac:dyDescent="0.35">
      <c r="A1672">
        <v>1670</v>
      </c>
      <c r="B1672" s="3" t="s">
        <v>1671</v>
      </c>
      <c r="C1672" s="3" t="s">
        <v>5780</v>
      </c>
      <c r="D1672" s="18">
        <v>1000</v>
      </c>
      <c r="E1672" s="18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7">
        <v>40313.722210648142</v>
      </c>
      <c r="L1672" s="7">
        <v>40363.958333333328</v>
      </c>
      <c r="M1672" s="5">
        <f>(J1672/86400)+25569+(-5/24)</f>
        <v>40313.722210648142</v>
      </c>
      <c r="N1672" s="5">
        <f t="shared" si="26"/>
        <v>40363.958333333328</v>
      </c>
      <c r="O1672" t="b">
        <v>0</v>
      </c>
      <c r="P1672">
        <v>23</v>
      </c>
      <c r="Q1672" t="b">
        <v>1</v>
      </c>
      <c r="R1672" t="s">
        <v>8292</v>
      </c>
      <c r="S1672" s="11">
        <f>SUM(E1672/D1672)*100</f>
        <v>102.60000000000001</v>
      </c>
      <c r="T1672" s="10">
        <f>SUM(E1672/P1672)</f>
        <v>44.608695652173914</v>
      </c>
      <c r="U1672" t="s">
        <v>8323</v>
      </c>
      <c r="V1672" t="s">
        <v>8344</v>
      </c>
    </row>
    <row r="1673" spans="1:22" ht="29" x14ac:dyDescent="0.35">
      <c r="A1673">
        <v>1671</v>
      </c>
      <c r="B1673" s="3" t="s">
        <v>1672</v>
      </c>
      <c r="C1673" s="3" t="s">
        <v>5781</v>
      </c>
      <c r="D1673" s="18">
        <v>2000</v>
      </c>
      <c r="E1673" s="18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7">
        <v>42553.335810185185</v>
      </c>
      <c r="L1673" s="7">
        <v>42583.335810185185</v>
      </c>
      <c r="M1673" s="5">
        <f>(J1673/86400)+25569+(-5/24)</f>
        <v>42553.335810185185</v>
      </c>
      <c r="N1673" s="5">
        <f t="shared" si="26"/>
        <v>42583.335810185185</v>
      </c>
      <c r="O1673" t="b">
        <v>0</v>
      </c>
      <c r="P1673">
        <v>77</v>
      </c>
      <c r="Q1673" t="b">
        <v>1</v>
      </c>
      <c r="R1673" t="s">
        <v>8292</v>
      </c>
      <c r="S1673" s="11">
        <f>SUM(E1673/D1673)*100</f>
        <v>100.67349999999999</v>
      </c>
      <c r="T1673" s="10">
        <f>SUM(E1673/P1673)</f>
        <v>26.148961038961041</v>
      </c>
      <c r="U1673" t="s">
        <v>8323</v>
      </c>
      <c r="V1673" t="s">
        <v>8344</v>
      </c>
    </row>
    <row r="1674" spans="1:22" ht="43.5" x14ac:dyDescent="0.35">
      <c r="A1674">
        <v>1672</v>
      </c>
      <c r="B1674" s="3" t="s">
        <v>1673</v>
      </c>
      <c r="C1674" s="3" t="s">
        <v>5782</v>
      </c>
      <c r="D1674" s="18">
        <v>1700</v>
      </c>
      <c r="E1674" s="18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7">
        <v>41034.448263888888</v>
      </c>
      <c r="L1674" s="7">
        <v>41064.448263888888</v>
      </c>
      <c r="M1674" s="5">
        <f>(J1674/86400)+25569+(-5/24)</f>
        <v>41034.448263888888</v>
      </c>
      <c r="N1674" s="5">
        <f t="shared" si="26"/>
        <v>41064.448263888888</v>
      </c>
      <c r="O1674" t="b">
        <v>0</v>
      </c>
      <c r="P1674">
        <v>49</v>
      </c>
      <c r="Q1674" t="b">
        <v>1</v>
      </c>
      <c r="R1674" t="s">
        <v>8292</v>
      </c>
      <c r="S1674" s="11">
        <f>SUM(E1674/D1674)*100</f>
        <v>112.94117647058823</v>
      </c>
      <c r="T1674" s="10">
        <f>SUM(E1674/P1674)</f>
        <v>39.183673469387756</v>
      </c>
      <c r="U1674" t="s">
        <v>8323</v>
      </c>
      <c r="V1674" t="s">
        <v>8344</v>
      </c>
    </row>
    <row r="1675" spans="1:22" ht="43.5" x14ac:dyDescent="0.35">
      <c r="A1675">
        <v>1673</v>
      </c>
      <c r="B1675" s="3" t="s">
        <v>1674</v>
      </c>
      <c r="C1675" s="3" t="s">
        <v>5783</v>
      </c>
      <c r="D1675" s="18">
        <v>2100</v>
      </c>
      <c r="E1675" s="18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7">
        <v>42039.670046296298</v>
      </c>
      <c r="L1675" s="7">
        <v>42069.670046296298</v>
      </c>
      <c r="M1675" s="5">
        <f>(J1675/86400)+25569+(-5/24)</f>
        <v>42039.670046296298</v>
      </c>
      <c r="N1675" s="5">
        <f t="shared" si="26"/>
        <v>42069.670046296298</v>
      </c>
      <c r="O1675" t="b">
        <v>0</v>
      </c>
      <c r="P1675">
        <v>59</v>
      </c>
      <c r="Q1675" t="b">
        <v>1</v>
      </c>
      <c r="R1675" t="s">
        <v>8292</v>
      </c>
      <c r="S1675" s="11">
        <f>SUM(E1675/D1675)*100</f>
        <v>128.09523809523807</v>
      </c>
      <c r="T1675" s="10">
        <f>SUM(E1675/P1675)</f>
        <v>45.593220338983052</v>
      </c>
      <c r="U1675" t="s">
        <v>8323</v>
      </c>
      <c r="V1675" t="s">
        <v>8344</v>
      </c>
    </row>
    <row r="1676" spans="1:22" ht="43.5" x14ac:dyDescent="0.35">
      <c r="A1676">
        <v>1674</v>
      </c>
      <c r="B1676" s="3" t="s">
        <v>1675</v>
      </c>
      <c r="C1676" s="3" t="s">
        <v>5784</v>
      </c>
      <c r="D1676" s="18">
        <v>5000</v>
      </c>
      <c r="E1676" s="18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7">
        <v>42569.397060185183</v>
      </c>
      <c r="L1676" s="7">
        <v>42600.082638888889</v>
      </c>
      <c r="M1676" s="5">
        <f>(J1676/86400)+25569+(-5/24)</f>
        <v>42569.397060185183</v>
      </c>
      <c r="N1676" s="5">
        <f t="shared" si="26"/>
        <v>42600.082638888889</v>
      </c>
      <c r="O1676" t="b">
        <v>0</v>
      </c>
      <c r="P1676">
        <v>113</v>
      </c>
      <c r="Q1676" t="b">
        <v>1</v>
      </c>
      <c r="R1676" t="s">
        <v>8292</v>
      </c>
      <c r="S1676" s="11">
        <f>SUM(E1676/D1676)*100</f>
        <v>201.7</v>
      </c>
      <c r="T1676" s="10">
        <f>SUM(E1676/P1676)</f>
        <v>89.247787610619469</v>
      </c>
      <c r="U1676" t="s">
        <v>8323</v>
      </c>
      <c r="V1676" t="s">
        <v>8344</v>
      </c>
    </row>
    <row r="1677" spans="1:22" ht="29" x14ac:dyDescent="0.35">
      <c r="A1677">
        <v>1675</v>
      </c>
      <c r="B1677" s="3" t="s">
        <v>1676</v>
      </c>
      <c r="C1677" s="3" t="s">
        <v>5785</v>
      </c>
      <c r="D1677" s="18">
        <v>1000</v>
      </c>
      <c r="E1677" s="18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7">
        <v>40802.524768518517</v>
      </c>
      <c r="L1677" s="7">
        <v>40832.710416666661</v>
      </c>
      <c r="M1677" s="5">
        <f>(J1677/86400)+25569+(-5/24)</f>
        <v>40802.524768518517</v>
      </c>
      <c r="N1677" s="5">
        <f t="shared" si="26"/>
        <v>40832.710416666661</v>
      </c>
      <c r="O1677" t="b">
        <v>0</v>
      </c>
      <c r="P1677">
        <v>34</v>
      </c>
      <c r="Q1677" t="b">
        <v>1</v>
      </c>
      <c r="R1677" t="s">
        <v>8292</v>
      </c>
      <c r="S1677" s="11">
        <f>SUM(E1677/D1677)*100</f>
        <v>137.416</v>
      </c>
      <c r="T1677" s="10">
        <f>SUM(E1677/P1677)</f>
        <v>40.416470588235299</v>
      </c>
      <c r="U1677" t="s">
        <v>8323</v>
      </c>
      <c r="V1677" t="s">
        <v>8344</v>
      </c>
    </row>
    <row r="1678" spans="1:22" ht="29" x14ac:dyDescent="0.35">
      <c r="A1678">
        <v>1676</v>
      </c>
      <c r="B1678" s="3" t="s">
        <v>1677</v>
      </c>
      <c r="C1678" s="3" t="s">
        <v>5786</v>
      </c>
      <c r="D1678" s="18">
        <v>3000</v>
      </c>
      <c r="E1678" s="1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7">
        <v>40973.517905092587</v>
      </c>
      <c r="L1678" s="7">
        <v>41019.957638888889</v>
      </c>
      <c r="M1678" s="5">
        <f>(J1678/86400)+25569+(-5/24)</f>
        <v>40973.517905092587</v>
      </c>
      <c r="N1678" s="5">
        <f t="shared" si="26"/>
        <v>41019.957638888889</v>
      </c>
      <c r="O1678" t="b">
        <v>0</v>
      </c>
      <c r="P1678">
        <v>42</v>
      </c>
      <c r="Q1678" t="b">
        <v>1</v>
      </c>
      <c r="R1678" t="s">
        <v>8292</v>
      </c>
      <c r="S1678" s="11">
        <f>SUM(E1678/D1678)*100</f>
        <v>115.33333333333333</v>
      </c>
      <c r="T1678" s="10">
        <f>SUM(E1678/P1678)</f>
        <v>82.38095238095238</v>
      </c>
      <c r="U1678" t="s">
        <v>8323</v>
      </c>
      <c r="V1678" t="s">
        <v>8344</v>
      </c>
    </row>
    <row r="1679" spans="1:22" ht="43.5" x14ac:dyDescent="0.35">
      <c r="A1679">
        <v>1677</v>
      </c>
      <c r="B1679" s="3" t="s">
        <v>1678</v>
      </c>
      <c r="C1679" s="3" t="s">
        <v>5787</v>
      </c>
      <c r="D1679" s="18">
        <v>6000</v>
      </c>
      <c r="E1679" s="18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7">
        <v>42416.198796296296</v>
      </c>
      <c r="L1679" s="7">
        <v>42476.040972222218</v>
      </c>
      <c r="M1679" s="5">
        <f>(J1679/86400)+25569+(-5/24)</f>
        <v>42416.198796296296</v>
      </c>
      <c r="N1679" s="5">
        <f t="shared" si="26"/>
        <v>42476.040972222218</v>
      </c>
      <c r="O1679" t="b">
        <v>0</v>
      </c>
      <c r="P1679">
        <v>42</v>
      </c>
      <c r="Q1679" t="b">
        <v>1</v>
      </c>
      <c r="R1679" t="s">
        <v>8292</v>
      </c>
      <c r="S1679" s="11">
        <f>SUM(E1679/D1679)*100</f>
        <v>111.66666666666667</v>
      </c>
      <c r="T1679" s="10">
        <f>SUM(E1679/P1679)</f>
        <v>159.52380952380952</v>
      </c>
      <c r="U1679" t="s">
        <v>8323</v>
      </c>
      <c r="V1679" t="s">
        <v>8344</v>
      </c>
    </row>
    <row r="1680" spans="1:22" ht="43.5" x14ac:dyDescent="0.35">
      <c r="A1680">
        <v>1678</v>
      </c>
      <c r="B1680" s="3" t="s">
        <v>1679</v>
      </c>
      <c r="C1680" s="3" t="s">
        <v>5788</v>
      </c>
      <c r="D1680" s="18">
        <v>1500</v>
      </c>
      <c r="E1680" s="18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7">
        <v>41662.646655092591</v>
      </c>
      <c r="L1680" s="7">
        <v>41676.646655092591</v>
      </c>
      <c r="M1680" s="5">
        <f>(J1680/86400)+25569+(-5/24)</f>
        <v>41662.646655092591</v>
      </c>
      <c r="N1680" s="5">
        <f t="shared" si="26"/>
        <v>41676.646655092591</v>
      </c>
      <c r="O1680" t="b">
        <v>0</v>
      </c>
      <c r="P1680">
        <v>49</v>
      </c>
      <c r="Q1680" t="b">
        <v>1</v>
      </c>
      <c r="R1680" t="s">
        <v>8292</v>
      </c>
      <c r="S1680" s="11">
        <f>SUM(E1680/D1680)*100</f>
        <v>118.39999999999999</v>
      </c>
      <c r="T1680" s="10">
        <f>SUM(E1680/P1680)</f>
        <v>36.244897959183675</v>
      </c>
      <c r="U1680" t="s">
        <v>8323</v>
      </c>
      <c r="V1680" t="s">
        <v>8344</v>
      </c>
    </row>
    <row r="1681" spans="1:22" ht="58" x14ac:dyDescent="0.35">
      <c r="A1681">
        <v>1679</v>
      </c>
      <c r="B1681" s="3" t="s">
        <v>1680</v>
      </c>
      <c r="C1681" s="3" t="s">
        <v>5789</v>
      </c>
      <c r="D1681" s="18">
        <v>2000</v>
      </c>
      <c r="E1681" s="18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7">
        <v>40722.860474537032</v>
      </c>
      <c r="L1681" s="7">
        <v>40745.860474537032</v>
      </c>
      <c r="M1681" s="5">
        <f>(J1681/86400)+25569+(-5/24)</f>
        <v>40722.860474537032</v>
      </c>
      <c r="N1681" s="5">
        <f t="shared" si="26"/>
        <v>40745.860474537032</v>
      </c>
      <c r="O1681" t="b">
        <v>0</v>
      </c>
      <c r="P1681">
        <v>56</v>
      </c>
      <c r="Q1681" t="b">
        <v>1</v>
      </c>
      <c r="R1681" t="s">
        <v>8292</v>
      </c>
      <c r="S1681" s="11">
        <f>SUM(E1681/D1681)*100</f>
        <v>175</v>
      </c>
      <c r="T1681" s="10">
        <f>SUM(E1681/P1681)</f>
        <v>62.5</v>
      </c>
      <c r="U1681" t="s">
        <v>8323</v>
      </c>
      <c r="V1681" t="s">
        <v>8344</v>
      </c>
    </row>
    <row r="1682" spans="1:22" ht="29" x14ac:dyDescent="0.35">
      <c r="A1682">
        <v>1680</v>
      </c>
      <c r="B1682" s="3" t="s">
        <v>1681</v>
      </c>
      <c r="C1682" s="3" t="s">
        <v>5790</v>
      </c>
      <c r="D1682" s="18">
        <v>1000</v>
      </c>
      <c r="E1682" s="18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7">
        <v>41802.549386574072</v>
      </c>
      <c r="L1682" s="7">
        <v>41832.549386574072</v>
      </c>
      <c r="M1682" s="5">
        <f>(J1682/86400)+25569+(-5/24)</f>
        <v>41802.549386574072</v>
      </c>
      <c r="N1682" s="5">
        <f t="shared" si="26"/>
        <v>41832.549386574072</v>
      </c>
      <c r="O1682" t="b">
        <v>0</v>
      </c>
      <c r="P1682">
        <v>25</v>
      </c>
      <c r="Q1682" t="b">
        <v>1</v>
      </c>
      <c r="R1682" t="s">
        <v>8292</v>
      </c>
      <c r="S1682" s="11">
        <f>SUM(E1682/D1682)*100</f>
        <v>117.5</v>
      </c>
      <c r="T1682" s="10">
        <f>SUM(E1682/P1682)</f>
        <v>47</v>
      </c>
      <c r="U1682" t="s">
        <v>8323</v>
      </c>
      <c r="V1682" t="s">
        <v>8344</v>
      </c>
    </row>
    <row r="1683" spans="1:22" ht="58" x14ac:dyDescent="0.35">
      <c r="A1683">
        <v>1681</v>
      </c>
      <c r="B1683" s="3" t="s">
        <v>1682</v>
      </c>
      <c r="C1683" s="3" t="s">
        <v>5791</v>
      </c>
      <c r="D1683" s="18">
        <v>65000</v>
      </c>
      <c r="E1683" s="18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7">
        <v>42773.91300925926</v>
      </c>
      <c r="L1683" s="7">
        <v>42822.874999999993</v>
      </c>
      <c r="M1683" s="5">
        <f>(J1683/86400)+25569+(-5/24)</f>
        <v>42773.91300925926</v>
      </c>
      <c r="N1683" s="5">
        <f t="shared" si="26"/>
        <v>42822.874999999993</v>
      </c>
      <c r="O1683" t="b">
        <v>0</v>
      </c>
      <c r="P1683">
        <v>884</v>
      </c>
      <c r="Q1683" t="b">
        <v>0</v>
      </c>
      <c r="R1683" t="s">
        <v>8293</v>
      </c>
      <c r="S1683" s="11">
        <f>SUM(E1683/D1683)*100</f>
        <v>101.42212307692309</v>
      </c>
      <c r="T1683" s="10">
        <f>SUM(E1683/P1683)</f>
        <v>74.575090497737563</v>
      </c>
      <c r="U1683" t="s">
        <v>8323</v>
      </c>
      <c r="V1683" t="s">
        <v>8345</v>
      </c>
    </row>
    <row r="1684" spans="1:22" ht="43.5" x14ac:dyDescent="0.35">
      <c r="A1684">
        <v>1682</v>
      </c>
      <c r="B1684" s="3" t="s">
        <v>1683</v>
      </c>
      <c r="C1684" s="3" t="s">
        <v>5792</v>
      </c>
      <c r="D1684" s="18">
        <v>6000</v>
      </c>
      <c r="E1684" s="18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7">
        <v>42779.005324074074</v>
      </c>
      <c r="L1684" s="7">
        <v>42838.963657407403</v>
      </c>
      <c r="M1684" s="5">
        <f>(J1684/86400)+25569+(-5/24)</f>
        <v>42779.005324074074</v>
      </c>
      <c r="N1684" s="5">
        <f t="shared" si="26"/>
        <v>42838.963657407403</v>
      </c>
      <c r="O1684" t="b">
        <v>0</v>
      </c>
      <c r="P1684">
        <v>0</v>
      </c>
      <c r="Q1684" t="b">
        <v>0</v>
      </c>
      <c r="R1684" t="s">
        <v>8293</v>
      </c>
      <c r="S1684" s="11">
        <f>SUM(E1684/D1684)*100</f>
        <v>0</v>
      </c>
      <c r="T1684" s="10" t="e">
        <f>SUM(E1684/P1684)</f>
        <v>#DIV/0!</v>
      </c>
      <c r="U1684" t="s">
        <v>8323</v>
      </c>
      <c r="V1684" t="s">
        <v>8345</v>
      </c>
    </row>
    <row r="1685" spans="1:22" ht="43.5" x14ac:dyDescent="0.35">
      <c r="A1685">
        <v>1683</v>
      </c>
      <c r="B1685" s="3" t="s">
        <v>1684</v>
      </c>
      <c r="C1685" s="3" t="s">
        <v>5793</v>
      </c>
      <c r="D1685" s="18">
        <v>3500</v>
      </c>
      <c r="E1685" s="18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7">
        <v>42808.57335648148</v>
      </c>
      <c r="L1685" s="7">
        <v>42832.57335648148</v>
      </c>
      <c r="M1685" s="5">
        <f>(J1685/86400)+25569+(-5/24)</f>
        <v>42808.57335648148</v>
      </c>
      <c r="N1685" s="5">
        <f t="shared" si="26"/>
        <v>42832.57335648148</v>
      </c>
      <c r="O1685" t="b">
        <v>0</v>
      </c>
      <c r="P1685">
        <v>10</v>
      </c>
      <c r="Q1685" t="b">
        <v>0</v>
      </c>
      <c r="R1685" t="s">
        <v>8293</v>
      </c>
      <c r="S1685" s="11">
        <f>SUM(E1685/D1685)*100</f>
        <v>21.714285714285715</v>
      </c>
      <c r="T1685" s="10">
        <f>SUM(E1685/P1685)</f>
        <v>76</v>
      </c>
      <c r="U1685" t="s">
        <v>8323</v>
      </c>
      <c r="V1685" t="s">
        <v>8345</v>
      </c>
    </row>
    <row r="1686" spans="1:22" ht="29" x14ac:dyDescent="0.35">
      <c r="A1686">
        <v>1684</v>
      </c>
      <c r="B1686" s="3" t="s">
        <v>1685</v>
      </c>
      <c r="C1686" s="3" t="s">
        <v>5794</v>
      </c>
      <c r="D1686" s="18">
        <v>8000</v>
      </c>
      <c r="E1686" s="18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7">
        <v>42783.606956018521</v>
      </c>
      <c r="L1686" s="7">
        <v>42811.565289351849</v>
      </c>
      <c r="M1686" s="5">
        <f>(J1686/86400)+25569+(-5/24)</f>
        <v>42783.606956018521</v>
      </c>
      <c r="N1686" s="5">
        <f t="shared" si="26"/>
        <v>42811.565289351849</v>
      </c>
      <c r="O1686" t="b">
        <v>0</v>
      </c>
      <c r="P1686">
        <v>101</v>
      </c>
      <c r="Q1686" t="b">
        <v>0</v>
      </c>
      <c r="R1686" t="s">
        <v>8293</v>
      </c>
      <c r="S1686" s="11">
        <f>SUM(E1686/D1686)*100</f>
        <v>109.125</v>
      </c>
      <c r="T1686" s="10">
        <f>SUM(E1686/P1686)</f>
        <v>86.43564356435644</v>
      </c>
      <c r="U1686" t="s">
        <v>8323</v>
      </c>
      <c r="V1686" t="s">
        <v>8345</v>
      </c>
    </row>
    <row r="1687" spans="1:22" ht="43.5" x14ac:dyDescent="0.35">
      <c r="A1687">
        <v>1685</v>
      </c>
      <c r="B1687" s="3" t="s">
        <v>1686</v>
      </c>
      <c r="C1687" s="3" t="s">
        <v>5795</v>
      </c>
      <c r="D1687" s="18">
        <v>350</v>
      </c>
      <c r="E1687" s="18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7">
        <v>42788.041932870365</v>
      </c>
      <c r="L1687" s="7">
        <v>42818.0002662037</v>
      </c>
      <c r="M1687" s="5">
        <f>(J1687/86400)+25569+(-5/24)</f>
        <v>42788.041932870365</v>
      </c>
      <c r="N1687" s="5">
        <f t="shared" si="26"/>
        <v>42818.0002662037</v>
      </c>
      <c r="O1687" t="b">
        <v>0</v>
      </c>
      <c r="P1687">
        <v>15</v>
      </c>
      <c r="Q1687" t="b">
        <v>0</v>
      </c>
      <c r="R1687" t="s">
        <v>8293</v>
      </c>
      <c r="S1687" s="11">
        <f>SUM(E1687/D1687)*100</f>
        <v>102.85714285714285</v>
      </c>
      <c r="T1687" s="10">
        <f>SUM(E1687/P1687)</f>
        <v>24</v>
      </c>
      <c r="U1687" t="s">
        <v>8323</v>
      </c>
      <c r="V1687" t="s">
        <v>8345</v>
      </c>
    </row>
    <row r="1688" spans="1:22" ht="43.5" x14ac:dyDescent="0.35">
      <c r="A1688">
        <v>1686</v>
      </c>
      <c r="B1688" s="3" t="s">
        <v>1687</v>
      </c>
      <c r="C1688" s="3" t="s">
        <v>5796</v>
      </c>
      <c r="D1688" s="18">
        <v>5000</v>
      </c>
      <c r="E1688" s="1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7">
        <v>42792.635636574072</v>
      </c>
      <c r="L1688" s="7">
        <v>42852.593969907401</v>
      </c>
      <c r="M1688" s="5">
        <f>(J1688/86400)+25569+(-5/24)</f>
        <v>42792.635636574072</v>
      </c>
      <c r="N1688" s="5">
        <f t="shared" si="26"/>
        <v>42852.593969907401</v>
      </c>
      <c r="O1688" t="b">
        <v>0</v>
      </c>
      <c r="P1688">
        <v>1</v>
      </c>
      <c r="Q1688" t="b">
        <v>0</v>
      </c>
      <c r="R1688" t="s">
        <v>8293</v>
      </c>
      <c r="S1688" s="11">
        <f>SUM(E1688/D1688)*100</f>
        <v>0.36</v>
      </c>
      <c r="T1688" s="10">
        <f>SUM(E1688/P1688)</f>
        <v>18</v>
      </c>
      <c r="U1688" t="s">
        <v>8323</v>
      </c>
      <c r="V1688" t="s">
        <v>8345</v>
      </c>
    </row>
    <row r="1689" spans="1:22" ht="43.5" x14ac:dyDescent="0.35">
      <c r="A1689">
        <v>1687</v>
      </c>
      <c r="B1689" s="3" t="s">
        <v>1688</v>
      </c>
      <c r="C1689" s="3" t="s">
        <v>5797</v>
      </c>
      <c r="D1689" s="18">
        <v>10000</v>
      </c>
      <c r="E1689" s="18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7">
        <v>42801.838483796295</v>
      </c>
      <c r="L1689" s="7">
        <v>42835.635416666664</v>
      </c>
      <c r="M1689" s="5">
        <f>(J1689/86400)+25569+(-5/24)</f>
        <v>42801.838483796295</v>
      </c>
      <c r="N1689" s="5">
        <f t="shared" si="26"/>
        <v>42835.635416666664</v>
      </c>
      <c r="O1689" t="b">
        <v>0</v>
      </c>
      <c r="P1689">
        <v>39</v>
      </c>
      <c r="Q1689" t="b">
        <v>0</v>
      </c>
      <c r="R1689" t="s">
        <v>8293</v>
      </c>
      <c r="S1689" s="11">
        <f>SUM(E1689/D1689)*100</f>
        <v>31.25</v>
      </c>
      <c r="T1689" s="10">
        <f>SUM(E1689/P1689)</f>
        <v>80.128205128205124</v>
      </c>
      <c r="U1689" t="s">
        <v>8323</v>
      </c>
      <c r="V1689" t="s">
        <v>8345</v>
      </c>
    </row>
    <row r="1690" spans="1:22" ht="58" x14ac:dyDescent="0.35">
      <c r="A1690">
        <v>1688</v>
      </c>
      <c r="B1690" s="3" t="s">
        <v>1689</v>
      </c>
      <c r="C1690" s="3" t="s">
        <v>5798</v>
      </c>
      <c r="D1690" s="18">
        <v>4000</v>
      </c>
      <c r="E1690" s="18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7">
        <v>42804.326319444437</v>
      </c>
      <c r="L1690" s="7">
        <v>42834.28465277778</v>
      </c>
      <c r="M1690" s="5">
        <f>(J1690/86400)+25569+(-5/24)</f>
        <v>42804.326319444437</v>
      </c>
      <c r="N1690" s="5">
        <f t="shared" si="26"/>
        <v>42834.28465277778</v>
      </c>
      <c r="O1690" t="b">
        <v>0</v>
      </c>
      <c r="P1690">
        <v>7</v>
      </c>
      <c r="Q1690" t="b">
        <v>0</v>
      </c>
      <c r="R1690" t="s">
        <v>8293</v>
      </c>
      <c r="S1690" s="11">
        <f>SUM(E1690/D1690)*100</f>
        <v>44.3</v>
      </c>
      <c r="T1690" s="10">
        <f>SUM(E1690/P1690)</f>
        <v>253.14285714285714</v>
      </c>
      <c r="U1690" t="s">
        <v>8323</v>
      </c>
      <c r="V1690" t="s">
        <v>8345</v>
      </c>
    </row>
    <row r="1691" spans="1:22" ht="29" x14ac:dyDescent="0.35">
      <c r="A1691">
        <v>1689</v>
      </c>
      <c r="B1691" s="3" t="s">
        <v>1690</v>
      </c>
      <c r="C1691" s="3" t="s">
        <v>5799</v>
      </c>
      <c r="D1691" s="18">
        <v>2400</v>
      </c>
      <c r="E1691" s="18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7">
        <v>42780.734143518515</v>
      </c>
      <c r="L1691" s="7">
        <v>42810.692476851851</v>
      </c>
      <c r="M1691" s="5">
        <f>(J1691/86400)+25569+(-5/24)</f>
        <v>42780.734143518515</v>
      </c>
      <c r="N1691" s="5">
        <f t="shared" si="26"/>
        <v>42810.692476851851</v>
      </c>
      <c r="O1691" t="b">
        <v>0</v>
      </c>
      <c r="P1691">
        <v>14</v>
      </c>
      <c r="Q1691" t="b">
        <v>0</v>
      </c>
      <c r="R1691" t="s">
        <v>8293</v>
      </c>
      <c r="S1691" s="11">
        <f>SUM(E1691/D1691)*100</f>
        <v>100</v>
      </c>
      <c r="T1691" s="10">
        <f>SUM(E1691/P1691)</f>
        <v>171.42857142857142</v>
      </c>
      <c r="U1691" t="s">
        <v>8323</v>
      </c>
      <c r="V1691" t="s">
        <v>8345</v>
      </c>
    </row>
    <row r="1692" spans="1:22" ht="43.5" x14ac:dyDescent="0.35">
      <c r="A1692">
        <v>1690</v>
      </c>
      <c r="B1692" s="3" t="s">
        <v>1691</v>
      </c>
      <c r="C1692" s="3" t="s">
        <v>5800</v>
      </c>
      <c r="D1692" s="18">
        <v>2500</v>
      </c>
      <c r="E1692" s="18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7">
        <v>42801.222708333335</v>
      </c>
      <c r="L1692" s="7">
        <v>42831.181041666663</v>
      </c>
      <c r="M1692" s="5">
        <f>(J1692/86400)+25569+(-5/24)</f>
        <v>42801.222708333335</v>
      </c>
      <c r="N1692" s="5">
        <f t="shared" si="26"/>
        <v>42831.181041666663</v>
      </c>
      <c r="O1692" t="b">
        <v>0</v>
      </c>
      <c r="P1692">
        <v>11</v>
      </c>
      <c r="Q1692" t="b">
        <v>0</v>
      </c>
      <c r="R1692" t="s">
        <v>8293</v>
      </c>
      <c r="S1692" s="11">
        <f>SUM(E1692/D1692)*100</f>
        <v>25.4</v>
      </c>
      <c r="T1692" s="10">
        <f>SUM(E1692/P1692)</f>
        <v>57.727272727272727</v>
      </c>
      <c r="U1692" t="s">
        <v>8323</v>
      </c>
      <c r="V1692" t="s">
        <v>8345</v>
      </c>
    </row>
    <row r="1693" spans="1:22" ht="43.5" x14ac:dyDescent="0.35">
      <c r="A1693">
        <v>1691</v>
      </c>
      <c r="B1693" s="3" t="s">
        <v>1692</v>
      </c>
      <c r="C1693" s="3" t="s">
        <v>5801</v>
      </c>
      <c r="D1693" s="18">
        <v>30000</v>
      </c>
      <c r="E1693" s="18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7">
        <v>42795.493148148147</v>
      </c>
      <c r="L1693" s="7">
        <v>42827.833333333336</v>
      </c>
      <c r="M1693" s="5">
        <f>(J1693/86400)+25569+(-5/24)</f>
        <v>42795.493148148147</v>
      </c>
      <c r="N1693" s="5">
        <f t="shared" si="26"/>
        <v>42827.833333333336</v>
      </c>
      <c r="O1693" t="b">
        <v>0</v>
      </c>
      <c r="P1693">
        <v>38</v>
      </c>
      <c r="Q1693" t="b">
        <v>0</v>
      </c>
      <c r="R1693" t="s">
        <v>8293</v>
      </c>
      <c r="S1693" s="11">
        <f>SUM(E1693/D1693)*100</f>
        <v>33.473333333333329</v>
      </c>
      <c r="T1693" s="10">
        <f>SUM(E1693/P1693)</f>
        <v>264.26315789473682</v>
      </c>
      <c r="U1693" t="s">
        <v>8323</v>
      </c>
      <c r="V1693" t="s">
        <v>8345</v>
      </c>
    </row>
    <row r="1694" spans="1:22" ht="43.5" x14ac:dyDescent="0.35">
      <c r="A1694">
        <v>1692</v>
      </c>
      <c r="B1694" s="3" t="s">
        <v>1693</v>
      </c>
      <c r="C1694" s="3" t="s">
        <v>5802</v>
      </c>
      <c r="D1694" s="18">
        <v>5000</v>
      </c>
      <c r="E1694" s="18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7">
        <v>42787.94290509259</v>
      </c>
      <c r="L1694" s="7">
        <v>42820.790972222218</v>
      </c>
      <c r="M1694" s="5">
        <f>(J1694/86400)+25569+(-5/24)</f>
        <v>42787.94290509259</v>
      </c>
      <c r="N1694" s="5">
        <f t="shared" si="26"/>
        <v>42820.790972222218</v>
      </c>
      <c r="O1694" t="b">
        <v>0</v>
      </c>
      <c r="P1694">
        <v>15</v>
      </c>
      <c r="Q1694" t="b">
        <v>0</v>
      </c>
      <c r="R1694" t="s">
        <v>8293</v>
      </c>
      <c r="S1694" s="11">
        <f>SUM(E1694/D1694)*100</f>
        <v>47.8</v>
      </c>
      <c r="T1694" s="10">
        <f>SUM(E1694/P1694)</f>
        <v>159.33333333333334</v>
      </c>
      <c r="U1694" t="s">
        <v>8323</v>
      </c>
      <c r="V1694" t="s">
        <v>8345</v>
      </c>
    </row>
    <row r="1695" spans="1:22" ht="58" x14ac:dyDescent="0.35">
      <c r="A1695">
        <v>1693</v>
      </c>
      <c r="B1695" s="3" t="s">
        <v>1694</v>
      </c>
      <c r="C1695" s="3" t="s">
        <v>5803</v>
      </c>
      <c r="D1695" s="18">
        <v>3000</v>
      </c>
      <c r="E1695" s="18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7">
        <v>42803.711944444447</v>
      </c>
      <c r="L1695" s="7">
        <v>42834.624999999993</v>
      </c>
      <c r="M1695" s="5">
        <f>(J1695/86400)+25569+(-5/24)</f>
        <v>42803.711944444447</v>
      </c>
      <c r="N1695" s="5">
        <f t="shared" si="26"/>
        <v>42834.624999999993</v>
      </c>
      <c r="O1695" t="b">
        <v>0</v>
      </c>
      <c r="P1695">
        <v>8</v>
      </c>
      <c r="Q1695" t="b">
        <v>0</v>
      </c>
      <c r="R1695" t="s">
        <v>8293</v>
      </c>
      <c r="S1695" s="11">
        <f>SUM(E1695/D1695)*100</f>
        <v>9.3333333333333339</v>
      </c>
      <c r="T1695" s="10">
        <f>SUM(E1695/P1695)</f>
        <v>35</v>
      </c>
      <c r="U1695" t="s">
        <v>8323</v>
      </c>
      <c r="V1695" t="s">
        <v>8345</v>
      </c>
    </row>
    <row r="1696" spans="1:22" ht="43.5" x14ac:dyDescent="0.35">
      <c r="A1696">
        <v>1694</v>
      </c>
      <c r="B1696" s="3" t="s">
        <v>1695</v>
      </c>
      <c r="C1696" s="3" t="s">
        <v>5804</v>
      </c>
      <c r="D1696" s="18">
        <v>10000</v>
      </c>
      <c r="E1696" s="18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7">
        <v>42791.461504629631</v>
      </c>
      <c r="L1696" s="7">
        <v>42820.98333333333</v>
      </c>
      <c r="M1696" s="5">
        <f>(J1696/86400)+25569+(-5/24)</f>
        <v>42791.461504629631</v>
      </c>
      <c r="N1696" s="5">
        <f t="shared" si="26"/>
        <v>42820.98333333333</v>
      </c>
      <c r="O1696" t="b">
        <v>0</v>
      </c>
      <c r="P1696">
        <v>1</v>
      </c>
      <c r="Q1696" t="b">
        <v>0</v>
      </c>
      <c r="R1696" t="s">
        <v>8293</v>
      </c>
      <c r="S1696" s="11">
        <f>SUM(E1696/D1696)*100</f>
        <v>0.05</v>
      </c>
      <c r="T1696" s="10">
        <f>SUM(E1696/P1696)</f>
        <v>5</v>
      </c>
      <c r="U1696" t="s">
        <v>8323</v>
      </c>
      <c r="V1696" t="s">
        <v>8345</v>
      </c>
    </row>
    <row r="1697" spans="1:22" ht="58" x14ac:dyDescent="0.35">
      <c r="A1697">
        <v>1695</v>
      </c>
      <c r="B1697" s="3" t="s">
        <v>1696</v>
      </c>
      <c r="C1697" s="3" t="s">
        <v>5805</v>
      </c>
      <c r="D1697" s="18">
        <v>12000</v>
      </c>
      <c r="E1697" s="18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7">
        <v>42800.823078703703</v>
      </c>
      <c r="L1697" s="7">
        <v>42834.833333333336</v>
      </c>
      <c r="M1697" s="5">
        <f>(J1697/86400)+25569+(-5/24)</f>
        <v>42800.823078703703</v>
      </c>
      <c r="N1697" s="5">
        <f t="shared" si="26"/>
        <v>42834.833333333336</v>
      </c>
      <c r="O1697" t="b">
        <v>0</v>
      </c>
      <c r="P1697">
        <v>23</v>
      </c>
      <c r="Q1697" t="b">
        <v>0</v>
      </c>
      <c r="R1697" t="s">
        <v>8293</v>
      </c>
      <c r="S1697" s="11">
        <f>SUM(E1697/D1697)*100</f>
        <v>11.708333333333334</v>
      </c>
      <c r="T1697" s="10">
        <f>SUM(E1697/P1697)</f>
        <v>61.086956521739133</v>
      </c>
      <c r="U1697" t="s">
        <v>8323</v>
      </c>
      <c r="V1697" t="s">
        <v>8345</v>
      </c>
    </row>
    <row r="1698" spans="1:22" ht="58" x14ac:dyDescent="0.35">
      <c r="A1698">
        <v>1696</v>
      </c>
      <c r="B1698" s="3" t="s">
        <v>1697</v>
      </c>
      <c r="C1698" s="3" t="s">
        <v>5806</v>
      </c>
      <c r="D1698" s="18">
        <v>300000</v>
      </c>
      <c r="E1698" s="1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7">
        <v>42795.861238425925</v>
      </c>
      <c r="L1698" s="7">
        <v>42825.819571759253</v>
      </c>
      <c r="M1698" s="5">
        <f>(J1698/86400)+25569+(-5/24)</f>
        <v>42795.861238425925</v>
      </c>
      <c r="N1698" s="5">
        <f t="shared" si="26"/>
        <v>42825.819571759253</v>
      </c>
      <c r="O1698" t="b">
        <v>0</v>
      </c>
      <c r="P1698">
        <v>0</v>
      </c>
      <c r="Q1698" t="b">
        <v>0</v>
      </c>
      <c r="R1698" t="s">
        <v>8293</v>
      </c>
      <c r="S1698" s="11">
        <f>SUM(E1698/D1698)*100</f>
        <v>0</v>
      </c>
      <c r="T1698" s="10" t="e">
        <f>SUM(E1698/P1698)</f>
        <v>#DIV/0!</v>
      </c>
      <c r="U1698" t="s">
        <v>8323</v>
      </c>
      <c r="V1698" t="s">
        <v>8345</v>
      </c>
    </row>
    <row r="1699" spans="1:22" ht="43.5" x14ac:dyDescent="0.35">
      <c r="A1699">
        <v>1697</v>
      </c>
      <c r="B1699" s="3" t="s">
        <v>1698</v>
      </c>
      <c r="C1699" s="3" t="s">
        <v>5807</v>
      </c>
      <c r="D1699" s="18">
        <v>12500</v>
      </c>
      <c r="E1699" s="18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7">
        <v>42804.824629629627</v>
      </c>
      <c r="L1699" s="7">
        <v>42834.782962962963</v>
      </c>
      <c r="M1699" s="5">
        <f>(J1699/86400)+25569+(-5/24)</f>
        <v>42804.824629629627</v>
      </c>
      <c r="N1699" s="5">
        <f t="shared" si="26"/>
        <v>42834.782962962963</v>
      </c>
      <c r="O1699" t="b">
        <v>0</v>
      </c>
      <c r="P1699">
        <v>22</v>
      </c>
      <c r="Q1699" t="b">
        <v>0</v>
      </c>
      <c r="R1699" t="s">
        <v>8293</v>
      </c>
      <c r="S1699" s="11">
        <f>SUM(E1699/D1699)*100</f>
        <v>20.208000000000002</v>
      </c>
      <c r="T1699" s="10">
        <f>SUM(E1699/P1699)</f>
        <v>114.81818181818181</v>
      </c>
      <c r="U1699" t="s">
        <v>8323</v>
      </c>
      <c r="V1699" t="s">
        <v>8345</v>
      </c>
    </row>
    <row r="1700" spans="1:22" ht="72.5" x14ac:dyDescent="0.35">
      <c r="A1700">
        <v>1698</v>
      </c>
      <c r="B1700" s="3" t="s">
        <v>1699</v>
      </c>
      <c r="C1700" s="3" t="s">
        <v>5808</v>
      </c>
      <c r="D1700" s="18">
        <v>125000</v>
      </c>
      <c r="E1700" s="18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7">
        <v>42795.999537037038</v>
      </c>
      <c r="L1700" s="7">
        <v>42819.939583333333</v>
      </c>
      <c r="M1700" s="5">
        <f>(J1700/86400)+25569+(-5/24)</f>
        <v>42795.999537037038</v>
      </c>
      <c r="N1700" s="5">
        <f t="shared" si="26"/>
        <v>42819.939583333333</v>
      </c>
      <c r="O1700" t="b">
        <v>0</v>
      </c>
      <c r="P1700">
        <v>0</v>
      </c>
      <c r="Q1700" t="b">
        <v>0</v>
      </c>
      <c r="R1700" t="s">
        <v>8293</v>
      </c>
      <c r="S1700" s="11">
        <f>SUM(E1700/D1700)*100</f>
        <v>0</v>
      </c>
      <c r="T1700" s="10" t="e">
        <f>SUM(E1700/P1700)</f>
        <v>#DIV/0!</v>
      </c>
      <c r="U1700" t="s">
        <v>8323</v>
      </c>
      <c r="V1700" t="s">
        <v>8345</v>
      </c>
    </row>
    <row r="1701" spans="1:22" ht="58" x14ac:dyDescent="0.35">
      <c r="A1701">
        <v>1699</v>
      </c>
      <c r="B1701" s="3" t="s">
        <v>1700</v>
      </c>
      <c r="C1701" s="3" t="s">
        <v>5809</v>
      </c>
      <c r="D1701" s="18">
        <v>5105</v>
      </c>
      <c r="E1701" s="18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7">
        <v>42806.655613425923</v>
      </c>
      <c r="L1701" s="7">
        <v>42836.655613425923</v>
      </c>
      <c r="M1701" s="5">
        <f>(J1701/86400)+25569+(-5/24)</f>
        <v>42806.655613425923</v>
      </c>
      <c r="N1701" s="5">
        <f t="shared" si="26"/>
        <v>42836.655613425923</v>
      </c>
      <c r="O1701" t="b">
        <v>0</v>
      </c>
      <c r="P1701">
        <v>4</v>
      </c>
      <c r="Q1701" t="b">
        <v>0</v>
      </c>
      <c r="R1701" t="s">
        <v>8293</v>
      </c>
      <c r="S1701" s="11">
        <f>SUM(E1701/D1701)*100</f>
        <v>4.2311459353574925</v>
      </c>
      <c r="T1701" s="10">
        <f>SUM(E1701/P1701)</f>
        <v>54</v>
      </c>
      <c r="U1701" t="s">
        <v>8323</v>
      </c>
      <c r="V1701" t="s">
        <v>8345</v>
      </c>
    </row>
    <row r="1702" spans="1:22" ht="43.5" x14ac:dyDescent="0.35">
      <c r="A1702">
        <v>1700</v>
      </c>
      <c r="B1702" s="3" t="s">
        <v>1701</v>
      </c>
      <c r="C1702" s="3" t="s">
        <v>5810</v>
      </c>
      <c r="D1702" s="18">
        <v>20000</v>
      </c>
      <c r="E1702" s="18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7">
        <v>42795.863310185181</v>
      </c>
      <c r="L1702" s="7">
        <v>42825.958333333336</v>
      </c>
      <c r="M1702" s="5">
        <f>(J1702/86400)+25569+(-5/24)</f>
        <v>42795.863310185181</v>
      </c>
      <c r="N1702" s="5">
        <f t="shared" si="26"/>
        <v>42825.958333333336</v>
      </c>
      <c r="O1702" t="b">
        <v>0</v>
      </c>
      <c r="P1702">
        <v>79</v>
      </c>
      <c r="Q1702" t="b">
        <v>0</v>
      </c>
      <c r="R1702" t="s">
        <v>8293</v>
      </c>
      <c r="S1702" s="11">
        <f>SUM(E1702/D1702)*100</f>
        <v>26.06</v>
      </c>
      <c r="T1702" s="10">
        <f>SUM(E1702/P1702)</f>
        <v>65.974683544303801</v>
      </c>
      <c r="U1702" t="s">
        <v>8323</v>
      </c>
      <c r="V1702" t="s">
        <v>8345</v>
      </c>
    </row>
    <row r="1703" spans="1:22" ht="43.5" x14ac:dyDescent="0.35">
      <c r="A1703">
        <v>1701</v>
      </c>
      <c r="B1703" s="3" t="s">
        <v>1702</v>
      </c>
      <c r="C1703" s="3" t="s">
        <v>5811</v>
      </c>
      <c r="D1703" s="18">
        <v>5050</v>
      </c>
      <c r="E1703" s="18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7">
        <v>41989.456076388888</v>
      </c>
      <c r="L1703" s="7">
        <v>42019.456076388888</v>
      </c>
      <c r="M1703" s="5">
        <f>(J1703/86400)+25569+(-5/24)</f>
        <v>41989.456076388888</v>
      </c>
      <c r="N1703" s="5">
        <f t="shared" si="26"/>
        <v>42019.456076388888</v>
      </c>
      <c r="O1703" t="b">
        <v>0</v>
      </c>
      <c r="P1703">
        <v>2</v>
      </c>
      <c r="Q1703" t="b">
        <v>0</v>
      </c>
      <c r="R1703" t="s">
        <v>8293</v>
      </c>
      <c r="S1703" s="11">
        <f>SUM(E1703/D1703)*100</f>
        <v>0.19801980198019803</v>
      </c>
      <c r="T1703" s="10">
        <f>SUM(E1703/P1703)</f>
        <v>5</v>
      </c>
      <c r="U1703" t="s">
        <v>8323</v>
      </c>
      <c r="V1703" t="s">
        <v>8345</v>
      </c>
    </row>
    <row r="1704" spans="1:22" ht="29" x14ac:dyDescent="0.35">
      <c r="A1704">
        <v>1702</v>
      </c>
      <c r="B1704" s="3" t="s">
        <v>1703</v>
      </c>
      <c r="C1704" s="3" t="s">
        <v>5812</v>
      </c>
      <c r="D1704" s="18">
        <v>16500</v>
      </c>
      <c r="E1704" s="18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7">
        <v>42063.661458333336</v>
      </c>
      <c r="L1704" s="7">
        <v>42093.619791666664</v>
      </c>
      <c r="M1704" s="5">
        <f>(J1704/86400)+25569+(-5/24)</f>
        <v>42063.661458333336</v>
      </c>
      <c r="N1704" s="5">
        <f t="shared" si="26"/>
        <v>42093.619791666664</v>
      </c>
      <c r="O1704" t="b">
        <v>0</v>
      </c>
      <c r="P1704">
        <v>1</v>
      </c>
      <c r="Q1704" t="b">
        <v>0</v>
      </c>
      <c r="R1704" t="s">
        <v>8293</v>
      </c>
      <c r="S1704" s="11">
        <f>SUM(E1704/D1704)*100</f>
        <v>6.0606060606060606E-3</v>
      </c>
      <c r="T1704" s="10">
        <f>SUM(E1704/P1704)</f>
        <v>1</v>
      </c>
      <c r="U1704" t="s">
        <v>8323</v>
      </c>
      <c r="V1704" t="s">
        <v>8345</v>
      </c>
    </row>
    <row r="1705" spans="1:22" ht="43.5" x14ac:dyDescent="0.35">
      <c r="A1705">
        <v>1703</v>
      </c>
      <c r="B1705" s="3" t="s">
        <v>1704</v>
      </c>
      <c r="C1705" s="3" t="s">
        <v>5813</v>
      </c>
      <c r="D1705" s="18">
        <v>5000</v>
      </c>
      <c r="E1705" s="18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7">
        <v>42187.073344907403</v>
      </c>
      <c r="L1705" s="7">
        <v>42247.073344907403</v>
      </c>
      <c r="M1705" s="5">
        <f>(J1705/86400)+25569+(-5/24)</f>
        <v>42187.073344907403</v>
      </c>
      <c r="N1705" s="5">
        <f t="shared" si="26"/>
        <v>42247.073344907403</v>
      </c>
      <c r="O1705" t="b">
        <v>0</v>
      </c>
      <c r="P1705">
        <v>2</v>
      </c>
      <c r="Q1705" t="b">
        <v>0</v>
      </c>
      <c r="R1705" t="s">
        <v>8293</v>
      </c>
      <c r="S1705" s="11">
        <f>SUM(E1705/D1705)*100</f>
        <v>1.02</v>
      </c>
      <c r="T1705" s="10">
        <f>SUM(E1705/P1705)</f>
        <v>25.5</v>
      </c>
      <c r="U1705" t="s">
        <v>8323</v>
      </c>
      <c r="V1705" t="s">
        <v>8345</v>
      </c>
    </row>
    <row r="1706" spans="1:22" ht="43.5" x14ac:dyDescent="0.35">
      <c r="A1706">
        <v>1704</v>
      </c>
      <c r="B1706" s="3" t="s">
        <v>1705</v>
      </c>
      <c r="C1706" s="3" t="s">
        <v>5814</v>
      </c>
      <c r="D1706" s="18">
        <v>2000</v>
      </c>
      <c r="E1706" s="18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7">
        <v>42020.931400462963</v>
      </c>
      <c r="L1706" s="7">
        <v>42050.931400462963</v>
      </c>
      <c r="M1706" s="5">
        <f>(J1706/86400)+25569+(-5/24)</f>
        <v>42020.931400462963</v>
      </c>
      <c r="N1706" s="5">
        <f t="shared" si="26"/>
        <v>42050.931400462963</v>
      </c>
      <c r="O1706" t="b">
        <v>0</v>
      </c>
      <c r="P1706">
        <v>11</v>
      </c>
      <c r="Q1706" t="b">
        <v>0</v>
      </c>
      <c r="R1706" t="s">
        <v>8293</v>
      </c>
      <c r="S1706" s="11">
        <f>SUM(E1706/D1706)*100</f>
        <v>65.100000000000009</v>
      </c>
      <c r="T1706" s="10">
        <f>SUM(E1706/P1706)</f>
        <v>118.36363636363636</v>
      </c>
      <c r="U1706" t="s">
        <v>8323</v>
      </c>
      <c r="V1706" t="s">
        <v>8345</v>
      </c>
    </row>
    <row r="1707" spans="1:22" ht="43.5" x14ac:dyDescent="0.35">
      <c r="A1707">
        <v>1705</v>
      </c>
      <c r="B1707" s="3" t="s">
        <v>1706</v>
      </c>
      <c r="C1707" s="3" t="s">
        <v>5815</v>
      </c>
      <c r="D1707" s="18">
        <v>2000</v>
      </c>
      <c r="E1707" s="18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7">
        <v>42244.808402777773</v>
      </c>
      <c r="L1707" s="7">
        <v>42256.458333333336</v>
      </c>
      <c r="M1707" s="5">
        <f>(J1707/86400)+25569+(-5/24)</f>
        <v>42244.808402777773</v>
      </c>
      <c r="N1707" s="5">
        <f t="shared" si="26"/>
        <v>42256.458333333336</v>
      </c>
      <c r="O1707" t="b">
        <v>0</v>
      </c>
      <c r="P1707">
        <v>0</v>
      </c>
      <c r="Q1707" t="b">
        <v>0</v>
      </c>
      <c r="R1707" t="s">
        <v>8293</v>
      </c>
      <c r="S1707" s="11">
        <f>SUM(E1707/D1707)*100</f>
        <v>0</v>
      </c>
      <c r="T1707" s="10" t="e">
        <f>SUM(E1707/P1707)</f>
        <v>#DIV/0!</v>
      </c>
      <c r="U1707" t="s">
        <v>8323</v>
      </c>
      <c r="V1707" t="s">
        <v>8345</v>
      </c>
    </row>
    <row r="1708" spans="1:22" ht="43.5" x14ac:dyDescent="0.35">
      <c r="A1708">
        <v>1706</v>
      </c>
      <c r="B1708" s="3" t="s">
        <v>1707</v>
      </c>
      <c r="C1708" s="3" t="s">
        <v>5816</v>
      </c>
      <c r="D1708" s="18">
        <v>5500</v>
      </c>
      <c r="E1708" s="1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7">
        <v>42179.098055555551</v>
      </c>
      <c r="L1708" s="7">
        <v>42239.098055555551</v>
      </c>
      <c r="M1708" s="5">
        <f>(J1708/86400)+25569+(-5/24)</f>
        <v>42179.098055555551</v>
      </c>
      <c r="N1708" s="5">
        <f t="shared" si="26"/>
        <v>42239.098055555551</v>
      </c>
      <c r="O1708" t="b">
        <v>0</v>
      </c>
      <c r="P1708">
        <v>0</v>
      </c>
      <c r="Q1708" t="b">
        <v>0</v>
      </c>
      <c r="R1708" t="s">
        <v>8293</v>
      </c>
      <c r="S1708" s="11">
        <f>SUM(E1708/D1708)*100</f>
        <v>0</v>
      </c>
      <c r="T1708" s="10" t="e">
        <f>SUM(E1708/P1708)</f>
        <v>#DIV/0!</v>
      </c>
      <c r="U1708" t="s">
        <v>8323</v>
      </c>
      <c r="V1708" t="s">
        <v>8345</v>
      </c>
    </row>
    <row r="1709" spans="1:22" ht="43.5" x14ac:dyDescent="0.35">
      <c r="A1709">
        <v>1707</v>
      </c>
      <c r="B1709" s="3" t="s">
        <v>1708</v>
      </c>
      <c r="C1709" s="3" t="s">
        <v>5817</v>
      </c>
      <c r="D1709" s="18">
        <v>5000</v>
      </c>
      <c r="E1709" s="18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7">
        <v>42427.512673611105</v>
      </c>
      <c r="L1709" s="7">
        <v>42457.471006944441</v>
      </c>
      <c r="M1709" s="5">
        <f>(J1709/86400)+25569+(-5/24)</f>
        <v>42427.512673611105</v>
      </c>
      <c r="N1709" s="5">
        <f t="shared" si="26"/>
        <v>42457.471006944441</v>
      </c>
      <c r="O1709" t="b">
        <v>0</v>
      </c>
      <c r="P1709">
        <v>9</v>
      </c>
      <c r="Q1709" t="b">
        <v>0</v>
      </c>
      <c r="R1709" t="s">
        <v>8293</v>
      </c>
      <c r="S1709" s="11">
        <f>SUM(E1709/D1709)*100</f>
        <v>9.74</v>
      </c>
      <c r="T1709" s="10">
        <f>SUM(E1709/P1709)</f>
        <v>54.111111111111114</v>
      </c>
      <c r="U1709" t="s">
        <v>8323</v>
      </c>
      <c r="V1709" t="s">
        <v>8345</v>
      </c>
    </row>
    <row r="1710" spans="1:22" ht="58" x14ac:dyDescent="0.35">
      <c r="A1710">
        <v>1708</v>
      </c>
      <c r="B1710" s="3" t="s">
        <v>1709</v>
      </c>
      <c r="C1710" s="3" t="s">
        <v>5818</v>
      </c>
      <c r="D1710" s="18">
        <v>7000</v>
      </c>
      <c r="E1710" s="18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7">
        <v>42451.658634259256</v>
      </c>
      <c r="L1710" s="7">
        <v>42491.658634259256</v>
      </c>
      <c r="M1710" s="5">
        <f>(J1710/86400)+25569+(-5/24)</f>
        <v>42451.658634259256</v>
      </c>
      <c r="N1710" s="5">
        <f t="shared" si="26"/>
        <v>42491.658634259256</v>
      </c>
      <c r="O1710" t="b">
        <v>0</v>
      </c>
      <c r="P1710">
        <v>0</v>
      </c>
      <c r="Q1710" t="b">
        <v>0</v>
      </c>
      <c r="R1710" t="s">
        <v>8293</v>
      </c>
      <c r="S1710" s="11">
        <f>SUM(E1710/D1710)*100</f>
        <v>0</v>
      </c>
      <c r="T1710" s="10" t="e">
        <f>SUM(E1710/P1710)</f>
        <v>#DIV/0!</v>
      </c>
      <c r="U1710" t="s">
        <v>8323</v>
      </c>
      <c r="V1710" t="s">
        <v>8345</v>
      </c>
    </row>
    <row r="1711" spans="1:22" ht="43.5" x14ac:dyDescent="0.35">
      <c r="A1711">
        <v>1709</v>
      </c>
      <c r="B1711" s="3" t="s">
        <v>1710</v>
      </c>
      <c r="C1711" s="3" t="s">
        <v>5819</v>
      </c>
      <c r="D1711" s="18">
        <v>1750</v>
      </c>
      <c r="E1711" s="18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7">
        <v>41841.355486111112</v>
      </c>
      <c r="L1711" s="7">
        <v>41882.610416666663</v>
      </c>
      <c r="M1711" s="5">
        <f>(J1711/86400)+25569+(-5/24)</f>
        <v>41841.355486111112</v>
      </c>
      <c r="N1711" s="5">
        <f t="shared" si="26"/>
        <v>41882.610416666663</v>
      </c>
      <c r="O1711" t="b">
        <v>0</v>
      </c>
      <c r="P1711">
        <v>4</v>
      </c>
      <c r="Q1711" t="b">
        <v>0</v>
      </c>
      <c r="R1711" t="s">
        <v>8293</v>
      </c>
      <c r="S1711" s="11">
        <f>SUM(E1711/D1711)*100</f>
        <v>4.8571428571428568</v>
      </c>
      <c r="T1711" s="10">
        <f>SUM(E1711/P1711)</f>
        <v>21.25</v>
      </c>
      <c r="U1711" t="s">
        <v>8323</v>
      </c>
      <c r="V1711" t="s">
        <v>8345</v>
      </c>
    </row>
    <row r="1712" spans="1:22" ht="29" x14ac:dyDescent="0.35">
      <c r="A1712">
        <v>1710</v>
      </c>
      <c r="B1712" s="3" t="s">
        <v>1711</v>
      </c>
      <c r="C1712" s="3" t="s">
        <v>5820</v>
      </c>
      <c r="D1712" s="18">
        <v>5000</v>
      </c>
      <c r="E1712" s="18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7">
        <v>42341.382962962962</v>
      </c>
      <c r="L1712" s="7">
        <v>42387.333333333336</v>
      </c>
      <c r="M1712" s="5">
        <f>(J1712/86400)+25569+(-5/24)</f>
        <v>42341.382962962962</v>
      </c>
      <c r="N1712" s="5">
        <f t="shared" si="26"/>
        <v>42387.333333333336</v>
      </c>
      <c r="O1712" t="b">
        <v>0</v>
      </c>
      <c r="P1712">
        <v>1</v>
      </c>
      <c r="Q1712" t="b">
        <v>0</v>
      </c>
      <c r="R1712" t="s">
        <v>8293</v>
      </c>
      <c r="S1712" s="11">
        <f>SUM(E1712/D1712)*100</f>
        <v>0.67999999999999994</v>
      </c>
      <c r="T1712" s="10">
        <f>SUM(E1712/P1712)</f>
        <v>34</v>
      </c>
      <c r="U1712" t="s">
        <v>8323</v>
      </c>
      <c r="V1712" t="s">
        <v>8345</v>
      </c>
    </row>
    <row r="1713" spans="1:22" ht="43.5" x14ac:dyDescent="0.35">
      <c r="A1713">
        <v>1711</v>
      </c>
      <c r="B1713" s="3" t="s">
        <v>1712</v>
      </c>
      <c r="C1713" s="3" t="s">
        <v>5821</v>
      </c>
      <c r="D1713" s="18">
        <v>10000</v>
      </c>
      <c r="E1713" s="18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7">
        <v>41852.437893518516</v>
      </c>
      <c r="L1713" s="7">
        <v>41883.437893518516</v>
      </c>
      <c r="M1713" s="5">
        <f>(J1713/86400)+25569+(-5/24)</f>
        <v>41852.437893518516</v>
      </c>
      <c r="N1713" s="5">
        <f t="shared" si="26"/>
        <v>41883.437893518516</v>
      </c>
      <c r="O1713" t="b">
        <v>0</v>
      </c>
      <c r="P1713">
        <v>2</v>
      </c>
      <c r="Q1713" t="b">
        <v>0</v>
      </c>
      <c r="R1713" t="s">
        <v>8293</v>
      </c>
      <c r="S1713" s="11">
        <f>SUM(E1713/D1713)*100</f>
        <v>10.5</v>
      </c>
      <c r="T1713" s="10">
        <f>SUM(E1713/P1713)</f>
        <v>525</v>
      </c>
      <c r="U1713" t="s">
        <v>8323</v>
      </c>
      <c r="V1713" t="s">
        <v>8345</v>
      </c>
    </row>
    <row r="1714" spans="1:22" ht="58" x14ac:dyDescent="0.35">
      <c r="A1714">
        <v>1712</v>
      </c>
      <c r="B1714" s="3" t="s">
        <v>1713</v>
      </c>
      <c r="C1714" s="3" t="s">
        <v>5822</v>
      </c>
      <c r="D1714" s="18">
        <v>5000</v>
      </c>
      <c r="E1714" s="18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7">
        <v>42125.705474537033</v>
      </c>
      <c r="L1714" s="7">
        <v>42185.705474537033</v>
      </c>
      <c r="M1714" s="5">
        <f>(J1714/86400)+25569+(-5/24)</f>
        <v>42125.705474537033</v>
      </c>
      <c r="N1714" s="5">
        <f t="shared" si="26"/>
        <v>42185.705474537033</v>
      </c>
      <c r="O1714" t="b">
        <v>0</v>
      </c>
      <c r="P1714">
        <v>0</v>
      </c>
      <c r="Q1714" t="b">
        <v>0</v>
      </c>
      <c r="R1714" t="s">
        <v>8293</v>
      </c>
      <c r="S1714" s="11">
        <f>SUM(E1714/D1714)*100</f>
        <v>0</v>
      </c>
      <c r="T1714" s="10" t="e">
        <f>SUM(E1714/P1714)</f>
        <v>#DIV/0!</v>
      </c>
      <c r="U1714" t="s">
        <v>8323</v>
      </c>
      <c r="V1714" t="s">
        <v>8345</v>
      </c>
    </row>
    <row r="1715" spans="1:22" ht="58" x14ac:dyDescent="0.35">
      <c r="A1715">
        <v>1713</v>
      </c>
      <c r="B1715" s="3" t="s">
        <v>1714</v>
      </c>
      <c r="C1715" s="3" t="s">
        <v>5823</v>
      </c>
      <c r="D1715" s="18">
        <v>3000</v>
      </c>
      <c r="E1715" s="18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7">
        <v>41887.592731481483</v>
      </c>
      <c r="L1715" s="7">
        <v>41917.592731481483</v>
      </c>
      <c r="M1715" s="5">
        <f>(J1715/86400)+25569+(-5/24)</f>
        <v>41887.592731481483</v>
      </c>
      <c r="N1715" s="5">
        <f t="shared" si="26"/>
        <v>41917.592731481483</v>
      </c>
      <c r="O1715" t="b">
        <v>0</v>
      </c>
      <c r="P1715">
        <v>1</v>
      </c>
      <c r="Q1715" t="b">
        <v>0</v>
      </c>
      <c r="R1715" t="s">
        <v>8293</v>
      </c>
      <c r="S1715" s="11">
        <f>SUM(E1715/D1715)*100</f>
        <v>1.6666666666666667</v>
      </c>
      <c r="T1715" s="10">
        <f>SUM(E1715/P1715)</f>
        <v>50</v>
      </c>
      <c r="U1715" t="s">
        <v>8323</v>
      </c>
      <c r="V1715" t="s">
        <v>8345</v>
      </c>
    </row>
    <row r="1716" spans="1:22" ht="43.5" x14ac:dyDescent="0.35">
      <c r="A1716">
        <v>1714</v>
      </c>
      <c r="B1716" s="3" t="s">
        <v>1715</v>
      </c>
      <c r="C1716" s="3" t="s">
        <v>5824</v>
      </c>
      <c r="D1716" s="18">
        <v>25000</v>
      </c>
      <c r="E1716" s="18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7">
        <v>42095.710196759253</v>
      </c>
      <c r="L1716" s="7">
        <v>42125.710196759253</v>
      </c>
      <c r="M1716" s="5">
        <f>(J1716/86400)+25569+(-5/24)</f>
        <v>42095.710196759253</v>
      </c>
      <c r="N1716" s="5">
        <f t="shared" si="26"/>
        <v>42125.710196759253</v>
      </c>
      <c r="O1716" t="b">
        <v>0</v>
      </c>
      <c r="P1716">
        <v>17</v>
      </c>
      <c r="Q1716" t="b">
        <v>0</v>
      </c>
      <c r="R1716" t="s">
        <v>8293</v>
      </c>
      <c r="S1716" s="11">
        <f>SUM(E1716/D1716)*100</f>
        <v>7.8680000000000003</v>
      </c>
      <c r="T1716" s="10">
        <f>SUM(E1716/P1716)</f>
        <v>115.70588235294117</v>
      </c>
      <c r="U1716" t="s">
        <v>8323</v>
      </c>
      <c r="V1716" t="s">
        <v>8345</v>
      </c>
    </row>
    <row r="1717" spans="1:22" ht="43.5" x14ac:dyDescent="0.35">
      <c r="A1717">
        <v>1715</v>
      </c>
      <c r="B1717" s="3" t="s">
        <v>1716</v>
      </c>
      <c r="C1717" s="3" t="s">
        <v>5825</v>
      </c>
      <c r="D1717" s="18">
        <v>5000</v>
      </c>
      <c r="E1717" s="18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7">
        <v>42064.009085648147</v>
      </c>
      <c r="L1717" s="7">
        <v>42093.931944444441</v>
      </c>
      <c r="M1717" s="5">
        <f>(J1717/86400)+25569+(-5/24)</f>
        <v>42064.009085648147</v>
      </c>
      <c r="N1717" s="5">
        <f t="shared" si="26"/>
        <v>42093.931944444441</v>
      </c>
      <c r="O1717" t="b">
        <v>0</v>
      </c>
      <c r="P1717">
        <v>2</v>
      </c>
      <c r="Q1717" t="b">
        <v>0</v>
      </c>
      <c r="R1717" t="s">
        <v>8293</v>
      </c>
      <c r="S1717" s="11">
        <f>SUM(E1717/D1717)*100</f>
        <v>0.22</v>
      </c>
      <c r="T1717" s="10">
        <f>SUM(E1717/P1717)</f>
        <v>5.5</v>
      </c>
      <c r="U1717" t="s">
        <v>8323</v>
      </c>
      <c r="V1717" t="s">
        <v>8345</v>
      </c>
    </row>
    <row r="1718" spans="1:22" ht="58" x14ac:dyDescent="0.35">
      <c r="A1718">
        <v>1716</v>
      </c>
      <c r="B1718" s="3" t="s">
        <v>1717</v>
      </c>
      <c r="C1718" s="3" t="s">
        <v>5826</v>
      </c>
      <c r="D1718" s="18">
        <v>2000</v>
      </c>
      <c r="E1718" s="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7">
        <v>42673.369201388887</v>
      </c>
      <c r="L1718" s="7">
        <v>42713.410868055558</v>
      </c>
      <c r="M1718" s="5">
        <f>(J1718/86400)+25569+(-5/24)</f>
        <v>42673.369201388887</v>
      </c>
      <c r="N1718" s="5">
        <f t="shared" si="26"/>
        <v>42713.410868055558</v>
      </c>
      <c r="O1718" t="b">
        <v>0</v>
      </c>
      <c r="P1718">
        <v>3</v>
      </c>
      <c r="Q1718" t="b">
        <v>0</v>
      </c>
      <c r="R1718" t="s">
        <v>8293</v>
      </c>
      <c r="S1718" s="11">
        <f>SUM(E1718/D1718)*100</f>
        <v>7.5</v>
      </c>
      <c r="T1718" s="10">
        <f>SUM(E1718/P1718)</f>
        <v>50</v>
      </c>
      <c r="U1718" t="s">
        <v>8323</v>
      </c>
      <c r="V1718" t="s">
        <v>8345</v>
      </c>
    </row>
    <row r="1719" spans="1:22" ht="43.5" x14ac:dyDescent="0.35">
      <c r="A1719">
        <v>1717</v>
      </c>
      <c r="B1719" s="3" t="s">
        <v>1718</v>
      </c>
      <c r="C1719" s="3" t="s">
        <v>5827</v>
      </c>
      <c r="D1719" s="18">
        <v>3265</v>
      </c>
      <c r="E1719" s="18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7">
        <v>42460.773587962962</v>
      </c>
      <c r="L1719" s="7">
        <v>42480.958333333336</v>
      </c>
      <c r="M1719" s="5">
        <f>(J1719/86400)+25569+(-5/24)</f>
        <v>42460.773587962962</v>
      </c>
      <c r="N1719" s="5">
        <f t="shared" si="26"/>
        <v>42480.958333333336</v>
      </c>
      <c r="O1719" t="b">
        <v>0</v>
      </c>
      <c r="P1719">
        <v>41</v>
      </c>
      <c r="Q1719" t="b">
        <v>0</v>
      </c>
      <c r="R1719" t="s">
        <v>8293</v>
      </c>
      <c r="S1719" s="11">
        <f>SUM(E1719/D1719)*100</f>
        <v>42.725880551301685</v>
      </c>
      <c r="T1719" s="10">
        <f>SUM(E1719/P1719)</f>
        <v>34.024390243902438</v>
      </c>
      <c r="U1719" t="s">
        <v>8323</v>
      </c>
      <c r="V1719" t="s">
        <v>8345</v>
      </c>
    </row>
    <row r="1720" spans="1:22" x14ac:dyDescent="0.35">
      <c r="A1720">
        <v>1718</v>
      </c>
      <c r="B1720" s="3" t="s">
        <v>1719</v>
      </c>
      <c r="C1720" s="3" t="s">
        <v>5828</v>
      </c>
      <c r="D1720" s="18">
        <v>35000</v>
      </c>
      <c r="E1720" s="18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7">
        <v>42460.402187499996</v>
      </c>
      <c r="L1720" s="7">
        <v>42503.999305555553</v>
      </c>
      <c r="M1720" s="5">
        <f>(J1720/86400)+25569+(-5/24)</f>
        <v>42460.402187499996</v>
      </c>
      <c r="N1720" s="5">
        <f t="shared" si="26"/>
        <v>42503.999305555553</v>
      </c>
      <c r="O1720" t="b">
        <v>0</v>
      </c>
      <c r="P1720">
        <v>2</v>
      </c>
      <c r="Q1720" t="b">
        <v>0</v>
      </c>
      <c r="R1720" t="s">
        <v>8293</v>
      </c>
      <c r="S1720" s="11">
        <f>SUM(E1720/D1720)*100</f>
        <v>0.2142857142857143</v>
      </c>
      <c r="T1720" s="10">
        <f>SUM(E1720/P1720)</f>
        <v>37.5</v>
      </c>
      <c r="U1720" t="s">
        <v>8323</v>
      </c>
      <c r="V1720" t="s">
        <v>8345</v>
      </c>
    </row>
    <row r="1721" spans="1:22" ht="43.5" x14ac:dyDescent="0.35">
      <c r="A1721">
        <v>1719</v>
      </c>
      <c r="B1721" s="3" t="s">
        <v>1720</v>
      </c>
      <c r="C1721" s="3" t="s">
        <v>5829</v>
      </c>
      <c r="D1721" s="18">
        <v>4000</v>
      </c>
      <c r="E1721" s="18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7">
        <v>41869.326284722221</v>
      </c>
      <c r="L1721" s="7">
        <v>41899.326284722221</v>
      </c>
      <c r="M1721" s="5">
        <f>(J1721/86400)+25569+(-5/24)</f>
        <v>41869.326284722221</v>
      </c>
      <c r="N1721" s="5">
        <f t="shared" si="26"/>
        <v>41899.326284722221</v>
      </c>
      <c r="O1721" t="b">
        <v>0</v>
      </c>
      <c r="P1721">
        <v>3</v>
      </c>
      <c r="Q1721" t="b">
        <v>0</v>
      </c>
      <c r="R1721" t="s">
        <v>8293</v>
      </c>
      <c r="S1721" s="11">
        <f>SUM(E1721/D1721)*100</f>
        <v>0.87500000000000011</v>
      </c>
      <c r="T1721" s="10">
        <f>SUM(E1721/P1721)</f>
        <v>11.666666666666666</v>
      </c>
      <c r="U1721" t="s">
        <v>8323</v>
      </c>
      <c r="V1721" t="s">
        <v>8345</v>
      </c>
    </row>
    <row r="1722" spans="1:22" ht="43.5" x14ac:dyDescent="0.35">
      <c r="A1722">
        <v>1720</v>
      </c>
      <c r="B1722" s="3" t="s">
        <v>1721</v>
      </c>
      <c r="C1722" s="3" t="s">
        <v>5830</v>
      </c>
      <c r="D1722" s="18">
        <v>4000</v>
      </c>
      <c r="E1722" s="18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7">
        <v>41922.574895833335</v>
      </c>
      <c r="L1722" s="7">
        <v>41952.616562499999</v>
      </c>
      <c r="M1722" s="5">
        <f>(J1722/86400)+25569+(-5/24)</f>
        <v>41922.574895833335</v>
      </c>
      <c r="N1722" s="5">
        <f t="shared" si="26"/>
        <v>41952.616562499999</v>
      </c>
      <c r="O1722" t="b">
        <v>0</v>
      </c>
      <c r="P1722">
        <v>8</v>
      </c>
      <c r="Q1722" t="b">
        <v>0</v>
      </c>
      <c r="R1722" t="s">
        <v>8293</v>
      </c>
      <c r="S1722" s="11">
        <f>SUM(E1722/D1722)*100</f>
        <v>5.625</v>
      </c>
      <c r="T1722" s="10">
        <f>SUM(E1722/P1722)</f>
        <v>28.125</v>
      </c>
      <c r="U1722" t="s">
        <v>8323</v>
      </c>
      <c r="V1722" t="s">
        <v>8345</v>
      </c>
    </row>
    <row r="1723" spans="1:22" ht="43.5" x14ac:dyDescent="0.35">
      <c r="A1723">
        <v>1721</v>
      </c>
      <c r="B1723" s="3" t="s">
        <v>1722</v>
      </c>
      <c r="C1723" s="3" t="s">
        <v>5831</v>
      </c>
      <c r="D1723" s="18">
        <v>5000</v>
      </c>
      <c r="E1723" s="18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7">
        <v>42319.25304398148</v>
      </c>
      <c r="L1723" s="7">
        <v>42349.25304398148</v>
      </c>
      <c r="M1723" s="5">
        <f>(J1723/86400)+25569+(-5/24)</f>
        <v>42319.25304398148</v>
      </c>
      <c r="N1723" s="5">
        <f t="shared" si="26"/>
        <v>42349.25304398148</v>
      </c>
      <c r="O1723" t="b">
        <v>0</v>
      </c>
      <c r="P1723">
        <v>0</v>
      </c>
      <c r="Q1723" t="b">
        <v>0</v>
      </c>
      <c r="R1723" t="s">
        <v>8293</v>
      </c>
      <c r="S1723" s="11">
        <f>SUM(E1723/D1723)*100</f>
        <v>0</v>
      </c>
      <c r="T1723" s="10" t="e">
        <f>SUM(E1723/P1723)</f>
        <v>#DIV/0!</v>
      </c>
      <c r="U1723" t="s">
        <v>8323</v>
      </c>
      <c r="V1723" t="s">
        <v>8345</v>
      </c>
    </row>
    <row r="1724" spans="1:22" ht="43.5" x14ac:dyDescent="0.35">
      <c r="A1724">
        <v>1722</v>
      </c>
      <c r="B1724" s="3" t="s">
        <v>1723</v>
      </c>
      <c r="C1724" s="3" t="s">
        <v>5832</v>
      </c>
      <c r="D1724" s="18">
        <v>2880</v>
      </c>
      <c r="E1724" s="18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7">
        <v>42425.752650462957</v>
      </c>
      <c r="L1724" s="7">
        <v>42462.798611111109</v>
      </c>
      <c r="M1724" s="5">
        <f>(J1724/86400)+25569+(-5/24)</f>
        <v>42425.752650462957</v>
      </c>
      <c r="N1724" s="5">
        <f t="shared" si="26"/>
        <v>42462.798611111109</v>
      </c>
      <c r="O1724" t="b">
        <v>0</v>
      </c>
      <c r="P1724">
        <v>1</v>
      </c>
      <c r="Q1724" t="b">
        <v>0</v>
      </c>
      <c r="R1724" t="s">
        <v>8293</v>
      </c>
      <c r="S1724" s="11">
        <f>SUM(E1724/D1724)*100</f>
        <v>3.4722222222222224E-2</v>
      </c>
      <c r="T1724" s="10">
        <f>SUM(E1724/P1724)</f>
        <v>1</v>
      </c>
      <c r="U1724" t="s">
        <v>8323</v>
      </c>
      <c r="V1724" t="s">
        <v>8345</v>
      </c>
    </row>
    <row r="1725" spans="1:22" ht="58" x14ac:dyDescent="0.35">
      <c r="A1725">
        <v>1723</v>
      </c>
      <c r="B1725" s="3" t="s">
        <v>1724</v>
      </c>
      <c r="C1725" s="3" t="s">
        <v>5833</v>
      </c>
      <c r="D1725" s="18">
        <v>10000</v>
      </c>
      <c r="E1725" s="18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7">
        <v>42129.617071759254</v>
      </c>
      <c r="L1725" s="7">
        <v>42186.041666666664</v>
      </c>
      <c r="M1725" s="5">
        <f>(J1725/86400)+25569+(-5/24)</f>
        <v>42129.617071759254</v>
      </c>
      <c r="N1725" s="5">
        <f t="shared" si="26"/>
        <v>42186.041666666664</v>
      </c>
      <c r="O1725" t="b">
        <v>0</v>
      </c>
      <c r="P1725">
        <v>3</v>
      </c>
      <c r="Q1725" t="b">
        <v>0</v>
      </c>
      <c r="R1725" t="s">
        <v>8293</v>
      </c>
      <c r="S1725" s="11">
        <f>SUM(E1725/D1725)*100</f>
        <v>6.5</v>
      </c>
      <c r="T1725" s="10">
        <f>SUM(E1725/P1725)</f>
        <v>216.66666666666666</v>
      </c>
      <c r="U1725" t="s">
        <v>8323</v>
      </c>
      <c r="V1725" t="s">
        <v>8345</v>
      </c>
    </row>
    <row r="1726" spans="1:22" ht="43.5" x14ac:dyDescent="0.35">
      <c r="A1726">
        <v>1724</v>
      </c>
      <c r="B1726" s="3" t="s">
        <v>1725</v>
      </c>
      <c r="C1726" s="3" t="s">
        <v>5834</v>
      </c>
      <c r="D1726" s="18">
        <v>6000</v>
      </c>
      <c r="E1726" s="18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7">
        <v>41912.724097222221</v>
      </c>
      <c r="L1726" s="7">
        <v>41942.724097222221</v>
      </c>
      <c r="M1726" s="5">
        <f>(J1726/86400)+25569+(-5/24)</f>
        <v>41912.724097222221</v>
      </c>
      <c r="N1726" s="5">
        <f t="shared" si="26"/>
        <v>41942.724097222221</v>
      </c>
      <c r="O1726" t="b">
        <v>0</v>
      </c>
      <c r="P1726">
        <v>4</v>
      </c>
      <c r="Q1726" t="b">
        <v>0</v>
      </c>
      <c r="R1726" t="s">
        <v>8293</v>
      </c>
      <c r="S1726" s="11">
        <f>SUM(E1726/D1726)*100</f>
        <v>0.58333333333333337</v>
      </c>
      <c r="T1726" s="10">
        <f>SUM(E1726/P1726)</f>
        <v>8.75</v>
      </c>
      <c r="U1726" t="s">
        <v>8323</v>
      </c>
      <c r="V1726" t="s">
        <v>8345</v>
      </c>
    </row>
    <row r="1727" spans="1:22" ht="43.5" x14ac:dyDescent="0.35">
      <c r="A1727">
        <v>1725</v>
      </c>
      <c r="B1727" s="3" t="s">
        <v>1726</v>
      </c>
      <c r="C1727" s="3" t="s">
        <v>5835</v>
      </c>
      <c r="D1727" s="18">
        <v>5500</v>
      </c>
      <c r="E1727" s="18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7">
        <v>41845.759826388887</v>
      </c>
      <c r="L1727" s="7">
        <v>41875.759826388887</v>
      </c>
      <c r="M1727" s="5">
        <f>(J1727/86400)+25569+(-5/24)</f>
        <v>41845.759826388887</v>
      </c>
      <c r="N1727" s="5">
        <f t="shared" si="26"/>
        <v>41875.759826388887</v>
      </c>
      <c r="O1727" t="b">
        <v>0</v>
      </c>
      <c r="P1727">
        <v>9</v>
      </c>
      <c r="Q1727" t="b">
        <v>0</v>
      </c>
      <c r="R1727" t="s">
        <v>8293</v>
      </c>
      <c r="S1727" s="11">
        <f>SUM(E1727/D1727)*100</f>
        <v>10.181818181818182</v>
      </c>
      <c r="T1727" s="10">
        <f>SUM(E1727/P1727)</f>
        <v>62.222222222222221</v>
      </c>
      <c r="U1727" t="s">
        <v>8323</v>
      </c>
      <c r="V1727" t="s">
        <v>8345</v>
      </c>
    </row>
    <row r="1728" spans="1:22" ht="29" x14ac:dyDescent="0.35">
      <c r="A1728">
        <v>1726</v>
      </c>
      <c r="B1728" s="3" t="s">
        <v>1727</v>
      </c>
      <c r="C1728" s="3" t="s">
        <v>5836</v>
      </c>
      <c r="D1728" s="18">
        <v>6500</v>
      </c>
      <c r="E1728" s="1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7">
        <v>41788.711388888885</v>
      </c>
      <c r="L1728" s="7">
        <v>41817.711388888885</v>
      </c>
      <c r="M1728" s="5">
        <f>(J1728/86400)+25569+(-5/24)</f>
        <v>41788.711388888885</v>
      </c>
      <c r="N1728" s="5">
        <f t="shared" si="26"/>
        <v>41817.711388888885</v>
      </c>
      <c r="O1728" t="b">
        <v>0</v>
      </c>
      <c r="P1728">
        <v>16</v>
      </c>
      <c r="Q1728" t="b">
        <v>0</v>
      </c>
      <c r="R1728" t="s">
        <v>8293</v>
      </c>
      <c r="S1728" s="11">
        <f>SUM(E1728/D1728)*100</f>
        <v>33.784615384615385</v>
      </c>
      <c r="T1728" s="10">
        <f>SUM(E1728/P1728)</f>
        <v>137.25</v>
      </c>
      <c r="U1728" t="s">
        <v>8323</v>
      </c>
      <c r="V1728" t="s">
        <v>8345</v>
      </c>
    </row>
    <row r="1729" spans="1:22" ht="43.5" x14ac:dyDescent="0.35">
      <c r="A1729">
        <v>1727</v>
      </c>
      <c r="B1729" s="3" t="s">
        <v>1728</v>
      </c>
      <c r="C1729" s="3" t="s">
        <v>5837</v>
      </c>
      <c r="D1729" s="18">
        <v>3000</v>
      </c>
      <c r="E1729" s="18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7">
        <v>42044.719641203701</v>
      </c>
      <c r="L1729" s="7">
        <v>42099.249999999993</v>
      </c>
      <c r="M1729" s="5">
        <f>(J1729/86400)+25569+(-5/24)</f>
        <v>42044.719641203701</v>
      </c>
      <c r="N1729" s="5">
        <f t="shared" si="26"/>
        <v>42099.249999999993</v>
      </c>
      <c r="O1729" t="b">
        <v>0</v>
      </c>
      <c r="P1729">
        <v>1</v>
      </c>
      <c r="Q1729" t="b">
        <v>0</v>
      </c>
      <c r="R1729" t="s">
        <v>8293</v>
      </c>
      <c r="S1729" s="11">
        <f>SUM(E1729/D1729)*100</f>
        <v>3.3333333333333333E-2</v>
      </c>
      <c r="T1729" s="10">
        <f>SUM(E1729/P1729)</f>
        <v>1</v>
      </c>
      <c r="U1729" t="s">
        <v>8323</v>
      </c>
      <c r="V1729" t="s">
        <v>8345</v>
      </c>
    </row>
    <row r="1730" spans="1:22" ht="43.5" x14ac:dyDescent="0.35">
      <c r="A1730">
        <v>1728</v>
      </c>
      <c r="B1730" s="3" t="s">
        <v>1729</v>
      </c>
      <c r="C1730" s="3" t="s">
        <v>5838</v>
      </c>
      <c r="D1730" s="18">
        <v>1250</v>
      </c>
      <c r="E1730" s="18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7">
        <v>42268.417523148142</v>
      </c>
      <c r="L1730" s="7">
        <v>42298.417523148142</v>
      </c>
      <c r="M1730" s="5">
        <f>(J1730/86400)+25569+(-5/24)</f>
        <v>42268.417523148142</v>
      </c>
      <c r="N1730" s="5">
        <f t="shared" si="26"/>
        <v>42298.417523148142</v>
      </c>
      <c r="O1730" t="b">
        <v>0</v>
      </c>
      <c r="P1730">
        <v>7</v>
      </c>
      <c r="Q1730" t="b">
        <v>0</v>
      </c>
      <c r="R1730" t="s">
        <v>8293</v>
      </c>
      <c r="S1730" s="11">
        <f>SUM(E1730/D1730)*100</f>
        <v>68.400000000000006</v>
      </c>
      <c r="T1730" s="10">
        <f>SUM(E1730/P1730)</f>
        <v>122.14285714285714</v>
      </c>
      <c r="U1730" t="s">
        <v>8323</v>
      </c>
      <c r="V1730" t="s">
        <v>8345</v>
      </c>
    </row>
    <row r="1731" spans="1:22" ht="43.5" x14ac:dyDescent="0.35">
      <c r="A1731">
        <v>1729</v>
      </c>
      <c r="B1731" s="3" t="s">
        <v>1730</v>
      </c>
      <c r="C1731" s="3" t="s">
        <v>5839</v>
      </c>
      <c r="D1731" s="18">
        <v>10000</v>
      </c>
      <c r="E1731" s="18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7">
        <v>42470.843819444439</v>
      </c>
      <c r="L1731" s="7">
        <v>42530.843819444439</v>
      </c>
      <c r="M1731" s="5">
        <f>(J1731/86400)+25569+(-5/24)</f>
        <v>42470.843819444439</v>
      </c>
      <c r="N1731" s="5">
        <f t="shared" ref="N1731:N1794" si="27">(I1731/86400)+25569+(-5/24)</f>
        <v>42530.843819444439</v>
      </c>
      <c r="O1731" t="b">
        <v>0</v>
      </c>
      <c r="P1731">
        <v>0</v>
      </c>
      <c r="Q1731" t="b">
        <v>0</v>
      </c>
      <c r="R1731" t="s">
        <v>8293</v>
      </c>
      <c r="S1731" s="11">
        <f>SUM(E1731/D1731)*100</f>
        <v>0</v>
      </c>
      <c r="T1731" s="10" t="e">
        <f>SUM(E1731/P1731)</f>
        <v>#DIV/0!</v>
      </c>
      <c r="U1731" t="s">
        <v>8323</v>
      </c>
      <c r="V1731" t="s">
        <v>8345</v>
      </c>
    </row>
    <row r="1732" spans="1:22" ht="43.5" x14ac:dyDescent="0.35">
      <c r="A1732">
        <v>1730</v>
      </c>
      <c r="B1732" s="3" t="s">
        <v>1731</v>
      </c>
      <c r="C1732" s="3" t="s">
        <v>5840</v>
      </c>
      <c r="D1732" s="18">
        <v>3000</v>
      </c>
      <c r="E1732" s="18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7">
        <v>42271.879432870366</v>
      </c>
      <c r="L1732" s="7">
        <v>42301.879432870366</v>
      </c>
      <c r="M1732" s="5">
        <f>(J1732/86400)+25569+(-5/24)</f>
        <v>42271.879432870366</v>
      </c>
      <c r="N1732" s="5">
        <f t="shared" si="27"/>
        <v>42301.879432870366</v>
      </c>
      <c r="O1732" t="b">
        <v>0</v>
      </c>
      <c r="P1732">
        <v>0</v>
      </c>
      <c r="Q1732" t="b">
        <v>0</v>
      </c>
      <c r="R1732" t="s">
        <v>8293</v>
      </c>
      <c r="S1732" s="11">
        <f>SUM(E1732/D1732)*100</f>
        <v>0</v>
      </c>
      <c r="T1732" s="10" t="e">
        <f>SUM(E1732/P1732)</f>
        <v>#DIV/0!</v>
      </c>
      <c r="U1732" t="s">
        <v>8323</v>
      </c>
      <c r="V1732" t="s">
        <v>8345</v>
      </c>
    </row>
    <row r="1733" spans="1:22" ht="29" x14ac:dyDescent="0.35">
      <c r="A1733">
        <v>1731</v>
      </c>
      <c r="B1733" s="3" t="s">
        <v>1732</v>
      </c>
      <c r="C1733" s="3" t="s">
        <v>5841</v>
      </c>
      <c r="D1733" s="18">
        <v>1000</v>
      </c>
      <c r="E1733" s="18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7">
        <v>42152.698518518511</v>
      </c>
      <c r="L1733" s="7">
        <v>42166.416666666664</v>
      </c>
      <c r="M1733" s="5">
        <f>(J1733/86400)+25569+(-5/24)</f>
        <v>42152.698518518511</v>
      </c>
      <c r="N1733" s="5">
        <f t="shared" si="27"/>
        <v>42166.416666666664</v>
      </c>
      <c r="O1733" t="b">
        <v>0</v>
      </c>
      <c r="P1733">
        <v>0</v>
      </c>
      <c r="Q1733" t="b">
        <v>0</v>
      </c>
      <c r="R1733" t="s">
        <v>8293</v>
      </c>
      <c r="S1733" s="11">
        <f>SUM(E1733/D1733)*100</f>
        <v>0</v>
      </c>
      <c r="T1733" s="10" t="e">
        <f>SUM(E1733/P1733)</f>
        <v>#DIV/0!</v>
      </c>
      <c r="U1733" t="s">
        <v>8323</v>
      </c>
      <c r="V1733" t="s">
        <v>8345</v>
      </c>
    </row>
    <row r="1734" spans="1:22" ht="43.5" x14ac:dyDescent="0.35">
      <c r="A1734">
        <v>1732</v>
      </c>
      <c r="B1734" s="3" t="s">
        <v>1733</v>
      </c>
      <c r="C1734" s="3" t="s">
        <v>5842</v>
      </c>
      <c r="D1734" s="18">
        <v>4000</v>
      </c>
      <c r="E1734" s="18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7">
        <v>42325.475474537037</v>
      </c>
      <c r="L1734" s="7">
        <v>42384.999999999993</v>
      </c>
      <c r="M1734" s="5">
        <f>(J1734/86400)+25569+(-5/24)</f>
        <v>42325.475474537037</v>
      </c>
      <c r="N1734" s="5">
        <f t="shared" si="27"/>
        <v>42384.999999999993</v>
      </c>
      <c r="O1734" t="b">
        <v>0</v>
      </c>
      <c r="P1734">
        <v>0</v>
      </c>
      <c r="Q1734" t="b">
        <v>0</v>
      </c>
      <c r="R1734" t="s">
        <v>8293</v>
      </c>
      <c r="S1734" s="11">
        <f>SUM(E1734/D1734)*100</f>
        <v>0</v>
      </c>
      <c r="T1734" s="10" t="e">
        <f>SUM(E1734/P1734)</f>
        <v>#DIV/0!</v>
      </c>
      <c r="U1734" t="s">
        <v>8323</v>
      </c>
      <c r="V1734" t="s">
        <v>8345</v>
      </c>
    </row>
    <row r="1735" spans="1:22" ht="43.5" x14ac:dyDescent="0.35">
      <c r="A1735">
        <v>1733</v>
      </c>
      <c r="B1735" s="3" t="s">
        <v>1734</v>
      </c>
      <c r="C1735" s="3" t="s">
        <v>5843</v>
      </c>
      <c r="D1735" s="18">
        <v>10000</v>
      </c>
      <c r="E1735" s="18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7">
        <v>42614.467291666668</v>
      </c>
      <c r="L1735" s="7">
        <v>42626.687499999993</v>
      </c>
      <c r="M1735" s="5">
        <f>(J1735/86400)+25569+(-5/24)</f>
        <v>42614.467291666668</v>
      </c>
      <c r="N1735" s="5">
        <f t="shared" si="27"/>
        <v>42626.687499999993</v>
      </c>
      <c r="O1735" t="b">
        <v>0</v>
      </c>
      <c r="P1735">
        <v>0</v>
      </c>
      <c r="Q1735" t="b">
        <v>0</v>
      </c>
      <c r="R1735" t="s">
        <v>8293</v>
      </c>
      <c r="S1735" s="11">
        <f>SUM(E1735/D1735)*100</f>
        <v>0</v>
      </c>
      <c r="T1735" s="10" t="e">
        <f>SUM(E1735/P1735)</f>
        <v>#DIV/0!</v>
      </c>
      <c r="U1735" t="s">
        <v>8323</v>
      </c>
      <c r="V1735" t="s">
        <v>8345</v>
      </c>
    </row>
    <row r="1736" spans="1:22" ht="43.5" x14ac:dyDescent="0.35">
      <c r="A1736">
        <v>1734</v>
      </c>
      <c r="B1736" s="3" t="s">
        <v>1735</v>
      </c>
      <c r="C1736" s="3" t="s">
        <v>5844</v>
      </c>
      <c r="D1736" s="18">
        <v>4500</v>
      </c>
      <c r="E1736" s="18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7">
        <v>42101.828194444439</v>
      </c>
      <c r="L1736" s="7">
        <v>42131.828194444439</v>
      </c>
      <c r="M1736" s="5">
        <f>(J1736/86400)+25569+(-5/24)</f>
        <v>42101.828194444439</v>
      </c>
      <c r="N1736" s="5">
        <f t="shared" si="27"/>
        <v>42131.828194444439</v>
      </c>
      <c r="O1736" t="b">
        <v>0</v>
      </c>
      <c r="P1736">
        <v>1</v>
      </c>
      <c r="Q1736" t="b">
        <v>0</v>
      </c>
      <c r="R1736" t="s">
        <v>8293</v>
      </c>
      <c r="S1736" s="11">
        <f>SUM(E1736/D1736)*100</f>
        <v>2.2222222222222223E-2</v>
      </c>
      <c r="T1736" s="10">
        <f>SUM(E1736/P1736)</f>
        <v>1</v>
      </c>
      <c r="U1736" t="s">
        <v>8323</v>
      </c>
      <c r="V1736" t="s">
        <v>8345</v>
      </c>
    </row>
    <row r="1737" spans="1:22" ht="43.5" x14ac:dyDescent="0.35">
      <c r="A1737">
        <v>1735</v>
      </c>
      <c r="B1737" s="3" t="s">
        <v>1736</v>
      </c>
      <c r="C1737" s="3" t="s">
        <v>5845</v>
      </c>
      <c r="D1737" s="18">
        <v>1000</v>
      </c>
      <c r="E1737" s="18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7">
        <v>42559.605844907404</v>
      </c>
      <c r="L1737" s="7">
        <v>42589.605844907404</v>
      </c>
      <c r="M1737" s="5">
        <f>(J1737/86400)+25569+(-5/24)</f>
        <v>42559.605844907404</v>
      </c>
      <c r="N1737" s="5">
        <f t="shared" si="27"/>
        <v>42589.605844907404</v>
      </c>
      <c r="O1737" t="b">
        <v>0</v>
      </c>
      <c r="P1737">
        <v>2</v>
      </c>
      <c r="Q1737" t="b">
        <v>0</v>
      </c>
      <c r="R1737" t="s">
        <v>8293</v>
      </c>
      <c r="S1737" s="11">
        <f>SUM(E1737/D1737)*100</f>
        <v>11</v>
      </c>
      <c r="T1737" s="10">
        <f>SUM(E1737/P1737)</f>
        <v>55</v>
      </c>
      <c r="U1737" t="s">
        <v>8323</v>
      </c>
      <c r="V1737" t="s">
        <v>8345</v>
      </c>
    </row>
    <row r="1738" spans="1:22" ht="29" x14ac:dyDescent="0.35">
      <c r="A1738">
        <v>1736</v>
      </c>
      <c r="B1738" s="3" t="s">
        <v>1737</v>
      </c>
      <c r="C1738" s="3" t="s">
        <v>5846</v>
      </c>
      <c r="D1738" s="18">
        <v>3000</v>
      </c>
      <c r="E1738" s="1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7">
        <v>42286.65315972222</v>
      </c>
      <c r="L1738" s="7">
        <v>42316.694826388884</v>
      </c>
      <c r="M1738" s="5">
        <f>(J1738/86400)+25569+(-5/24)</f>
        <v>42286.65315972222</v>
      </c>
      <c r="N1738" s="5">
        <f t="shared" si="27"/>
        <v>42316.694826388884</v>
      </c>
      <c r="O1738" t="b">
        <v>0</v>
      </c>
      <c r="P1738">
        <v>1</v>
      </c>
      <c r="Q1738" t="b">
        <v>0</v>
      </c>
      <c r="R1738" t="s">
        <v>8293</v>
      </c>
      <c r="S1738" s="11">
        <f>SUM(E1738/D1738)*100</f>
        <v>0.73333333333333328</v>
      </c>
      <c r="T1738" s="10">
        <f>SUM(E1738/P1738)</f>
        <v>22</v>
      </c>
      <c r="U1738" t="s">
        <v>8323</v>
      </c>
      <c r="V1738" t="s">
        <v>8345</v>
      </c>
    </row>
    <row r="1739" spans="1:22" ht="43.5" x14ac:dyDescent="0.35">
      <c r="A1739">
        <v>1737</v>
      </c>
      <c r="B1739" s="3" t="s">
        <v>1738</v>
      </c>
      <c r="C1739" s="3" t="s">
        <v>5847</v>
      </c>
      <c r="D1739" s="18">
        <v>4000</v>
      </c>
      <c r="E1739" s="18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7">
        <v>42175.740648148145</v>
      </c>
      <c r="L1739" s="7">
        <v>42205.740648148145</v>
      </c>
      <c r="M1739" s="5">
        <f>(J1739/86400)+25569+(-5/24)</f>
        <v>42175.740648148145</v>
      </c>
      <c r="N1739" s="5">
        <f t="shared" si="27"/>
        <v>42205.740648148145</v>
      </c>
      <c r="O1739" t="b">
        <v>0</v>
      </c>
      <c r="P1739">
        <v>15</v>
      </c>
      <c r="Q1739" t="b">
        <v>0</v>
      </c>
      <c r="R1739" t="s">
        <v>8293</v>
      </c>
      <c r="S1739" s="11">
        <f>SUM(E1739/D1739)*100</f>
        <v>21.25</v>
      </c>
      <c r="T1739" s="10">
        <f>SUM(E1739/P1739)</f>
        <v>56.666666666666664</v>
      </c>
      <c r="U1739" t="s">
        <v>8323</v>
      </c>
      <c r="V1739" t="s">
        <v>8345</v>
      </c>
    </row>
    <row r="1740" spans="1:22" ht="29" x14ac:dyDescent="0.35">
      <c r="A1740">
        <v>1738</v>
      </c>
      <c r="B1740" s="3" t="s">
        <v>1739</v>
      </c>
      <c r="C1740" s="3" t="s">
        <v>5848</v>
      </c>
      <c r="D1740" s="18">
        <v>5000</v>
      </c>
      <c r="E1740" s="18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7">
        <v>41884.665995370371</v>
      </c>
      <c r="L1740" s="7">
        <v>41914.665995370371</v>
      </c>
      <c r="M1740" s="5">
        <f>(J1740/86400)+25569+(-5/24)</f>
        <v>41884.665995370371</v>
      </c>
      <c r="N1740" s="5">
        <f t="shared" si="27"/>
        <v>41914.665995370371</v>
      </c>
      <c r="O1740" t="b">
        <v>0</v>
      </c>
      <c r="P1740">
        <v>1</v>
      </c>
      <c r="Q1740" t="b">
        <v>0</v>
      </c>
      <c r="R1740" t="s">
        <v>8293</v>
      </c>
      <c r="S1740" s="11">
        <f>SUM(E1740/D1740)*100</f>
        <v>0.4</v>
      </c>
      <c r="T1740" s="10">
        <f>SUM(E1740/P1740)</f>
        <v>20</v>
      </c>
      <c r="U1740" t="s">
        <v>8323</v>
      </c>
      <c r="V1740" t="s">
        <v>8345</v>
      </c>
    </row>
    <row r="1741" spans="1:22" ht="43.5" x14ac:dyDescent="0.35">
      <c r="A1741">
        <v>1739</v>
      </c>
      <c r="B1741" s="3" t="s">
        <v>1740</v>
      </c>
      <c r="C1741" s="3" t="s">
        <v>5849</v>
      </c>
      <c r="D1741" s="18">
        <v>1000</v>
      </c>
      <c r="E1741" s="18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7">
        <v>42435.665879629632</v>
      </c>
      <c r="L1741" s="7">
        <v>42494.624212962961</v>
      </c>
      <c r="M1741" s="5">
        <f>(J1741/86400)+25569+(-5/24)</f>
        <v>42435.665879629632</v>
      </c>
      <c r="N1741" s="5">
        <f t="shared" si="27"/>
        <v>42494.624212962961</v>
      </c>
      <c r="O1741" t="b">
        <v>0</v>
      </c>
      <c r="P1741">
        <v>1</v>
      </c>
      <c r="Q1741" t="b">
        <v>0</v>
      </c>
      <c r="R1741" t="s">
        <v>8293</v>
      </c>
      <c r="S1741" s="11">
        <f>SUM(E1741/D1741)*100</f>
        <v>0.1</v>
      </c>
      <c r="T1741" s="10">
        <f>SUM(E1741/P1741)</f>
        <v>1</v>
      </c>
      <c r="U1741" t="s">
        <v>8323</v>
      </c>
      <c r="V1741" t="s">
        <v>8345</v>
      </c>
    </row>
    <row r="1742" spans="1:22" ht="43.5" x14ac:dyDescent="0.35">
      <c r="A1742">
        <v>1740</v>
      </c>
      <c r="B1742" s="3" t="s">
        <v>1741</v>
      </c>
      <c r="C1742" s="3" t="s">
        <v>5850</v>
      </c>
      <c r="D1742" s="18">
        <v>3000</v>
      </c>
      <c r="E1742" s="18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7">
        <v>42171.609050925923</v>
      </c>
      <c r="L1742" s="7">
        <v>42201.609050925923</v>
      </c>
      <c r="M1742" s="5">
        <f>(J1742/86400)+25569+(-5/24)</f>
        <v>42171.609050925923</v>
      </c>
      <c r="N1742" s="5">
        <f t="shared" si="27"/>
        <v>42201.609050925923</v>
      </c>
      <c r="O1742" t="b">
        <v>0</v>
      </c>
      <c r="P1742">
        <v>0</v>
      </c>
      <c r="Q1742" t="b">
        <v>0</v>
      </c>
      <c r="R1742" t="s">
        <v>8293</v>
      </c>
      <c r="S1742" s="11">
        <f>SUM(E1742/D1742)*100</f>
        <v>0</v>
      </c>
      <c r="T1742" s="10" t="e">
        <f>SUM(E1742/P1742)</f>
        <v>#DIV/0!</v>
      </c>
      <c r="U1742" t="s">
        <v>8323</v>
      </c>
      <c r="V1742" t="s">
        <v>8345</v>
      </c>
    </row>
    <row r="1743" spans="1:22" ht="29" x14ac:dyDescent="0.35">
      <c r="A1743">
        <v>1741</v>
      </c>
      <c r="B1743" s="3" t="s">
        <v>1742</v>
      </c>
      <c r="C1743" s="3" t="s">
        <v>5851</v>
      </c>
      <c r="D1743" s="18">
        <v>1200</v>
      </c>
      <c r="E1743" s="18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7">
        <v>42120.419803240737</v>
      </c>
      <c r="L1743" s="7">
        <v>42165.419803240737</v>
      </c>
      <c r="M1743" s="5">
        <f>(J1743/86400)+25569+(-5/24)</f>
        <v>42120.419803240737</v>
      </c>
      <c r="N1743" s="5">
        <f t="shared" si="27"/>
        <v>42165.419803240737</v>
      </c>
      <c r="O1743" t="b">
        <v>0</v>
      </c>
      <c r="P1743">
        <v>52</v>
      </c>
      <c r="Q1743" t="b">
        <v>1</v>
      </c>
      <c r="R1743" t="s">
        <v>8285</v>
      </c>
      <c r="S1743" s="11">
        <f>SUM(E1743/D1743)*100</f>
        <v>110.83333333333334</v>
      </c>
      <c r="T1743" s="10">
        <f>SUM(E1743/P1743)</f>
        <v>25.576923076923077</v>
      </c>
      <c r="U1743" t="s">
        <v>8336</v>
      </c>
      <c r="V1743" t="s">
        <v>8337</v>
      </c>
    </row>
    <row r="1744" spans="1:22" ht="43.5" x14ac:dyDescent="0.35">
      <c r="A1744">
        <v>1742</v>
      </c>
      <c r="B1744" s="3" t="s">
        <v>1743</v>
      </c>
      <c r="C1744" s="3" t="s">
        <v>5852</v>
      </c>
      <c r="D1744" s="18">
        <v>2000</v>
      </c>
      <c r="E1744" s="18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7">
        <v>42710.668634259258</v>
      </c>
      <c r="L1744" s="7">
        <v>42742.666666666664</v>
      </c>
      <c r="M1744" s="5">
        <f>(J1744/86400)+25569+(-5/24)</f>
        <v>42710.668634259258</v>
      </c>
      <c r="N1744" s="5">
        <f t="shared" si="27"/>
        <v>42742.666666666664</v>
      </c>
      <c r="O1744" t="b">
        <v>0</v>
      </c>
      <c r="P1744">
        <v>34</v>
      </c>
      <c r="Q1744" t="b">
        <v>1</v>
      </c>
      <c r="R1744" t="s">
        <v>8285</v>
      </c>
      <c r="S1744" s="11">
        <f>SUM(E1744/D1744)*100</f>
        <v>108.74999999999999</v>
      </c>
      <c r="T1744" s="10">
        <f>SUM(E1744/P1744)</f>
        <v>63.970588235294116</v>
      </c>
      <c r="U1744" t="s">
        <v>8336</v>
      </c>
      <c r="V1744" t="s">
        <v>8337</v>
      </c>
    </row>
    <row r="1745" spans="1:22" ht="43.5" x14ac:dyDescent="0.35">
      <c r="A1745">
        <v>1743</v>
      </c>
      <c r="B1745" s="3" t="s">
        <v>1744</v>
      </c>
      <c r="C1745" s="3" t="s">
        <v>5853</v>
      </c>
      <c r="D1745" s="18">
        <v>6000</v>
      </c>
      <c r="E1745" s="18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7">
        <v>42586.717303240737</v>
      </c>
      <c r="L1745" s="7">
        <v>42608.957638888889</v>
      </c>
      <c r="M1745" s="5">
        <f>(J1745/86400)+25569+(-5/24)</f>
        <v>42586.717303240737</v>
      </c>
      <c r="N1745" s="5">
        <f t="shared" si="27"/>
        <v>42608.957638888889</v>
      </c>
      <c r="O1745" t="b">
        <v>0</v>
      </c>
      <c r="P1745">
        <v>67</v>
      </c>
      <c r="Q1745" t="b">
        <v>1</v>
      </c>
      <c r="R1745" t="s">
        <v>8285</v>
      </c>
      <c r="S1745" s="11">
        <f>SUM(E1745/D1745)*100</f>
        <v>100.41666666666667</v>
      </c>
      <c r="T1745" s="10">
        <f>SUM(E1745/P1745)</f>
        <v>89.925373134328353</v>
      </c>
      <c r="U1745" t="s">
        <v>8336</v>
      </c>
      <c r="V1745" t="s">
        <v>8337</v>
      </c>
    </row>
    <row r="1746" spans="1:22" ht="58" x14ac:dyDescent="0.35">
      <c r="A1746">
        <v>1744</v>
      </c>
      <c r="B1746" s="3" t="s">
        <v>1745</v>
      </c>
      <c r="C1746" s="3" t="s">
        <v>5854</v>
      </c>
      <c r="D1746" s="18">
        <v>5500</v>
      </c>
      <c r="E1746" s="18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7">
        <v>42026.396724537037</v>
      </c>
      <c r="L1746" s="7">
        <v>42071.355057870365</v>
      </c>
      <c r="M1746" s="5">
        <f>(J1746/86400)+25569+(-5/24)</f>
        <v>42026.396724537037</v>
      </c>
      <c r="N1746" s="5">
        <f t="shared" si="27"/>
        <v>42071.355057870365</v>
      </c>
      <c r="O1746" t="b">
        <v>0</v>
      </c>
      <c r="P1746">
        <v>70</v>
      </c>
      <c r="Q1746" t="b">
        <v>1</v>
      </c>
      <c r="R1746" t="s">
        <v>8285</v>
      </c>
      <c r="S1746" s="11">
        <f>SUM(E1746/D1746)*100</f>
        <v>118.45454545454545</v>
      </c>
      <c r="T1746" s="10">
        <f>SUM(E1746/P1746)</f>
        <v>93.071428571428569</v>
      </c>
      <c r="U1746" t="s">
        <v>8336</v>
      </c>
      <c r="V1746" t="s">
        <v>8337</v>
      </c>
    </row>
    <row r="1747" spans="1:22" ht="43.5" x14ac:dyDescent="0.35">
      <c r="A1747">
        <v>1745</v>
      </c>
      <c r="B1747" s="3" t="s">
        <v>1746</v>
      </c>
      <c r="C1747" s="3" t="s">
        <v>5855</v>
      </c>
      <c r="D1747" s="18">
        <v>7000</v>
      </c>
      <c r="E1747" s="18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7">
        <v>42690.051365740735</v>
      </c>
      <c r="L1747" s="7">
        <v>42725.874999999993</v>
      </c>
      <c r="M1747" s="5">
        <f>(J1747/86400)+25569+(-5/24)</f>
        <v>42690.051365740735</v>
      </c>
      <c r="N1747" s="5">
        <f t="shared" si="27"/>
        <v>42725.874999999993</v>
      </c>
      <c r="O1747" t="b">
        <v>0</v>
      </c>
      <c r="P1747">
        <v>89</v>
      </c>
      <c r="Q1747" t="b">
        <v>1</v>
      </c>
      <c r="R1747" t="s">
        <v>8285</v>
      </c>
      <c r="S1747" s="11">
        <f>SUM(E1747/D1747)*100</f>
        <v>114.01428571428571</v>
      </c>
      <c r="T1747" s="10">
        <f>SUM(E1747/P1747)</f>
        <v>89.674157303370791</v>
      </c>
      <c r="U1747" t="s">
        <v>8336</v>
      </c>
      <c r="V1747" t="s">
        <v>8337</v>
      </c>
    </row>
    <row r="1748" spans="1:22" ht="58" x14ac:dyDescent="0.35">
      <c r="A1748">
        <v>1746</v>
      </c>
      <c r="B1748" s="3" t="s">
        <v>1747</v>
      </c>
      <c r="C1748" s="3" t="s">
        <v>5856</v>
      </c>
      <c r="D1748" s="18">
        <v>15000</v>
      </c>
      <c r="E1748" s="1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7">
        <v>42667.968368055554</v>
      </c>
      <c r="L1748" s="7">
        <v>42697.874999999993</v>
      </c>
      <c r="M1748" s="5">
        <f>(J1748/86400)+25569+(-5/24)</f>
        <v>42667.968368055554</v>
      </c>
      <c r="N1748" s="5">
        <f t="shared" si="27"/>
        <v>42697.874999999993</v>
      </c>
      <c r="O1748" t="b">
        <v>0</v>
      </c>
      <c r="P1748">
        <v>107</v>
      </c>
      <c r="Q1748" t="b">
        <v>1</v>
      </c>
      <c r="R1748" t="s">
        <v>8285</v>
      </c>
      <c r="S1748" s="11">
        <f>SUM(E1748/D1748)*100</f>
        <v>148.10000000000002</v>
      </c>
      <c r="T1748" s="10">
        <f>SUM(E1748/P1748)</f>
        <v>207.61682242990653</v>
      </c>
      <c r="U1748" t="s">
        <v>8336</v>
      </c>
      <c r="V1748" t="s">
        <v>8337</v>
      </c>
    </row>
    <row r="1749" spans="1:22" ht="43.5" x14ac:dyDescent="0.35">
      <c r="A1749">
        <v>1747</v>
      </c>
      <c r="B1749" s="3" t="s">
        <v>1748</v>
      </c>
      <c r="C1749" s="3" t="s">
        <v>5857</v>
      </c>
      <c r="D1749" s="18">
        <v>9000</v>
      </c>
      <c r="E1749" s="18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7">
        <v>42292.22719907407</v>
      </c>
      <c r="L1749" s="7">
        <v>42321.416666666664</v>
      </c>
      <c r="M1749" s="5">
        <f>(J1749/86400)+25569+(-5/24)</f>
        <v>42292.22719907407</v>
      </c>
      <c r="N1749" s="5">
        <f t="shared" si="27"/>
        <v>42321.416666666664</v>
      </c>
      <c r="O1749" t="b">
        <v>0</v>
      </c>
      <c r="P1749">
        <v>159</v>
      </c>
      <c r="Q1749" t="b">
        <v>1</v>
      </c>
      <c r="R1749" t="s">
        <v>8285</v>
      </c>
      <c r="S1749" s="11">
        <f>SUM(E1749/D1749)*100</f>
        <v>104.95555555555556</v>
      </c>
      <c r="T1749" s="10">
        <f>SUM(E1749/P1749)</f>
        <v>59.408805031446541</v>
      </c>
      <c r="U1749" t="s">
        <v>8336</v>
      </c>
      <c r="V1749" t="s">
        <v>8337</v>
      </c>
    </row>
    <row r="1750" spans="1:22" ht="43.5" x14ac:dyDescent="0.35">
      <c r="A1750">
        <v>1748</v>
      </c>
      <c r="B1750" s="3" t="s">
        <v>1749</v>
      </c>
      <c r="C1750" s="3" t="s">
        <v>5858</v>
      </c>
      <c r="D1750" s="18">
        <v>50000</v>
      </c>
      <c r="E1750" s="18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7">
        <v>42219.742395833331</v>
      </c>
      <c r="L1750" s="7">
        <v>42249.742395833331</v>
      </c>
      <c r="M1750" s="5">
        <f>(J1750/86400)+25569+(-5/24)</f>
        <v>42219.742395833331</v>
      </c>
      <c r="N1750" s="5">
        <f t="shared" si="27"/>
        <v>42249.742395833331</v>
      </c>
      <c r="O1750" t="b">
        <v>0</v>
      </c>
      <c r="P1750">
        <v>181</v>
      </c>
      <c r="Q1750" t="b">
        <v>1</v>
      </c>
      <c r="R1750" t="s">
        <v>8285</v>
      </c>
      <c r="S1750" s="11">
        <f>SUM(E1750/D1750)*100</f>
        <v>129.94800000000001</v>
      </c>
      <c r="T1750" s="10">
        <f>SUM(E1750/P1750)</f>
        <v>358.97237569060775</v>
      </c>
      <c r="U1750" t="s">
        <v>8336</v>
      </c>
      <c r="V1750" t="s">
        <v>8337</v>
      </c>
    </row>
    <row r="1751" spans="1:22" ht="29" x14ac:dyDescent="0.35">
      <c r="A1751">
        <v>1749</v>
      </c>
      <c r="B1751" s="3" t="s">
        <v>1750</v>
      </c>
      <c r="C1751" s="3" t="s">
        <v>5859</v>
      </c>
      <c r="D1751" s="18">
        <v>10050</v>
      </c>
      <c r="E1751" s="18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7">
        <v>42758.767604166664</v>
      </c>
      <c r="L1751" s="7">
        <v>42795.583333333336</v>
      </c>
      <c r="M1751" s="5">
        <f>(J1751/86400)+25569+(-5/24)</f>
        <v>42758.767604166664</v>
      </c>
      <c r="N1751" s="5">
        <f t="shared" si="27"/>
        <v>42795.583333333336</v>
      </c>
      <c r="O1751" t="b">
        <v>0</v>
      </c>
      <c r="P1751">
        <v>131</v>
      </c>
      <c r="Q1751" t="b">
        <v>1</v>
      </c>
      <c r="R1751" t="s">
        <v>8285</v>
      </c>
      <c r="S1751" s="11">
        <f>SUM(E1751/D1751)*100</f>
        <v>123.48756218905473</v>
      </c>
      <c r="T1751" s="10">
        <f>SUM(E1751/P1751)</f>
        <v>94.736641221374043</v>
      </c>
      <c r="U1751" t="s">
        <v>8336</v>
      </c>
      <c r="V1751" t="s">
        <v>8337</v>
      </c>
    </row>
    <row r="1752" spans="1:22" ht="43.5" x14ac:dyDescent="0.35">
      <c r="A1752">
        <v>1750</v>
      </c>
      <c r="B1752" s="3" t="s">
        <v>1751</v>
      </c>
      <c r="C1752" s="3" t="s">
        <v>5860</v>
      </c>
      <c r="D1752" s="18">
        <v>5000</v>
      </c>
      <c r="E1752" s="18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7">
        <v>42454.628518518519</v>
      </c>
      <c r="L1752" s="7">
        <v>42479.628518518519</v>
      </c>
      <c r="M1752" s="5">
        <f>(J1752/86400)+25569+(-5/24)</f>
        <v>42454.628518518519</v>
      </c>
      <c r="N1752" s="5">
        <f t="shared" si="27"/>
        <v>42479.628518518519</v>
      </c>
      <c r="O1752" t="b">
        <v>0</v>
      </c>
      <c r="P1752">
        <v>125</v>
      </c>
      <c r="Q1752" t="b">
        <v>1</v>
      </c>
      <c r="R1752" t="s">
        <v>8285</v>
      </c>
      <c r="S1752" s="11">
        <f>SUM(E1752/D1752)*100</f>
        <v>201.62</v>
      </c>
      <c r="T1752" s="10">
        <f>SUM(E1752/P1752)</f>
        <v>80.647999999999996</v>
      </c>
      <c r="U1752" t="s">
        <v>8336</v>
      </c>
      <c r="V1752" t="s">
        <v>8337</v>
      </c>
    </row>
    <row r="1753" spans="1:22" ht="29" x14ac:dyDescent="0.35">
      <c r="A1753">
        <v>1751</v>
      </c>
      <c r="B1753" s="3" t="s">
        <v>1752</v>
      </c>
      <c r="C1753" s="3" t="s">
        <v>5861</v>
      </c>
      <c r="D1753" s="18">
        <v>10000</v>
      </c>
      <c r="E1753" s="18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7">
        <v>42052.573182870365</v>
      </c>
      <c r="L1753" s="7">
        <v>42082.5315162037</v>
      </c>
      <c r="M1753" s="5">
        <f>(J1753/86400)+25569+(-5/24)</f>
        <v>42052.573182870365</v>
      </c>
      <c r="N1753" s="5">
        <f t="shared" si="27"/>
        <v>42082.5315162037</v>
      </c>
      <c r="O1753" t="b">
        <v>0</v>
      </c>
      <c r="P1753">
        <v>61</v>
      </c>
      <c r="Q1753" t="b">
        <v>1</v>
      </c>
      <c r="R1753" t="s">
        <v>8285</v>
      </c>
      <c r="S1753" s="11">
        <f>SUM(E1753/D1753)*100</f>
        <v>102.89999999999999</v>
      </c>
      <c r="T1753" s="10">
        <f>SUM(E1753/P1753)</f>
        <v>168.68852459016392</v>
      </c>
      <c r="U1753" t="s">
        <v>8336</v>
      </c>
      <c r="V1753" t="s">
        <v>8337</v>
      </c>
    </row>
    <row r="1754" spans="1:22" ht="29" x14ac:dyDescent="0.35">
      <c r="A1754">
        <v>1752</v>
      </c>
      <c r="B1754" s="3" t="s">
        <v>1753</v>
      </c>
      <c r="C1754" s="3" t="s">
        <v>5862</v>
      </c>
      <c r="D1754" s="18">
        <v>1200</v>
      </c>
      <c r="E1754" s="18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7">
        <v>42627.044930555552</v>
      </c>
      <c r="L1754" s="7">
        <v>42657.044930555552</v>
      </c>
      <c r="M1754" s="5">
        <f>(J1754/86400)+25569+(-5/24)</f>
        <v>42627.044930555552</v>
      </c>
      <c r="N1754" s="5">
        <f t="shared" si="27"/>
        <v>42657.044930555552</v>
      </c>
      <c r="O1754" t="b">
        <v>0</v>
      </c>
      <c r="P1754">
        <v>90</v>
      </c>
      <c r="Q1754" t="b">
        <v>1</v>
      </c>
      <c r="R1754" t="s">
        <v>8285</v>
      </c>
      <c r="S1754" s="11">
        <f>SUM(E1754/D1754)*100</f>
        <v>260.16666666666663</v>
      </c>
      <c r="T1754" s="10">
        <f>SUM(E1754/P1754)</f>
        <v>34.68888888888889</v>
      </c>
      <c r="U1754" t="s">
        <v>8336</v>
      </c>
      <c r="V1754" t="s">
        <v>8337</v>
      </c>
    </row>
    <row r="1755" spans="1:22" ht="43.5" x14ac:dyDescent="0.35">
      <c r="A1755">
        <v>1753</v>
      </c>
      <c r="B1755" s="3" t="s">
        <v>1754</v>
      </c>
      <c r="C1755" s="3" t="s">
        <v>5863</v>
      </c>
      <c r="D1755" s="18">
        <v>15000</v>
      </c>
      <c r="E1755" s="18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7">
        <v>42420.541296296295</v>
      </c>
      <c r="L1755" s="7">
        <v>42450.499629629623</v>
      </c>
      <c r="M1755" s="5">
        <f>(J1755/86400)+25569+(-5/24)</f>
        <v>42420.541296296295</v>
      </c>
      <c r="N1755" s="5">
        <f t="shared" si="27"/>
        <v>42450.499629629623</v>
      </c>
      <c r="O1755" t="b">
        <v>0</v>
      </c>
      <c r="P1755">
        <v>35</v>
      </c>
      <c r="Q1755" t="b">
        <v>1</v>
      </c>
      <c r="R1755" t="s">
        <v>8285</v>
      </c>
      <c r="S1755" s="11">
        <f>SUM(E1755/D1755)*100</f>
        <v>108</v>
      </c>
      <c r="T1755" s="10">
        <f>SUM(E1755/P1755)</f>
        <v>462.85714285714283</v>
      </c>
      <c r="U1755" t="s">
        <v>8336</v>
      </c>
      <c r="V1755" t="s">
        <v>8337</v>
      </c>
    </row>
    <row r="1756" spans="1:22" ht="43.5" x14ac:dyDescent="0.35">
      <c r="A1756">
        <v>1754</v>
      </c>
      <c r="B1756" s="3" t="s">
        <v>1755</v>
      </c>
      <c r="C1756" s="3" t="s">
        <v>5864</v>
      </c>
      <c r="D1756" s="18">
        <v>8500</v>
      </c>
      <c r="E1756" s="18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7">
        <v>42067.668437499997</v>
      </c>
      <c r="L1756" s="7">
        <v>42097.626770833333</v>
      </c>
      <c r="M1756" s="5">
        <f>(J1756/86400)+25569+(-5/24)</f>
        <v>42067.668437499997</v>
      </c>
      <c r="N1756" s="5">
        <f t="shared" si="27"/>
        <v>42097.626770833333</v>
      </c>
      <c r="O1756" t="b">
        <v>0</v>
      </c>
      <c r="P1756">
        <v>90</v>
      </c>
      <c r="Q1756" t="b">
        <v>1</v>
      </c>
      <c r="R1756" t="s">
        <v>8285</v>
      </c>
      <c r="S1756" s="11">
        <f>SUM(E1756/D1756)*100</f>
        <v>110.52941176470587</v>
      </c>
      <c r="T1756" s="10">
        <f>SUM(E1756/P1756)</f>
        <v>104.38888888888889</v>
      </c>
      <c r="U1756" t="s">
        <v>8336</v>
      </c>
      <c r="V1756" t="s">
        <v>8337</v>
      </c>
    </row>
    <row r="1757" spans="1:22" ht="43.5" x14ac:dyDescent="0.35">
      <c r="A1757">
        <v>1755</v>
      </c>
      <c r="B1757" s="3" t="s">
        <v>1756</v>
      </c>
      <c r="C1757" s="3" t="s">
        <v>5865</v>
      </c>
      <c r="D1757" s="18">
        <v>25</v>
      </c>
      <c r="E1757" s="18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7">
        <v>42252.580567129626</v>
      </c>
      <c r="L1757" s="7">
        <v>42282.580567129626</v>
      </c>
      <c r="M1757" s="5">
        <f>(J1757/86400)+25569+(-5/24)</f>
        <v>42252.580567129626</v>
      </c>
      <c r="N1757" s="5">
        <f t="shared" si="27"/>
        <v>42282.580567129626</v>
      </c>
      <c r="O1757" t="b">
        <v>0</v>
      </c>
      <c r="P1757">
        <v>4</v>
      </c>
      <c r="Q1757" t="b">
        <v>1</v>
      </c>
      <c r="R1757" t="s">
        <v>8285</v>
      </c>
      <c r="S1757" s="11">
        <f>SUM(E1757/D1757)*100</f>
        <v>120</v>
      </c>
      <c r="T1757" s="10">
        <f>SUM(E1757/P1757)</f>
        <v>7.5</v>
      </c>
      <c r="U1757" t="s">
        <v>8336</v>
      </c>
      <c r="V1757" t="s">
        <v>8337</v>
      </c>
    </row>
    <row r="1758" spans="1:22" ht="43.5" x14ac:dyDescent="0.35">
      <c r="A1758">
        <v>1756</v>
      </c>
      <c r="B1758" s="3" t="s">
        <v>1757</v>
      </c>
      <c r="C1758" s="3" t="s">
        <v>5866</v>
      </c>
      <c r="D1758" s="18">
        <v>5500</v>
      </c>
      <c r="E1758" s="1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7">
        <v>42570.959131944437</v>
      </c>
      <c r="L1758" s="7">
        <v>42610.959131944437</v>
      </c>
      <c r="M1758" s="5">
        <f>(J1758/86400)+25569+(-5/24)</f>
        <v>42570.959131944437</v>
      </c>
      <c r="N1758" s="5">
        <f t="shared" si="27"/>
        <v>42610.959131944437</v>
      </c>
      <c r="O1758" t="b">
        <v>0</v>
      </c>
      <c r="P1758">
        <v>120</v>
      </c>
      <c r="Q1758" t="b">
        <v>1</v>
      </c>
      <c r="R1758" t="s">
        <v>8285</v>
      </c>
      <c r="S1758" s="11">
        <f>SUM(E1758/D1758)*100</f>
        <v>102.82909090909091</v>
      </c>
      <c r="T1758" s="10">
        <f>SUM(E1758/P1758)</f>
        <v>47.13</v>
      </c>
      <c r="U1758" t="s">
        <v>8336</v>
      </c>
      <c r="V1758" t="s">
        <v>8337</v>
      </c>
    </row>
    <row r="1759" spans="1:22" ht="43.5" x14ac:dyDescent="0.35">
      <c r="A1759">
        <v>1757</v>
      </c>
      <c r="B1759" s="3" t="s">
        <v>1758</v>
      </c>
      <c r="C1759" s="3" t="s">
        <v>5867</v>
      </c>
      <c r="D1759" s="18">
        <v>5000</v>
      </c>
      <c r="E1759" s="18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7">
        <v>42733.619016203702</v>
      </c>
      <c r="L1759" s="7">
        <v>42763.603472222218</v>
      </c>
      <c r="M1759" s="5">
        <f>(J1759/86400)+25569+(-5/24)</f>
        <v>42733.619016203702</v>
      </c>
      <c r="N1759" s="5">
        <f t="shared" si="27"/>
        <v>42763.603472222218</v>
      </c>
      <c r="O1759" t="b">
        <v>0</v>
      </c>
      <c r="P1759">
        <v>14</v>
      </c>
      <c r="Q1759" t="b">
        <v>1</v>
      </c>
      <c r="R1759" t="s">
        <v>8285</v>
      </c>
      <c r="S1759" s="11">
        <f>SUM(E1759/D1759)*100</f>
        <v>115.99999999999999</v>
      </c>
      <c r="T1759" s="10">
        <f>SUM(E1759/P1759)</f>
        <v>414.28571428571428</v>
      </c>
      <c r="U1759" t="s">
        <v>8336</v>
      </c>
      <c r="V1759" t="s">
        <v>8337</v>
      </c>
    </row>
    <row r="1760" spans="1:22" ht="58" x14ac:dyDescent="0.35">
      <c r="A1760">
        <v>1758</v>
      </c>
      <c r="B1760" s="3" t="s">
        <v>1759</v>
      </c>
      <c r="C1760" s="3" t="s">
        <v>5868</v>
      </c>
      <c r="D1760" s="18">
        <v>1000</v>
      </c>
      <c r="E1760" s="18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7">
        <v>42505.74759259259</v>
      </c>
      <c r="L1760" s="7">
        <v>42565.74759259259</v>
      </c>
      <c r="M1760" s="5">
        <f>(J1760/86400)+25569+(-5/24)</f>
        <v>42505.74759259259</v>
      </c>
      <c r="N1760" s="5">
        <f t="shared" si="27"/>
        <v>42565.74759259259</v>
      </c>
      <c r="O1760" t="b">
        <v>0</v>
      </c>
      <c r="P1760">
        <v>27</v>
      </c>
      <c r="Q1760" t="b">
        <v>1</v>
      </c>
      <c r="R1760" t="s">
        <v>8285</v>
      </c>
      <c r="S1760" s="11">
        <f>SUM(E1760/D1760)*100</f>
        <v>114.7</v>
      </c>
      <c r="T1760" s="10">
        <f>SUM(E1760/P1760)</f>
        <v>42.481481481481481</v>
      </c>
      <c r="U1760" t="s">
        <v>8336</v>
      </c>
      <c r="V1760" t="s">
        <v>8337</v>
      </c>
    </row>
    <row r="1761" spans="1:22" ht="29" x14ac:dyDescent="0.35">
      <c r="A1761">
        <v>1759</v>
      </c>
      <c r="B1761" s="3" t="s">
        <v>1760</v>
      </c>
      <c r="C1761" s="3" t="s">
        <v>5869</v>
      </c>
      <c r="D1761" s="18">
        <v>5000</v>
      </c>
      <c r="E1761" s="18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7">
        <v>42068.620706018519</v>
      </c>
      <c r="L1761" s="7">
        <v>42088.579039351847</v>
      </c>
      <c r="M1761" s="5">
        <f>(J1761/86400)+25569+(-5/24)</f>
        <v>42068.620706018519</v>
      </c>
      <c r="N1761" s="5">
        <f t="shared" si="27"/>
        <v>42088.579039351847</v>
      </c>
      <c r="O1761" t="b">
        <v>0</v>
      </c>
      <c r="P1761">
        <v>49</v>
      </c>
      <c r="Q1761" t="b">
        <v>1</v>
      </c>
      <c r="R1761" t="s">
        <v>8285</v>
      </c>
      <c r="S1761" s="11">
        <f>SUM(E1761/D1761)*100</f>
        <v>106.60000000000001</v>
      </c>
      <c r="T1761" s="10">
        <f>SUM(E1761/P1761)</f>
        <v>108.77551020408163</v>
      </c>
      <c r="U1761" t="s">
        <v>8336</v>
      </c>
      <c r="V1761" t="s">
        <v>8337</v>
      </c>
    </row>
    <row r="1762" spans="1:22" ht="58" x14ac:dyDescent="0.35">
      <c r="A1762">
        <v>1760</v>
      </c>
      <c r="B1762" s="3" t="s">
        <v>1761</v>
      </c>
      <c r="C1762" s="3" t="s">
        <v>5870</v>
      </c>
      <c r="D1762" s="18">
        <v>5000</v>
      </c>
      <c r="E1762" s="18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7">
        <v>42405.464270833334</v>
      </c>
      <c r="L1762" s="7">
        <v>42425.464270833334</v>
      </c>
      <c r="M1762" s="5">
        <f>(J1762/86400)+25569+(-5/24)</f>
        <v>42405.464270833334</v>
      </c>
      <c r="N1762" s="5">
        <f t="shared" si="27"/>
        <v>42425.464270833334</v>
      </c>
      <c r="O1762" t="b">
        <v>0</v>
      </c>
      <c r="P1762">
        <v>102</v>
      </c>
      <c r="Q1762" t="b">
        <v>1</v>
      </c>
      <c r="R1762" t="s">
        <v>8285</v>
      </c>
      <c r="S1762" s="11">
        <f>SUM(E1762/D1762)*100</f>
        <v>165.44</v>
      </c>
      <c r="T1762" s="10">
        <f>SUM(E1762/P1762)</f>
        <v>81.098039215686271</v>
      </c>
      <c r="U1762" t="s">
        <v>8336</v>
      </c>
      <c r="V1762" t="s">
        <v>8337</v>
      </c>
    </row>
    <row r="1763" spans="1:22" ht="29" x14ac:dyDescent="0.35">
      <c r="A1763">
        <v>1761</v>
      </c>
      <c r="B1763" s="3" t="s">
        <v>1762</v>
      </c>
      <c r="C1763" s="3" t="s">
        <v>5871</v>
      </c>
      <c r="D1763" s="18">
        <v>100</v>
      </c>
      <c r="E1763" s="18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7">
        <v>42209.359490740739</v>
      </c>
      <c r="L1763" s="7">
        <v>42259.359490740739</v>
      </c>
      <c r="M1763" s="5">
        <f>(J1763/86400)+25569+(-5/24)</f>
        <v>42209.359490740739</v>
      </c>
      <c r="N1763" s="5">
        <f t="shared" si="27"/>
        <v>42259.359490740739</v>
      </c>
      <c r="O1763" t="b">
        <v>0</v>
      </c>
      <c r="P1763">
        <v>3</v>
      </c>
      <c r="Q1763" t="b">
        <v>1</v>
      </c>
      <c r="R1763" t="s">
        <v>8285</v>
      </c>
      <c r="S1763" s="11">
        <f>SUM(E1763/D1763)*100</f>
        <v>155</v>
      </c>
      <c r="T1763" s="10">
        <f>SUM(E1763/P1763)</f>
        <v>51.666666666666664</v>
      </c>
      <c r="U1763" t="s">
        <v>8336</v>
      </c>
      <c r="V1763" t="s">
        <v>8337</v>
      </c>
    </row>
    <row r="1764" spans="1:22" ht="29" x14ac:dyDescent="0.35">
      <c r="A1764">
        <v>1762</v>
      </c>
      <c r="B1764" s="3" t="s">
        <v>1763</v>
      </c>
      <c r="C1764" s="3" t="s">
        <v>5872</v>
      </c>
      <c r="D1764" s="18">
        <v>100</v>
      </c>
      <c r="E1764" s="18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7">
        <v>42410.773668981477</v>
      </c>
      <c r="L1764" s="7">
        <v>42440.773668981477</v>
      </c>
      <c r="M1764" s="5">
        <f>(J1764/86400)+25569+(-5/24)</f>
        <v>42410.773668981477</v>
      </c>
      <c r="N1764" s="5">
        <f t="shared" si="27"/>
        <v>42440.773668981477</v>
      </c>
      <c r="O1764" t="b">
        <v>0</v>
      </c>
      <c r="P1764">
        <v>25</v>
      </c>
      <c r="Q1764" t="b">
        <v>1</v>
      </c>
      <c r="R1764" t="s">
        <v>8285</v>
      </c>
      <c r="S1764" s="11">
        <f>SUM(E1764/D1764)*100</f>
        <v>885</v>
      </c>
      <c r="T1764" s="10">
        <f>SUM(E1764/P1764)</f>
        <v>35.4</v>
      </c>
      <c r="U1764" t="s">
        <v>8336</v>
      </c>
      <c r="V1764" t="s">
        <v>8337</v>
      </c>
    </row>
    <row r="1765" spans="1:22" ht="58" x14ac:dyDescent="0.35">
      <c r="A1765">
        <v>1763</v>
      </c>
      <c r="B1765" s="3" t="s">
        <v>1764</v>
      </c>
      <c r="C1765" s="3" t="s">
        <v>5873</v>
      </c>
      <c r="D1765" s="18">
        <v>12000</v>
      </c>
      <c r="E1765" s="18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7">
        <v>42636.660185185181</v>
      </c>
      <c r="L1765" s="7">
        <v>42666.660185185181</v>
      </c>
      <c r="M1765" s="5">
        <f>(J1765/86400)+25569+(-5/24)</f>
        <v>42636.660185185181</v>
      </c>
      <c r="N1765" s="5">
        <f t="shared" si="27"/>
        <v>42666.660185185181</v>
      </c>
      <c r="O1765" t="b">
        <v>0</v>
      </c>
      <c r="P1765">
        <v>118</v>
      </c>
      <c r="Q1765" t="b">
        <v>1</v>
      </c>
      <c r="R1765" t="s">
        <v>8285</v>
      </c>
      <c r="S1765" s="11">
        <f>SUM(E1765/D1765)*100</f>
        <v>101.90833333333333</v>
      </c>
      <c r="T1765" s="10">
        <f>SUM(E1765/P1765)</f>
        <v>103.63559322033899</v>
      </c>
      <c r="U1765" t="s">
        <v>8336</v>
      </c>
      <c r="V1765" t="s">
        <v>8337</v>
      </c>
    </row>
    <row r="1766" spans="1:22" ht="43.5" x14ac:dyDescent="0.35">
      <c r="A1766">
        <v>1764</v>
      </c>
      <c r="B1766" s="3" t="s">
        <v>1765</v>
      </c>
      <c r="C1766" s="3" t="s">
        <v>5874</v>
      </c>
      <c r="D1766" s="18">
        <v>11000</v>
      </c>
      <c r="E1766" s="18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7">
        <v>41825.27753472222</v>
      </c>
      <c r="L1766" s="7">
        <v>41854.27753472222</v>
      </c>
      <c r="M1766" s="5">
        <f>(J1766/86400)+25569+(-5/24)</f>
        <v>41825.27753472222</v>
      </c>
      <c r="N1766" s="5">
        <f t="shared" si="27"/>
        <v>41854.27753472222</v>
      </c>
      <c r="O1766" t="b">
        <v>1</v>
      </c>
      <c r="P1766">
        <v>39</v>
      </c>
      <c r="Q1766" t="b">
        <v>0</v>
      </c>
      <c r="R1766" t="s">
        <v>8285</v>
      </c>
      <c r="S1766" s="11">
        <f>SUM(E1766/D1766)*100</f>
        <v>19.600000000000001</v>
      </c>
      <c r="T1766" s="10">
        <f>SUM(E1766/P1766)</f>
        <v>55.282051282051285</v>
      </c>
      <c r="U1766" t="s">
        <v>8336</v>
      </c>
      <c r="V1766" t="s">
        <v>8337</v>
      </c>
    </row>
    <row r="1767" spans="1:22" ht="43.5" x14ac:dyDescent="0.35">
      <c r="A1767">
        <v>1765</v>
      </c>
      <c r="B1767" s="3" t="s">
        <v>1766</v>
      </c>
      <c r="C1767" s="3" t="s">
        <v>5875</v>
      </c>
      <c r="D1767" s="18">
        <v>12500</v>
      </c>
      <c r="E1767" s="18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7">
        <v>41834.772129629629</v>
      </c>
      <c r="L1767" s="7">
        <v>41864.772129629629</v>
      </c>
      <c r="M1767" s="5">
        <f>(J1767/86400)+25569+(-5/24)</f>
        <v>41834.772129629629</v>
      </c>
      <c r="N1767" s="5">
        <f t="shared" si="27"/>
        <v>41864.772129629629</v>
      </c>
      <c r="O1767" t="b">
        <v>1</v>
      </c>
      <c r="P1767">
        <v>103</v>
      </c>
      <c r="Q1767" t="b">
        <v>0</v>
      </c>
      <c r="R1767" t="s">
        <v>8285</v>
      </c>
      <c r="S1767" s="11">
        <f>SUM(E1767/D1767)*100</f>
        <v>59.467839999999995</v>
      </c>
      <c r="T1767" s="10">
        <f>SUM(E1767/P1767)</f>
        <v>72.16970873786407</v>
      </c>
      <c r="U1767" t="s">
        <v>8336</v>
      </c>
      <c r="V1767" t="s">
        <v>8337</v>
      </c>
    </row>
    <row r="1768" spans="1:22" ht="29" x14ac:dyDescent="0.35">
      <c r="A1768">
        <v>1766</v>
      </c>
      <c r="B1768" s="3" t="s">
        <v>1767</v>
      </c>
      <c r="C1768" s="3" t="s">
        <v>5876</v>
      </c>
      <c r="D1768" s="18">
        <v>1500</v>
      </c>
      <c r="E1768" s="1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7">
        <v>41855.65148148148</v>
      </c>
      <c r="L1768" s="7">
        <v>41876.65148148148</v>
      </c>
      <c r="M1768" s="5">
        <f>(J1768/86400)+25569+(-5/24)</f>
        <v>41855.65148148148</v>
      </c>
      <c r="N1768" s="5">
        <f t="shared" si="27"/>
        <v>41876.65148148148</v>
      </c>
      <c r="O1768" t="b">
        <v>1</v>
      </c>
      <c r="P1768">
        <v>0</v>
      </c>
      <c r="Q1768" t="b">
        <v>0</v>
      </c>
      <c r="R1768" t="s">
        <v>8285</v>
      </c>
      <c r="S1768" s="11">
        <f>SUM(E1768/D1768)*100</f>
        <v>0</v>
      </c>
      <c r="T1768" s="10" t="e">
        <f>SUM(E1768/P1768)</f>
        <v>#DIV/0!</v>
      </c>
      <c r="U1768" t="s">
        <v>8336</v>
      </c>
      <c r="V1768" t="s">
        <v>8337</v>
      </c>
    </row>
    <row r="1769" spans="1:22" ht="29" x14ac:dyDescent="0.35">
      <c r="A1769">
        <v>1767</v>
      </c>
      <c r="B1769" s="3" t="s">
        <v>1768</v>
      </c>
      <c r="C1769" s="3" t="s">
        <v>5877</v>
      </c>
      <c r="D1769" s="18">
        <v>5000</v>
      </c>
      <c r="E1769" s="18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7">
        <v>41824.450046296297</v>
      </c>
      <c r="L1769" s="7">
        <v>41854.450046296297</v>
      </c>
      <c r="M1769" s="5">
        <f>(J1769/86400)+25569+(-5/24)</f>
        <v>41824.450046296297</v>
      </c>
      <c r="N1769" s="5">
        <f t="shared" si="27"/>
        <v>41854.450046296297</v>
      </c>
      <c r="O1769" t="b">
        <v>1</v>
      </c>
      <c r="P1769">
        <v>39</v>
      </c>
      <c r="Q1769" t="b">
        <v>0</v>
      </c>
      <c r="R1769" t="s">
        <v>8285</v>
      </c>
      <c r="S1769" s="11">
        <f>SUM(E1769/D1769)*100</f>
        <v>45.72</v>
      </c>
      <c r="T1769" s="10">
        <f>SUM(E1769/P1769)</f>
        <v>58.615384615384613</v>
      </c>
      <c r="U1769" t="s">
        <v>8336</v>
      </c>
      <c r="V1769" t="s">
        <v>8337</v>
      </c>
    </row>
    <row r="1770" spans="1:22" ht="43.5" x14ac:dyDescent="0.35">
      <c r="A1770">
        <v>1768</v>
      </c>
      <c r="B1770" s="3" t="s">
        <v>1769</v>
      </c>
      <c r="C1770" s="3" t="s">
        <v>5878</v>
      </c>
      <c r="D1770" s="18">
        <v>5000</v>
      </c>
      <c r="E1770" s="18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7">
        <v>41849.352361111109</v>
      </c>
      <c r="L1770" s="7">
        <v>41909.352361111109</v>
      </c>
      <c r="M1770" s="5">
        <f>(J1770/86400)+25569+(-5/24)</f>
        <v>41849.352361111109</v>
      </c>
      <c r="N1770" s="5">
        <f t="shared" si="27"/>
        <v>41909.352361111109</v>
      </c>
      <c r="O1770" t="b">
        <v>1</v>
      </c>
      <c r="P1770">
        <v>15</v>
      </c>
      <c r="Q1770" t="b">
        <v>0</v>
      </c>
      <c r="R1770" t="s">
        <v>8285</v>
      </c>
      <c r="S1770" s="11">
        <f>SUM(E1770/D1770)*100</f>
        <v>3.74</v>
      </c>
      <c r="T1770" s="10">
        <f>SUM(E1770/P1770)</f>
        <v>12.466666666666667</v>
      </c>
      <c r="U1770" t="s">
        <v>8336</v>
      </c>
      <c r="V1770" t="s">
        <v>8337</v>
      </c>
    </row>
    <row r="1771" spans="1:22" ht="43.5" x14ac:dyDescent="0.35">
      <c r="A1771">
        <v>1769</v>
      </c>
      <c r="B1771" s="3" t="s">
        <v>1770</v>
      </c>
      <c r="C1771" s="3" t="s">
        <v>5879</v>
      </c>
      <c r="D1771" s="18">
        <v>40000</v>
      </c>
      <c r="E1771" s="18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7">
        <v>41987.610636574071</v>
      </c>
      <c r="L1771" s="7">
        <v>42017.610636574071</v>
      </c>
      <c r="M1771" s="5">
        <f>(J1771/86400)+25569+(-5/24)</f>
        <v>41987.610636574071</v>
      </c>
      <c r="N1771" s="5">
        <f t="shared" si="27"/>
        <v>42017.610636574071</v>
      </c>
      <c r="O1771" t="b">
        <v>1</v>
      </c>
      <c r="P1771">
        <v>22</v>
      </c>
      <c r="Q1771" t="b">
        <v>0</v>
      </c>
      <c r="R1771" t="s">
        <v>8285</v>
      </c>
      <c r="S1771" s="11">
        <f>SUM(E1771/D1771)*100</f>
        <v>2.7025000000000001</v>
      </c>
      <c r="T1771" s="10">
        <f>SUM(E1771/P1771)</f>
        <v>49.136363636363633</v>
      </c>
      <c r="U1771" t="s">
        <v>8336</v>
      </c>
      <c r="V1771" t="s">
        <v>8337</v>
      </c>
    </row>
    <row r="1772" spans="1:22" ht="43.5" x14ac:dyDescent="0.35">
      <c r="A1772">
        <v>1770</v>
      </c>
      <c r="B1772" s="3" t="s">
        <v>1771</v>
      </c>
      <c r="C1772" s="3" t="s">
        <v>5880</v>
      </c>
      <c r="D1772" s="18">
        <v>24500</v>
      </c>
      <c r="E1772" s="18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7">
        <v>41891.571689814817</v>
      </c>
      <c r="L1772" s="7">
        <v>41926.571689814817</v>
      </c>
      <c r="M1772" s="5">
        <f>(J1772/86400)+25569+(-5/24)</f>
        <v>41891.571689814817</v>
      </c>
      <c r="N1772" s="5">
        <f t="shared" si="27"/>
        <v>41926.571689814817</v>
      </c>
      <c r="O1772" t="b">
        <v>1</v>
      </c>
      <c r="P1772">
        <v>92</v>
      </c>
      <c r="Q1772" t="b">
        <v>0</v>
      </c>
      <c r="R1772" t="s">
        <v>8285</v>
      </c>
      <c r="S1772" s="11">
        <f>SUM(E1772/D1772)*100</f>
        <v>56.51428571428572</v>
      </c>
      <c r="T1772" s="10">
        <f>SUM(E1772/P1772)</f>
        <v>150.5</v>
      </c>
      <c r="U1772" t="s">
        <v>8336</v>
      </c>
      <c r="V1772" t="s">
        <v>8337</v>
      </c>
    </row>
    <row r="1773" spans="1:22" ht="43.5" x14ac:dyDescent="0.35">
      <c r="A1773">
        <v>1771</v>
      </c>
      <c r="B1773" s="3" t="s">
        <v>1772</v>
      </c>
      <c r="C1773" s="3" t="s">
        <v>5881</v>
      </c>
      <c r="D1773" s="18">
        <v>4200</v>
      </c>
      <c r="E1773" s="18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7">
        <v>41905.771296296291</v>
      </c>
      <c r="L1773" s="7">
        <v>41935.771296296291</v>
      </c>
      <c r="M1773" s="5">
        <f>(J1773/86400)+25569+(-5/24)</f>
        <v>41905.771296296291</v>
      </c>
      <c r="N1773" s="5">
        <f t="shared" si="27"/>
        <v>41935.771296296291</v>
      </c>
      <c r="O1773" t="b">
        <v>1</v>
      </c>
      <c r="P1773">
        <v>25</v>
      </c>
      <c r="Q1773" t="b">
        <v>0</v>
      </c>
      <c r="R1773" t="s">
        <v>8285</v>
      </c>
      <c r="S1773" s="11">
        <f>SUM(E1773/D1773)*100</f>
        <v>21.30952380952381</v>
      </c>
      <c r="T1773" s="10">
        <f>SUM(E1773/P1773)</f>
        <v>35.799999999999997</v>
      </c>
      <c r="U1773" t="s">
        <v>8336</v>
      </c>
      <c r="V1773" t="s">
        <v>8337</v>
      </c>
    </row>
    <row r="1774" spans="1:22" ht="43.5" x14ac:dyDescent="0.35">
      <c r="A1774">
        <v>1772</v>
      </c>
      <c r="B1774" s="3" t="s">
        <v>1773</v>
      </c>
      <c r="C1774" s="3" t="s">
        <v>5882</v>
      </c>
      <c r="D1774" s="18">
        <v>5500</v>
      </c>
      <c r="E1774" s="18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7">
        <v>41766.509675925925</v>
      </c>
      <c r="L1774" s="7">
        <v>41826.509675925925</v>
      </c>
      <c r="M1774" s="5">
        <f>(J1774/86400)+25569+(-5/24)</f>
        <v>41766.509675925925</v>
      </c>
      <c r="N1774" s="5">
        <f t="shared" si="27"/>
        <v>41826.509675925925</v>
      </c>
      <c r="O1774" t="b">
        <v>1</v>
      </c>
      <c r="P1774">
        <v>19</v>
      </c>
      <c r="Q1774" t="b">
        <v>0</v>
      </c>
      <c r="R1774" t="s">
        <v>8285</v>
      </c>
      <c r="S1774" s="11">
        <f>SUM(E1774/D1774)*100</f>
        <v>15.6</v>
      </c>
      <c r="T1774" s="10">
        <f>SUM(E1774/P1774)</f>
        <v>45.157894736842103</v>
      </c>
      <c r="U1774" t="s">
        <v>8336</v>
      </c>
      <c r="V1774" t="s">
        <v>8337</v>
      </c>
    </row>
    <row r="1775" spans="1:22" ht="43.5" x14ac:dyDescent="0.35">
      <c r="A1775">
        <v>1773</v>
      </c>
      <c r="B1775" s="3" t="s">
        <v>1774</v>
      </c>
      <c r="C1775" s="3" t="s">
        <v>5883</v>
      </c>
      <c r="D1775" s="18">
        <v>30000</v>
      </c>
      <c r="E1775" s="18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7">
        <v>41978.552060185182</v>
      </c>
      <c r="L1775" s="7">
        <v>42023.552060185182</v>
      </c>
      <c r="M1775" s="5">
        <f>(J1775/86400)+25569+(-5/24)</f>
        <v>41978.552060185182</v>
      </c>
      <c r="N1775" s="5">
        <f t="shared" si="27"/>
        <v>42023.552060185182</v>
      </c>
      <c r="O1775" t="b">
        <v>1</v>
      </c>
      <c r="P1775">
        <v>19</v>
      </c>
      <c r="Q1775" t="b">
        <v>0</v>
      </c>
      <c r="R1775" t="s">
        <v>8285</v>
      </c>
      <c r="S1775" s="11">
        <f>SUM(E1775/D1775)*100</f>
        <v>6.2566666666666677</v>
      </c>
      <c r="T1775" s="10">
        <f>SUM(E1775/P1775)</f>
        <v>98.78947368421052</v>
      </c>
      <c r="U1775" t="s">
        <v>8336</v>
      </c>
      <c r="V1775" t="s">
        <v>8337</v>
      </c>
    </row>
    <row r="1776" spans="1:22" ht="43.5" x14ac:dyDescent="0.35">
      <c r="A1776">
        <v>1774</v>
      </c>
      <c r="B1776" s="3" t="s">
        <v>1775</v>
      </c>
      <c r="C1776" s="3" t="s">
        <v>5884</v>
      </c>
      <c r="D1776" s="18">
        <v>2500</v>
      </c>
      <c r="E1776" s="18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7">
        <v>41930.010324074072</v>
      </c>
      <c r="L1776" s="7">
        <v>41972.415972222218</v>
      </c>
      <c r="M1776" s="5">
        <f>(J1776/86400)+25569+(-5/24)</f>
        <v>41930.010324074072</v>
      </c>
      <c r="N1776" s="5">
        <f t="shared" si="27"/>
        <v>41972.415972222218</v>
      </c>
      <c r="O1776" t="b">
        <v>1</v>
      </c>
      <c r="P1776">
        <v>13</v>
      </c>
      <c r="Q1776" t="b">
        <v>0</v>
      </c>
      <c r="R1776" t="s">
        <v>8285</v>
      </c>
      <c r="S1776" s="11">
        <f>SUM(E1776/D1776)*100</f>
        <v>45.92</v>
      </c>
      <c r="T1776" s="10">
        <f>SUM(E1776/P1776)</f>
        <v>88.307692307692307</v>
      </c>
      <c r="U1776" t="s">
        <v>8336</v>
      </c>
      <c r="V1776" t="s">
        <v>8337</v>
      </c>
    </row>
    <row r="1777" spans="1:22" ht="43.5" x14ac:dyDescent="0.35">
      <c r="A1777">
        <v>1775</v>
      </c>
      <c r="B1777" s="3" t="s">
        <v>1776</v>
      </c>
      <c r="C1777" s="3" t="s">
        <v>5885</v>
      </c>
      <c r="D1777" s="18">
        <v>32500</v>
      </c>
      <c r="E1777" s="18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7">
        <v>41891.768055555549</v>
      </c>
      <c r="L1777" s="7">
        <v>41936.768055555549</v>
      </c>
      <c r="M1777" s="5">
        <f>(J1777/86400)+25569+(-5/24)</f>
        <v>41891.768055555549</v>
      </c>
      <c r="N1777" s="5">
        <f t="shared" si="27"/>
        <v>41936.768055555549</v>
      </c>
      <c r="O1777" t="b">
        <v>1</v>
      </c>
      <c r="P1777">
        <v>124</v>
      </c>
      <c r="Q1777" t="b">
        <v>0</v>
      </c>
      <c r="R1777" t="s">
        <v>8285</v>
      </c>
      <c r="S1777" s="11">
        <f>SUM(E1777/D1777)*100</f>
        <v>65.101538461538468</v>
      </c>
      <c r="T1777" s="10">
        <f>SUM(E1777/P1777)</f>
        <v>170.62903225806451</v>
      </c>
      <c r="U1777" t="s">
        <v>8336</v>
      </c>
      <c r="V1777" t="s">
        <v>8337</v>
      </c>
    </row>
    <row r="1778" spans="1:22" ht="43.5" x14ac:dyDescent="0.35">
      <c r="A1778">
        <v>1776</v>
      </c>
      <c r="B1778" s="3" t="s">
        <v>1777</v>
      </c>
      <c r="C1778" s="3" t="s">
        <v>5886</v>
      </c>
      <c r="D1778" s="18">
        <v>5000</v>
      </c>
      <c r="E1778" s="1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7">
        <v>41905.748506944445</v>
      </c>
      <c r="L1778" s="7">
        <v>41941.748506944445</v>
      </c>
      <c r="M1778" s="5">
        <f>(J1778/86400)+25569+(-5/24)</f>
        <v>41905.748506944445</v>
      </c>
      <c r="N1778" s="5">
        <f t="shared" si="27"/>
        <v>41941.748506944445</v>
      </c>
      <c r="O1778" t="b">
        <v>1</v>
      </c>
      <c r="P1778">
        <v>4</v>
      </c>
      <c r="Q1778" t="b">
        <v>0</v>
      </c>
      <c r="R1778" t="s">
        <v>8285</v>
      </c>
      <c r="S1778" s="11">
        <f>SUM(E1778/D1778)*100</f>
        <v>6.7</v>
      </c>
      <c r="T1778" s="10">
        <f>SUM(E1778/P1778)</f>
        <v>83.75</v>
      </c>
      <c r="U1778" t="s">
        <v>8336</v>
      </c>
      <c r="V1778" t="s">
        <v>8337</v>
      </c>
    </row>
    <row r="1779" spans="1:22" ht="58" x14ac:dyDescent="0.35">
      <c r="A1779">
        <v>1777</v>
      </c>
      <c r="B1779" s="3" t="s">
        <v>1778</v>
      </c>
      <c r="C1779" s="3" t="s">
        <v>5887</v>
      </c>
      <c r="D1779" s="18">
        <v>4800</v>
      </c>
      <c r="E1779" s="18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7">
        <v>42025.14876157407</v>
      </c>
      <c r="L1779" s="7">
        <v>42055.14876157407</v>
      </c>
      <c r="M1779" s="5">
        <f>(J1779/86400)+25569+(-5/24)</f>
        <v>42025.14876157407</v>
      </c>
      <c r="N1779" s="5">
        <f t="shared" si="27"/>
        <v>42055.14876157407</v>
      </c>
      <c r="O1779" t="b">
        <v>1</v>
      </c>
      <c r="P1779">
        <v>10</v>
      </c>
      <c r="Q1779" t="b">
        <v>0</v>
      </c>
      <c r="R1779" t="s">
        <v>8285</v>
      </c>
      <c r="S1779" s="11">
        <f>SUM(E1779/D1779)*100</f>
        <v>13.5625</v>
      </c>
      <c r="T1779" s="10">
        <f>SUM(E1779/P1779)</f>
        <v>65.099999999999994</v>
      </c>
      <c r="U1779" t="s">
        <v>8336</v>
      </c>
      <c r="V1779" t="s">
        <v>8337</v>
      </c>
    </row>
    <row r="1780" spans="1:22" ht="43.5" x14ac:dyDescent="0.35">
      <c r="A1780">
        <v>1778</v>
      </c>
      <c r="B1780" s="3" t="s">
        <v>1779</v>
      </c>
      <c r="C1780" s="3" t="s">
        <v>5888</v>
      </c>
      <c r="D1780" s="18">
        <v>50000</v>
      </c>
      <c r="E1780" s="18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7">
        <v>42045.655034722215</v>
      </c>
      <c r="L1780" s="7">
        <v>42090.613368055558</v>
      </c>
      <c r="M1780" s="5">
        <f>(J1780/86400)+25569+(-5/24)</f>
        <v>42045.655034722215</v>
      </c>
      <c r="N1780" s="5">
        <f t="shared" si="27"/>
        <v>42090.613368055558</v>
      </c>
      <c r="O1780" t="b">
        <v>1</v>
      </c>
      <c r="P1780">
        <v>15</v>
      </c>
      <c r="Q1780" t="b">
        <v>0</v>
      </c>
      <c r="R1780" t="s">
        <v>8285</v>
      </c>
      <c r="S1780" s="11">
        <f>SUM(E1780/D1780)*100</f>
        <v>1.9900000000000002</v>
      </c>
      <c r="T1780" s="10">
        <f>SUM(E1780/P1780)</f>
        <v>66.333333333333329</v>
      </c>
      <c r="U1780" t="s">
        <v>8336</v>
      </c>
      <c r="V1780" t="s">
        <v>8337</v>
      </c>
    </row>
    <row r="1781" spans="1:22" ht="43.5" x14ac:dyDescent="0.35">
      <c r="A1781">
        <v>1779</v>
      </c>
      <c r="B1781" s="3" t="s">
        <v>1780</v>
      </c>
      <c r="C1781" s="3" t="s">
        <v>5889</v>
      </c>
      <c r="D1781" s="18">
        <v>11000</v>
      </c>
      <c r="E1781" s="18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7">
        <v>42585.483564814807</v>
      </c>
      <c r="L1781" s="7">
        <v>42615.483564814807</v>
      </c>
      <c r="M1781" s="5">
        <f>(J1781/86400)+25569+(-5/24)</f>
        <v>42585.483564814807</v>
      </c>
      <c r="N1781" s="5">
        <f t="shared" si="27"/>
        <v>42615.483564814807</v>
      </c>
      <c r="O1781" t="b">
        <v>1</v>
      </c>
      <c r="P1781">
        <v>38</v>
      </c>
      <c r="Q1781" t="b">
        <v>0</v>
      </c>
      <c r="R1781" t="s">
        <v>8285</v>
      </c>
      <c r="S1781" s="11">
        <f>SUM(E1781/D1781)*100</f>
        <v>36.236363636363642</v>
      </c>
      <c r="T1781" s="10">
        <f>SUM(E1781/P1781)</f>
        <v>104.89473684210526</v>
      </c>
      <c r="U1781" t="s">
        <v>8336</v>
      </c>
      <c r="V1781" t="s">
        <v>8337</v>
      </c>
    </row>
    <row r="1782" spans="1:22" ht="43.5" x14ac:dyDescent="0.35">
      <c r="A1782">
        <v>1780</v>
      </c>
      <c r="B1782" s="3" t="s">
        <v>1781</v>
      </c>
      <c r="C1782" s="3" t="s">
        <v>5890</v>
      </c>
      <c r="D1782" s="18">
        <v>30000</v>
      </c>
      <c r="E1782" s="18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7">
        <v>42493.392476851848</v>
      </c>
      <c r="L1782" s="7">
        <v>42553.392476851848</v>
      </c>
      <c r="M1782" s="5">
        <f>(J1782/86400)+25569+(-5/24)</f>
        <v>42493.392476851848</v>
      </c>
      <c r="N1782" s="5">
        <f t="shared" si="27"/>
        <v>42553.392476851848</v>
      </c>
      <c r="O1782" t="b">
        <v>1</v>
      </c>
      <c r="P1782">
        <v>152</v>
      </c>
      <c r="Q1782" t="b">
        <v>0</v>
      </c>
      <c r="R1782" t="s">
        <v>8285</v>
      </c>
      <c r="S1782" s="11">
        <f>SUM(E1782/D1782)*100</f>
        <v>39.743333333333339</v>
      </c>
      <c r="T1782" s="10">
        <f>SUM(E1782/P1782)</f>
        <v>78.440789473684205</v>
      </c>
      <c r="U1782" t="s">
        <v>8336</v>
      </c>
      <c r="V1782" t="s">
        <v>8337</v>
      </c>
    </row>
    <row r="1783" spans="1:22" ht="43.5" x14ac:dyDescent="0.35">
      <c r="A1783">
        <v>1781</v>
      </c>
      <c r="B1783" s="3" t="s">
        <v>1782</v>
      </c>
      <c r="C1783" s="3" t="s">
        <v>5891</v>
      </c>
      <c r="D1783" s="18">
        <v>5500</v>
      </c>
      <c r="E1783" s="18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7">
        <v>42597.409085648142</v>
      </c>
      <c r="L1783" s="7">
        <v>42628.409085648142</v>
      </c>
      <c r="M1783" s="5">
        <f>(J1783/86400)+25569+(-5/24)</f>
        <v>42597.409085648142</v>
      </c>
      <c r="N1783" s="5">
        <f t="shared" si="27"/>
        <v>42628.409085648142</v>
      </c>
      <c r="O1783" t="b">
        <v>1</v>
      </c>
      <c r="P1783">
        <v>24</v>
      </c>
      <c r="Q1783" t="b">
        <v>0</v>
      </c>
      <c r="R1783" t="s">
        <v>8285</v>
      </c>
      <c r="S1783" s="11">
        <f>SUM(E1783/D1783)*100</f>
        <v>25.763636363636365</v>
      </c>
      <c r="T1783" s="10">
        <f>SUM(E1783/P1783)</f>
        <v>59.041666666666664</v>
      </c>
      <c r="U1783" t="s">
        <v>8336</v>
      </c>
      <c r="V1783" t="s">
        <v>8337</v>
      </c>
    </row>
    <row r="1784" spans="1:22" ht="58" x14ac:dyDescent="0.35">
      <c r="A1784">
        <v>1782</v>
      </c>
      <c r="B1784" s="3" t="s">
        <v>1783</v>
      </c>
      <c r="C1784" s="3" t="s">
        <v>5892</v>
      </c>
      <c r="D1784" s="18">
        <v>35000</v>
      </c>
      <c r="E1784" s="18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7">
        <v>42388.366770833331</v>
      </c>
      <c r="L1784" s="7">
        <v>42421.366770833331</v>
      </c>
      <c r="M1784" s="5">
        <f>(J1784/86400)+25569+(-5/24)</f>
        <v>42388.366770833331</v>
      </c>
      <c r="N1784" s="5">
        <f t="shared" si="27"/>
        <v>42421.366770833331</v>
      </c>
      <c r="O1784" t="b">
        <v>1</v>
      </c>
      <c r="P1784">
        <v>76</v>
      </c>
      <c r="Q1784" t="b">
        <v>0</v>
      </c>
      <c r="R1784" t="s">
        <v>8285</v>
      </c>
      <c r="S1784" s="11">
        <f>SUM(E1784/D1784)*100</f>
        <v>15.491428571428573</v>
      </c>
      <c r="T1784" s="10">
        <f>SUM(E1784/P1784)</f>
        <v>71.34210526315789</v>
      </c>
      <c r="U1784" t="s">
        <v>8336</v>
      </c>
      <c r="V1784" t="s">
        <v>8337</v>
      </c>
    </row>
    <row r="1785" spans="1:22" ht="43.5" x14ac:dyDescent="0.35">
      <c r="A1785">
        <v>1783</v>
      </c>
      <c r="B1785" s="3" t="s">
        <v>1784</v>
      </c>
      <c r="C1785" s="3" t="s">
        <v>5893</v>
      </c>
      <c r="D1785" s="18">
        <v>40000</v>
      </c>
      <c r="E1785" s="18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7">
        <v>42115.741643518515</v>
      </c>
      <c r="L1785" s="7">
        <v>42145.741643518515</v>
      </c>
      <c r="M1785" s="5">
        <f>(J1785/86400)+25569+(-5/24)</f>
        <v>42115.741643518515</v>
      </c>
      <c r="N1785" s="5">
        <f t="shared" si="27"/>
        <v>42145.741643518515</v>
      </c>
      <c r="O1785" t="b">
        <v>1</v>
      </c>
      <c r="P1785">
        <v>185</v>
      </c>
      <c r="Q1785" t="b">
        <v>0</v>
      </c>
      <c r="R1785" t="s">
        <v>8285</v>
      </c>
      <c r="S1785" s="11">
        <f>SUM(E1785/D1785)*100</f>
        <v>23.692499999999999</v>
      </c>
      <c r="T1785" s="10">
        <f>SUM(E1785/P1785)</f>
        <v>51.227027027027027</v>
      </c>
      <c r="U1785" t="s">
        <v>8336</v>
      </c>
      <c r="V1785" t="s">
        <v>8337</v>
      </c>
    </row>
    <row r="1786" spans="1:22" ht="43.5" x14ac:dyDescent="0.35">
      <c r="A1786">
        <v>1784</v>
      </c>
      <c r="B1786" s="3" t="s">
        <v>1785</v>
      </c>
      <c r="C1786" s="3" t="s">
        <v>5894</v>
      </c>
      <c r="D1786" s="18">
        <v>5000</v>
      </c>
      <c r="E1786" s="18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7">
        <v>42003.447222222218</v>
      </c>
      <c r="L1786" s="7">
        <v>42034.934027777774</v>
      </c>
      <c r="M1786" s="5">
        <f>(J1786/86400)+25569+(-5/24)</f>
        <v>42003.447222222218</v>
      </c>
      <c r="N1786" s="5">
        <f t="shared" si="27"/>
        <v>42034.934027777774</v>
      </c>
      <c r="O1786" t="b">
        <v>1</v>
      </c>
      <c r="P1786">
        <v>33</v>
      </c>
      <c r="Q1786" t="b">
        <v>0</v>
      </c>
      <c r="R1786" t="s">
        <v>8285</v>
      </c>
      <c r="S1786" s="11">
        <f>SUM(E1786/D1786)*100</f>
        <v>39.76</v>
      </c>
      <c r="T1786" s="10">
        <f>SUM(E1786/P1786)</f>
        <v>60.242424242424242</v>
      </c>
      <c r="U1786" t="s">
        <v>8336</v>
      </c>
      <c r="V1786" t="s">
        <v>8337</v>
      </c>
    </row>
    <row r="1787" spans="1:22" ht="43.5" x14ac:dyDescent="0.35">
      <c r="A1787">
        <v>1785</v>
      </c>
      <c r="B1787" s="3" t="s">
        <v>1786</v>
      </c>
      <c r="C1787" s="3" t="s">
        <v>5895</v>
      </c>
      <c r="D1787" s="18">
        <v>24000</v>
      </c>
      <c r="E1787" s="18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7">
        <v>41896.926562499997</v>
      </c>
      <c r="L1787" s="7">
        <v>41927.791666666664</v>
      </c>
      <c r="M1787" s="5">
        <f>(J1787/86400)+25569+(-5/24)</f>
        <v>41896.926562499997</v>
      </c>
      <c r="N1787" s="5">
        <f t="shared" si="27"/>
        <v>41927.791666666664</v>
      </c>
      <c r="O1787" t="b">
        <v>1</v>
      </c>
      <c r="P1787">
        <v>108</v>
      </c>
      <c r="Q1787" t="b">
        <v>0</v>
      </c>
      <c r="R1787" t="s">
        <v>8285</v>
      </c>
      <c r="S1787" s="11">
        <f>SUM(E1787/D1787)*100</f>
        <v>20.220833333333331</v>
      </c>
      <c r="T1787" s="10">
        <f>SUM(E1787/P1787)</f>
        <v>44.935185185185183</v>
      </c>
      <c r="U1787" t="s">
        <v>8336</v>
      </c>
      <c r="V1787" t="s">
        <v>8337</v>
      </c>
    </row>
    <row r="1788" spans="1:22" ht="43.5" x14ac:dyDescent="0.35">
      <c r="A1788">
        <v>1786</v>
      </c>
      <c r="B1788" s="3" t="s">
        <v>1787</v>
      </c>
      <c r="C1788" s="3" t="s">
        <v>5896</v>
      </c>
      <c r="D1788" s="18">
        <v>1900</v>
      </c>
      <c r="E1788" s="1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7">
        <v>41958.342326388891</v>
      </c>
      <c r="L1788" s="7">
        <v>41988.342326388891</v>
      </c>
      <c r="M1788" s="5">
        <f>(J1788/86400)+25569+(-5/24)</f>
        <v>41958.342326388891</v>
      </c>
      <c r="N1788" s="5">
        <f t="shared" si="27"/>
        <v>41988.342326388891</v>
      </c>
      <c r="O1788" t="b">
        <v>1</v>
      </c>
      <c r="P1788">
        <v>29</v>
      </c>
      <c r="Q1788" t="b">
        <v>0</v>
      </c>
      <c r="R1788" t="s">
        <v>8285</v>
      </c>
      <c r="S1788" s="11">
        <f>SUM(E1788/D1788)*100</f>
        <v>47.631578947368418</v>
      </c>
      <c r="T1788" s="10">
        <f>SUM(E1788/P1788)</f>
        <v>31.206896551724139</v>
      </c>
      <c r="U1788" t="s">
        <v>8336</v>
      </c>
      <c r="V1788" t="s">
        <v>8337</v>
      </c>
    </row>
    <row r="1789" spans="1:22" ht="43.5" x14ac:dyDescent="0.35">
      <c r="A1789">
        <v>1787</v>
      </c>
      <c r="B1789" s="3" t="s">
        <v>1788</v>
      </c>
      <c r="C1789" s="3" t="s">
        <v>5897</v>
      </c>
      <c r="D1789" s="18">
        <v>10000</v>
      </c>
      <c r="E1789" s="18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7">
        <v>42068.447187499994</v>
      </c>
      <c r="L1789" s="7">
        <v>42098.40552083333</v>
      </c>
      <c r="M1789" s="5">
        <f>(J1789/86400)+25569+(-5/24)</f>
        <v>42068.447187499994</v>
      </c>
      <c r="N1789" s="5">
        <f t="shared" si="27"/>
        <v>42098.40552083333</v>
      </c>
      <c r="O1789" t="b">
        <v>1</v>
      </c>
      <c r="P1789">
        <v>24</v>
      </c>
      <c r="Q1789" t="b">
        <v>0</v>
      </c>
      <c r="R1789" t="s">
        <v>8285</v>
      </c>
      <c r="S1789" s="11">
        <f>SUM(E1789/D1789)*100</f>
        <v>15.329999999999998</v>
      </c>
      <c r="T1789" s="10">
        <f>SUM(E1789/P1789)</f>
        <v>63.875</v>
      </c>
      <c r="U1789" t="s">
        <v>8336</v>
      </c>
      <c r="V1789" t="s">
        <v>8337</v>
      </c>
    </row>
    <row r="1790" spans="1:22" ht="43.5" x14ac:dyDescent="0.35">
      <c r="A1790">
        <v>1788</v>
      </c>
      <c r="B1790" s="3" t="s">
        <v>1789</v>
      </c>
      <c r="C1790" s="3" t="s">
        <v>5898</v>
      </c>
      <c r="D1790" s="18">
        <v>5500</v>
      </c>
      <c r="E1790" s="18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7">
        <v>41913.740069444444</v>
      </c>
      <c r="L1790" s="7">
        <v>41943.740069444444</v>
      </c>
      <c r="M1790" s="5">
        <f>(J1790/86400)+25569+(-5/24)</f>
        <v>41913.740069444444</v>
      </c>
      <c r="N1790" s="5">
        <f t="shared" si="27"/>
        <v>41943.740069444444</v>
      </c>
      <c r="O1790" t="b">
        <v>1</v>
      </c>
      <c r="P1790">
        <v>4</v>
      </c>
      <c r="Q1790" t="b">
        <v>0</v>
      </c>
      <c r="R1790" t="s">
        <v>8285</v>
      </c>
      <c r="S1790" s="11">
        <f>SUM(E1790/D1790)*100</f>
        <v>1.3818181818181818</v>
      </c>
      <c r="T1790" s="10">
        <f>SUM(E1790/P1790)</f>
        <v>19</v>
      </c>
      <c r="U1790" t="s">
        <v>8336</v>
      </c>
      <c r="V1790" t="s">
        <v>8337</v>
      </c>
    </row>
    <row r="1791" spans="1:22" ht="43.5" x14ac:dyDescent="0.35">
      <c r="A1791">
        <v>1789</v>
      </c>
      <c r="B1791" s="3" t="s">
        <v>1790</v>
      </c>
      <c r="C1791" s="3" t="s">
        <v>5899</v>
      </c>
      <c r="D1791" s="18">
        <v>8000</v>
      </c>
      <c r="E1791" s="18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7">
        <v>41956.041701388887</v>
      </c>
      <c r="L1791" s="7">
        <v>42016.041701388887</v>
      </c>
      <c r="M1791" s="5">
        <f>(J1791/86400)+25569+(-5/24)</f>
        <v>41956.041701388887</v>
      </c>
      <c r="N1791" s="5">
        <f t="shared" si="27"/>
        <v>42016.041701388887</v>
      </c>
      <c r="O1791" t="b">
        <v>1</v>
      </c>
      <c r="P1791">
        <v>4</v>
      </c>
      <c r="Q1791" t="b">
        <v>0</v>
      </c>
      <c r="R1791" t="s">
        <v>8285</v>
      </c>
      <c r="S1791" s="11">
        <f>SUM(E1791/D1791)*100</f>
        <v>0.5</v>
      </c>
      <c r="T1791" s="10">
        <f>SUM(E1791/P1791)</f>
        <v>10</v>
      </c>
      <c r="U1791" t="s">
        <v>8336</v>
      </c>
      <c r="V1791" t="s">
        <v>8337</v>
      </c>
    </row>
    <row r="1792" spans="1:22" ht="43.5" x14ac:dyDescent="0.35">
      <c r="A1792">
        <v>1790</v>
      </c>
      <c r="B1792" s="3" t="s">
        <v>1791</v>
      </c>
      <c r="C1792" s="3" t="s">
        <v>5900</v>
      </c>
      <c r="D1792" s="18">
        <v>33000</v>
      </c>
      <c r="E1792" s="18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7">
        <v>42010.466180555552</v>
      </c>
      <c r="L1792" s="7">
        <v>42040.466180555552</v>
      </c>
      <c r="M1792" s="5">
        <f>(J1792/86400)+25569+(-5/24)</f>
        <v>42010.466180555552</v>
      </c>
      <c r="N1792" s="5">
        <f t="shared" si="27"/>
        <v>42040.466180555552</v>
      </c>
      <c r="O1792" t="b">
        <v>1</v>
      </c>
      <c r="P1792">
        <v>15</v>
      </c>
      <c r="Q1792" t="b">
        <v>0</v>
      </c>
      <c r="R1792" t="s">
        <v>8285</v>
      </c>
      <c r="S1792" s="11">
        <f>SUM(E1792/D1792)*100</f>
        <v>4.957575757575758</v>
      </c>
      <c r="T1792" s="10">
        <f>SUM(E1792/P1792)</f>
        <v>109.06666666666666</v>
      </c>
      <c r="U1792" t="s">
        <v>8336</v>
      </c>
      <c r="V1792" t="s">
        <v>8337</v>
      </c>
    </row>
    <row r="1793" spans="1:22" ht="29" x14ac:dyDescent="0.35">
      <c r="A1793">
        <v>1791</v>
      </c>
      <c r="B1793" s="3" t="s">
        <v>1792</v>
      </c>
      <c r="C1793" s="3" t="s">
        <v>5901</v>
      </c>
      <c r="D1793" s="18">
        <v>3000</v>
      </c>
      <c r="E1793" s="18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7">
        <v>41973.532002314816</v>
      </c>
      <c r="L1793" s="7">
        <v>42033.532002314816</v>
      </c>
      <c r="M1793" s="5">
        <f>(J1793/86400)+25569+(-5/24)</f>
        <v>41973.532002314816</v>
      </c>
      <c r="N1793" s="5">
        <f t="shared" si="27"/>
        <v>42033.532002314816</v>
      </c>
      <c r="O1793" t="b">
        <v>1</v>
      </c>
      <c r="P1793">
        <v>4</v>
      </c>
      <c r="Q1793" t="b">
        <v>0</v>
      </c>
      <c r="R1793" t="s">
        <v>8285</v>
      </c>
      <c r="S1793" s="11">
        <f>SUM(E1793/D1793)*100</f>
        <v>3.5666666666666664</v>
      </c>
      <c r="T1793" s="10">
        <f>SUM(E1793/P1793)</f>
        <v>26.75</v>
      </c>
      <c r="U1793" t="s">
        <v>8336</v>
      </c>
      <c r="V1793" t="s">
        <v>8337</v>
      </c>
    </row>
    <row r="1794" spans="1:22" ht="29" x14ac:dyDescent="0.35">
      <c r="A1794">
        <v>1792</v>
      </c>
      <c r="B1794" s="3" t="s">
        <v>1793</v>
      </c>
      <c r="C1794" s="3" t="s">
        <v>5902</v>
      </c>
      <c r="D1794" s="18">
        <v>25000</v>
      </c>
      <c r="E1794" s="18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7">
        <v>42188.822708333326</v>
      </c>
      <c r="L1794" s="7">
        <v>42226.082638888889</v>
      </c>
      <c r="M1794" s="5">
        <f>(J1794/86400)+25569+(-5/24)</f>
        <v>42188.822708333326</v>
      </c>
      <c r="N1794" s="5">
        <f t="shared" si="27"/>
        <v>42226.082638888889</v>
      </c>
      <c r="O1794" t="b">
        <v>1</v>
      </c>
      <c r="P1794">
        <v>139</v>
      </c>
      <c r="Q1794" t="b">
        <v>0</v>
      </c>
      <c r="R1794" t="s">
        <v>8285</v>
      </c>
      <c r="S1794" s="11">
        <f>SUM(E1794/D1794)*100</f>
        <v>61.124000000000002</v>
      </c>
      <c r="T1794" s="10">
        <f>SUM(E1794/P1794)</f>
        <v>109.93525179856115</v>
      </c>
      <c r="U1794" t="s">
        <v>8336</v>
      </c>
      <c r="V1794" t="s">
        <v>8337</v>
      </c>
    </row>
    <row r="1795" spans="1:22" ht="43.5" x14ac:dyDescent="0.35">
      <c r="A1795">
        <v>1793</v>
      </c>
      <c r="B1795" s="3" t="s">
        <v>1794</v>
      </c>
      <c r="C1795" s="3" t="s">
        <v>5903</v>
      </c>
      <c r="D1795" s="18">
        <v>3000</v>
      </c>
      <c r="E1795" s="18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7">
        <v>41940.683333333327</v>
      </c>
      <c r="L1795" s="7">
        <v>41970.724999999999</v>
      </c>
      <c r="M1795" s="5">
        <f>(J1795/86400)+25569+(-5/24)</f>
        <v>41940.683333333327</v>
      </c>
      <c r="N1795" s="5">
        <f t="shared" ref="N1795:N1858" si="28">(I1795/86400)+25569+(-5/24)</f>
        <v>41970.724999999999</v>
      </c>
      <c r="O1795" t="b">
        <v>1</v>
      </c>
      <c r="P1795">
        <v>2</v>
      </c>
      <c r="Q1795" t="b">
        <v>0</v>
      </c>
      <c r="R1795" t="s">
        <v>8285</v>
      </c>
      <c r="S1795" s="11">
        <f>SUM(E1795/D1795)*100</f>
        <v>1.3333333333333335</v>
      </c>
      <c r="T1795" s="10">
        <f>SUM(E1795/P1795)</f>
        <v>20</v>
      </c>
      <c r="U1795" t="s">
        <v>8336</v>
      </c>
      <c r="V1795" t="s">
        <v>8337</v>
      </c>
    </row>
    <row r="1796" spans="1:22" ht="43.5" x14ac:dyDescent="0.35">
      <c r="A1796">
        <v>1794</v>
      </c>
      <c r="B1796" s="3" t="s">
        <v>1795</v>
      </c>
      <c r="C1796" s="3" t="s">
        <v>5904</v>
      </c>
      <c r="D1796" s="18">
        <v>9000</v>
      </c>
      <c r="E1796" s="18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7">
        <v>42011.342847222222</v>
      </c>
      <c r="L1796" s="7">
        <v>42046.342847222222</v>
      </c>
      <c r="M1796" s="5">
        <f>(J1796/86400)+25569+(-5/24)</f>
        <v>42011.342847222222</v>
      </c>
      <c r="N1796" s="5">
        <f t="shared" si="28"/>
        <v>42046.342847222222</v>
      </c>
      <c r="O1796" t="b">
        <v>1</v>
      </c>
      <c r="P1796">
        <v>18</v>
      </c>
      <c r="Q1796" t="b">
        <v>0</v>
      </c>
      <c r="R1796" t="s">
        <v>8285</v>
      </c>
      <c r="S1796" s="11">
        <f>SUM(E1796/D1796)*100</f>
        <v>11.077777777777778</v>
      </c>
      <c r="T1796" s="10">
        <f>SUM(E1796/P1796)</f>
        <v>55.388888888888886</v>
      </c>
      <c r="U1796" t="s">
        <v>8336</v>
      </c>
      <c r="V1796" t="s">
        <v>8337</v>
      </c>
    </row>
    <row r="1797" spans="1:22" ht="43.5" x14ac:dyDescent="0.35">
      <c r="A1797">
        <v>1795</v>
      </c>
      <c r="B1797" s="3" t="s">
        <v>1796</v>
      </c>
      <c r="C1797" s="3" t="s">
        <v>5905</v>
      </c>
      <c r="D1797" s="18">
        <v>28000</v>
      </c>
      <c r="E1797" s="18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7">
        <v>42628.080335648141</v>
      </c>
      <c r="L1797" s="7">
        <v>42657.458333333336</v>
      </c>
      <c r="M1797" s="5">
        <f>(J1797/86400)+25569+(-5/24)</f>
        <v>42628.080335648141</v>
      </c>
      <c r="N1797" s="5">
        <f t="shared" si="28"/>
        <v>42657.458333333336</v>
      </c>
      <c r="O1797" t="b">
        <v>1</v>
      </c>
      <c r="P1797">
        <v>81</v>
      </c>
      <c r="Q1797" t="b">
        <v>0</v>
      </c>
      <c r="R1797" t="s">
        <v>8285</v>
      </c>
      <c r="S1797" s="11">
        <f>SUM(E1797/D1797)*100</f>
        <v>38.735714285714288</v>
      </c>
      <c r="T1797" s="10">
        <f>SUM(E1797/P1797)</f>
        <v>133.90123456790124</v>
      </c>
      <c r="U1797" t="s">
        <v>8336</v>
      </c>
      <c r="V1797" t="s">
        <v>8337</v>
      </c>
    </row>
    <row r="1798" spans="1:22" ht="58" x14ac:dyDescent="0.35">
      <c r="A1798">
        <v>1796</v>
      </c>
      <c r="B1798" s="3" t="s">
        <v>1797</v>
      </c>
      <c r="C1798" s="3" t="s">
        <v>5906</v>
      </c>
      <c r="D1798" s="18">
        <v>19000</v>
      </c>
      <c r="E1798" s="1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7">
        <v>42515.231087962959</v>
      </c>
      <c r="L1798" s="7">
        <v>42575.231087962959</v>
      </c>
      <c r="M1798" s="5">
        <f>(J1798/86400)+25569+(-5/24)</f>
        <v>42515.231087962959</v>
      </c>
      <c r="N1798" s="5">
        <f t="shared" si="28"/>
        <v>42575.231087962959</v>
      </c>
      <c r="O1798" t="b">
        <v>1</v>
      </c>
      <c r="P1798">
        <v>86</v>
      </c>
      <c r="Q1798" t="b">
        <v>0</v>
      </c>
      <c r="R1798" t="s">
        <v>8285</v>
      </c>
      <c r="S1798" s="11">
        <f>SUM(E1798/D1798)*100</f>
        <v>22.05263157894737</v>
      </c>
      <c r="T1798" s="10">
        <f>SUM(E1798/P1798)</f>
        <v>48.720930232558139</v>
      </c>
      <c r="U1798" t="s">
        <v>8336</v>
      </c>
      <c r="V1798" t="s">
        <v>8337</v>
      </c>
    </row>
    <row r="1799" spans="1:22" ht="43.5" x14ac:dyDescent="0.35">
      <c r="A1799">
        <v>1797</v>
      </c>
      <c r="B1799" s="3" t="s">
        <v>1798</v>
      </c>
      <c r="C1799" s="3" t="s">
        <v>5907</v>
      </c>
      <c r="D1799" s="18">
        <v>10000</v>
      </c>
      <c r="E1799" s="18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7">
        <v>42689.360983796294</v>
      </c>
      <c r="L1799" s="7">
        <v>42719.360983796294</v>
      </c>
      <c r="M1799" s="5">
        <f>(J1799/86400)+25569+(-5/24)</f>
        <v>42689.360983796294</v>
      </c>
      <c r="N1799" s="5">
        <f t="shared" si="28"/>
        <v>42719.360983796294</v>
      </c>
      <c r="O1799" t="b">
        <v>1</v>
      </c>
      <c r="P1799">
        <v>140</v>
      </c>
      <c r="Q1799" t="b">
        <v>0</v>
      </c>
      <c r="R1799" t="s">
        <v>8285</v>
      </c>
      <c r="S1799" s="11">
        <f>SUM(E1799/D1799)*100</f>
        <v>67.55</v>
      </c>
      <c r="T1799" s="10">
        <f>SUM(E1799/P1799)</f>
        <v>48.25</v>
      </c>
      <c r="U1799" t="s">
        <v>8336</v>
      </c>
      <c r="V1799" t="s">
        <v>8337</v>
      </c>
    </row>
    <row r="1800" spans="1:22" ht="43.5" x14ac:dyDescent="0.35">
      <c r="A1800">
        <v>1798</v>
      </c>
      <c r="B1800" s="3" t="s">
        <v>1799</v>
      </c>
      <c r="C1800" s="3" t="s">
        <v>5908</v>
      </c>
      <c r="D1800" s="18">
        <v>16000</v>
      </c>
      <c r="E1800" s="18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7">
        <v>42344.118437499994</v>
      </c>
      <c r="L1800" s="7">
        <v>42404.118437499994</v>
      </c>
      <c r="M1800" s="5">
        <f>(J1800/86400)+25569+(-5/24)</f>
        <v>42344.118437499994</v>
      </c>
      <c r="N1800" s="5">
        <f t="shared" si="28"/>
        <v>42404.118437499994</v>
      </c>
      <c r="O1800" t="b">
        <v>1</v>
      </c>
      <c r="P1800">
        <v>37</v>
      </c>
      <c r="Q1800" t="b">
        <v>0</v>
      </c>
      <c r="R1800" t="s">
        <v>8285</v>
      </c>
      <c r="S1800" s="11">
        <f>SUM(E1800/D1800)*100</f>
        <v>13.637499999999999</v>
      </c>
      <c r="T1800" s="10">
        <f>SUM(E1800/P1800)</f>
        <v>58.972972972972975</v>
      </c>
      <c r="U1800" t="s">
        <v>8336</v>
      </c>
      <c r="V1800" t="s">
        <v>8337</v>
      </c>
    </row>
    <row r="1801" spans="1:22" ht="29" x14ac:dyDescent="0.35">
      <c r="A1801">
        <v>1799</v>
      </c>
      <c r="B1801" s="3" t="s">
        <v>1800</v>
      </c>
      <c r="C1801" s="3" t="s">
        <v>5909</v>
      </c>
      <c r="D1801" s="18">
        <v>4000</v>
      </c>
      <c r="E1801" s="18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7">
        <v>41934.634351851848</v>
      </c>
      <c r="L1801" s="7">
        <v>41954.676018518519</v>
      </c>
      <c r="M1801" s="5">
        <f>(J1801/86400)+25569+(-5/24)</f>
        <v>41934.634351851848</v>
      </c>
      <c r="N1801" s="5">
        <f t="shared" si="28"/>
        <v>41954.676018518519</v>
      </c>
      <c r="O1801" t="b">
        <v>1</v>
      </c>
      <c r="P1801">
        <v>6</v>
      </c>
      <c r="Q1801" t="b">
        <v>0</v>
      </c>
      <c r="R1801" t="s">
        <v>8285</v>
      </c>
      <c r="S1801" s="11">
        <f>SUM(E1801/D1801)*100</f>
        <v>1.7457500000000001</v>
      </c>
      <c r="T1801" s="10">
        <f>SUM(E1801/P1801)</f>
        <v>11.638333333333334</v>
      </c>
      <c r="U1801" t="s">
        <v>8336</v>
      </c>
      <c r="V1801" t="s">
        <v>8337</v>
      </c>
    </row>
    <row r="1802" spans="1:22" ht="58" x14ac:dyDescent="0.35">
      <c r="A1802">
        <v>1800</v>
      </c>
      <c r="B1802" s="3" t="s">
        <v>1801</v>
      </c>
      <c r="C1802" s="3" t="s">
        <v>5910</v>
      </c>
      <c r="D1802" s="18">
        <v>46260</v>
      </c>
      <c r="E1802" s="18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7">
        <v>42623.397800925923</v>
      </c>
      <c r="L1802" s="7">
        <v>42653.397800925923</v>
      </c>
      <c r="M1802" s="5">
        <f>(J1802/86400)+25569+(-5/24)</f>
        <v>42623.397800925923</v>
      </c>
      <c r="N1802" s="5">
        <f t="shared" si="28"/>
        <v>42653.397800925923</v>
      </c>
      <c r="O1802" t="b">
        <v>1</v>
      </c>
      <c r="P1802">
        <v>113</v>
      </c>
      <c r="Q1802" t="b">
        <v>0</v>
      </c>
      <c r="R1802" t="s">
        <v>8285</v>
      </c>
      <c r="S1802" s="11">
        <f>SUM(E1802/D1802)*100</f>
        <v>20.44963251188932</v>
      </c>
      <c r="T1802" s="10">
        <f>SUM(E1802/P1802)</f>
        <v>83.716814159292042</v>
      </c>
      <c r="U1802" t="s">
        <v>8336</v>
      </c>
      <c r="V1802" t="s">
        <v>8337</v>
      </c>
    </row>
    <row r="1803" spans="1:22" ht="58" x14ac:dyDescent="0.35">
      <c r="A1803">
        <v>1801</v>
      </c>
      <c r="B1803" s="3" t="s">
        <v>1802</v>
      </c>
      <c r="C1803" s="3" t="s">
        <v>5911</v>
      </c>
      <c r="D1803" s="18">
        <v>17000</v>
      </c>
      <c r="E1803" s="18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7">
        <v>42321.452175925922</v>
      </c>
      <c r="L1803" s="7">
        <v>42353.298611111109</v>
      </c>
      <c r="M1803" s="5">
        <f>(J1803/86400)+25569+(-5/24)</f>
        <v>42321.452175925922</v>
      </c>
      <c r="N1803" s="5">
        <f t="shared" si="28"/>
        <v>42353.298611111109</v>
      </c>
      <c r="O1803" t="b">
        <v>1</v>
      </c>
      <c r="P1803">
        <v>37</v>
      </c>
      <c r="Q1803" t="b">
        <v>0</v>
      </c>
      <c r="R1803" t="s">
        <v>8285</v>
      </c>
      <c r="S1803" s="11">
        <f>SUM(E1803/D1803)*100</f>
        <v>13.852941176470587</v>
      </c>
      <c r="T1803" s="10">
        <f>SUM(E1803/P1803)</f>
        <v>63.648648648648646</v>
      </c>
      <c r="U1803" t="s">
        <v>8336</v>
      </c>
      <c r="V1803" t="s">
        <v>8337</v>
      </c>
    </row>
    <row r="1804" spans="1:22" ht="43.5" x14ac:dyDescent="0.35">
      <c r="A1804">
        <v>1802</v>
      </c>
      <c r="B1804" s="3" t="s">
        <v>1803</v>
      </c>
      <c r="C1804" s="3" t="s">
        <v>5912</v>
      </c>
      <c r="D1804" s="18">
        <v>3500</v>
      </c>
      <c r="E1804" s="18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7">
        <v>42159.264236111114</v>
      </c>
      <c r="L1804" s="7">
        <v>42182.707638888889</v>
      </c>
      <c r="M1804" s="5">
        <f>(J1804/86400)+25569+(-5/24)</f>
        <v>42159.264236111114</v>
      </c>
      <c r="N1804" s="5">
        <f t="shared" si="28"/>
        <v>42182.707638888889</v>
      </c>
      <c r="O1804" t="b">
        <v>1</v>
      </c>
      <c r="P1804">
        <v>18</v>
      </c>
      <c r="Q1804" t="b">
        <v>0</v>
      </c>
      <c r="R1804" t="s">
        <v>8285</v>
      </c>
      <c r="S1804" s="11">
        <f>SUM(E1804/D1804)*100</f>
        <v>48.485714285714288</v>
      </c>
      <c r="T1804" s="10">
        <f>SUM(E1804/P1804)</f>
        <v>94.277777777777771</v>
      </c>
      <c r="U1804" t="s">
        <v>8336</v>
      </c>
      <c r="V1804" t="s">
        <v>8337</v>
      </c>
    </row>
    <row r="1805" spans="1:22" ht="43.5" x14ac:dyDescent="0.35">
      <c r="A1805">
        <v>1803</v>
      </c>
      <c r="B1805" s="3" t="s">
        <v>1804</v>
      </c>
      <c r="C1805" s="3" t="s">
        <v>5913</v>
      </c>
      <c r="D1805" s="18">
        <v>17500</v>
      </c>
      <c r="E1805" s="18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7">
        <v>42017.863217592589</v>
      </c>
      <c r="L1805" s="7">
        <v>42048.863217592589</v>
      </c>
      <c r="M1805" s="5">
        <f>(J1805/86400)+25569+(-5/24)</f>
        <v>42017.863217592589</v>
      </c>
      <c r="N1805" s="5">
        <f t="shared" si="28"/>
        <v>42048.863217592589</v>
      </c>
      <c r="O1805" t="b">
        <v>1</v>
      </c>
      <c r="P1805">
        <v>75</v>
      </c>
      <c r="Q1805" t="b">
        <v>0</v>
      </c>
      <c r="R1805" t="s">
        <v>8285</v>
      </c>
      <c r="S1805" s="11">
        <f>SUM(E1805/D1805)*100</f>
        <v>30.8</v>
      </c>
      <c r="T1805" s="10">
        <f>SUM(E1805/P1805)</f>
        <v>71.86666666666666</v>
      </c>
      <c r="U1805" t="s">
        <v>8336</v>
      </c>
      <c r="V1805" t="s">
        <v>8337</v>
      </c>
    </row>
    <row r="1806" spans="1:22" ht="43.5" x14ac:dyDescent="0.35">
      <c r="A1806">
        <v>1804</v>
      </c>
      <c r="B1806" s="3" t="s">
        <v>1805</v>
      </c>
      <c r="C1806" s="3" t="s">
        <v>5914</v>
      </c>
      <c r="D1806" s="18">
        <v>15500</v>
      </c>
      <c r="E1806" s="18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7">
        <v>42282.469953703701</v>
      </c>
      <c r="L1806" s="7">
        <v>42322.511620370373</v>
      </c>
      <c r="M1806" s="5">
        <f>(J1806/86400)+25569+(-5/24)</f>
        <v>42282.469953703701</v>
      </c>
      <c r="N1806" s="5">
        <f t="shared" si="28"/>
        <v>42322.511620370373</v>
      </c>
      <c r="O1806" t="b">
        <v>1</v>
      </c>
      <c r="P1806">
        <v>52</v>
      </c>
      <c r="Q1806" t="b">
        <v>0</v>
      </c>
      <c r="R1806" t="s">
        <v>8285</v>
      </c>
      <c r="S1806" s="11">
        <f>SUM(E1806/D1806)*100</f>
        <v>35.174193548387095</v>
      </c>
      <c r="T1806" s="10">
        <f>SUM(E1806/P1806)</f>
        <v>104.84615384615384</v>
      </c>
      <c r="U1806" t="s">
        <v>8336</v>
      </c>
      <c r="V1806" t="s">
        <v>8337</v>
      </c>
    </row>
    <row r="1807" spans="1:22" ht="43.5" x14ac:dyDescent="0.35">
      <c r="A1807">
        <v>1805</v>
      </c>
      <c r="B1807" s="3" t="s">
        <v>1806</v>
      </c>
      <c r="C1807" s="3" t="s">
        <v>5915</v>
      </c>
      <c r="D1807" s="18">
        <v>22500</v>
      </c>
      <c r="E1807" s="18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7">
        <v>42247.595578703702</v>
      </c>
      <c r="L1807" s="7">
        <v>42279.541666666664</v>
      </c>
      <c r="M1807" s="5">
        <f>(J1807/86400)+25569+(-5/24)</f>
        <v>42247.595578703702</v>
      </c>
      <c r="N1807" s="5">
        <f t="shared" si="28"/>
        <v>42279.541666666664</v>
      </c>
      <c r="O1807" t="b">
        <v>1</v>
      </c>
      <c r="P1807">
        <v>122</v>
      </c>
      <c r="Q1807" t="b">
        <v>0</v>
      </c>
      <c r="R1807" t="s">
        <v>8285</v>
      </c>
      <c r="S1807" s="11">
        <f>SUM(E1807/D1807)*100</f>
        <v>36.404444444444444</v>
      </c>
      <c r="T1807" s="10">
        <f>SUM(E1807/P1807)</f>
        <v>67.139344262295083</v>
      </c>
      <c r="U1807" t="s">
        <v>8336</v>
      </c>
      <c r="V1807" t="s">
        <v>8337</v>
      </c>
    </row>
    <row r="1808" spans="1:22" ht="43.5" x14ac:dyDescent="0.35">
      <c r="A1808">
        <v>1806</v>
      </c>
      <c r="B1808" s="3" t="s">
        <v>1807</v>
      </c>
      <c r="C1808" s="3" t="s">
        <v>5916</v>
      </c>
      <c r="D1808" s="18">
        <v>20000</v>
      </c>
      <c r="E1808" s="1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7">
        <v>41877.429965277777</v>
      </c>
      <c r="L1808" s="7">
        <v>41912.429965277777</v>
      </c>
      <c r="M1808" s="5">
        <f>(J1808/86400)+25569+(-5/24)</f>
        <v>41877.429965277777</v>
      </c>
      <c r="N1808" s="5">
        <f t="shared" si="28"/>
        <v>41912.429965277777</v>
      </c>
      <c r="O1808" t="b">
        <v>1</v>
      </c>
      <c r="P1808">
        <v>8</v>
      </c>
      <c r="Q1808" t="b">
        <v>0</v>
      </c>
      <c r="R1808" t="s">
        <v>8285</v>
      </c>
      <c r="S1808" s="11">
        <f>SUM(E1808/D1808)*100</f>
        <v>2.9550000000000001</v>
      </c>
      <c r="T1808" s="10">
        <f>SUM(E1808/P1808)</f>
        <v>73.875</v>
      </c>
      <c r="U1808" t="s">
        <v>8336</v>
      </c>
      <c r="V1808" t="s">
        <v>8337</v>
      </c>
    </row>
    <row r="1809" spans="1:22" ht="29" x14ac:dyDescent="0.35">
      <c r="A1809">
        <v>1807</v>
      </c>
      <c r="B1809" s="3" t="s">
        <v>1808</v>
      </c>
      <c r="C1809" s="3" t="s">
        <v>5917</v>
      </c>
      <c r="D1809" s="18">
        <v>5000</v>
      </c>
      <c r="E1809" s="18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7">
        <v>41879.860104166662</v>
      </c>
      <c r="L1809" s="7">
        <v>41909.860104166662</v>
      </c>
      <c r="M1809" s="5">
        <f>(J1809/86400)+25569+(-5/24)</f>
        <v>41879.860104166662</v>
      </c>
      <c r="N1809" s="5">
        <f t="shared" si="28"/>
        <v>41909.860104166662</v>
      </c>
      <c r="O1809" t="b">
        <v>1</v>
      </c>
      <c r="P1809">
        <v>8</v>
      </c>
      <c r="Q1809" t="b">
        <v>0</v>
      </c>
      <c r="R1809" t="s">
        <v>8285</v>
      </c>
      <c r="S1809" s="11">
        <f>SUM(E1809/D1809)*100</f>
        <v>11.06</v>
      </c>
      <c r="T1809" s="10">
        <f>SUM(E1809/P1809)</f>
        <v>69.125</v>
      </c>
      <c r="U1809" t="s">
        <v>8336</v>
      </c>
      <c r="V1809" t="s">
        <v>8337</v>
      </c>
    </row>
    <row r="1810" spans="1:22" ht="43.5" x14ac:dyDescent="0.35">
      <c r="A1810">
        <v>1808</v>
      </c>
      <c r="B1810" s="3" t="s">
        <v>1809</v>
      </c>
      <c r="C1810" s="3" t="s">
        <v>5918</v>
      </c>
      <c r="D1810" s="18">
        <v>28000</v>
      </c>
      <c r="E1810" s="18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7">
        <v>42742.472569444442</v>
      </c>
      <c r="L1810" s="7">
        <v>42777.472569444442</v>
      </c>
      <c r="M1810" s="5">
        <f>(J1810/86400)+25569+(-5/24)</f>
        <v>42742.472569444442</v>
      </c>
      <c r="N1810" s="5">
        <f t="shared" si="28"/>
        <v>42777.472569444442</v>
      </c>
      <c r="O1810" t="b">
        <v>1</v>
      </c>
      <c r="P1810">
        <v>96</v>
      </c>
      <c r="Q1810" t="b">
        <v>0</v>
      </c>
      <c r="R1810" t="s">
        <v>8285</v>
      </c>
      <c r="S1810" s="11">
        <f>SUM(E1810/D1810)*100</f>
        <v>41.407142857142858</v>
      </c>
      <c r="T1810" s="10">
        <f>SUM(E1810/P1810)</f>
        <v>120.77083333333333</v>
      </c>
      <c r="U1810" t="s">
        <v>8336</v>
      </c>
      <c r="V1810" t="s">
        <v>8337</v>
      </c>
    </row>
    <row r="1811" spans="1:22" ht="43.5" x14ac:dyDescent="0.35">
      <c r="A1811">
        <v>1809</v>
      </c>
      <c r="B1811" s="3" t="s">
        <v>1810</v>
      </c>
      <c r="C1811" s="3" t="s">
        <v>5919</v>
      </c>
      <c r="D1811" s="18">
        <v>3500</v>
      </c>
      <c r="E1811" s="18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7">
        <v>42029.699525462966</v>
      </c>
      <c r="L1811" s="7">
        <v>42064.699525462966</v>
      </c>
      <c r="M1811" s="5">
        <f>(J1811/86400)+25569+(-5/24)</f>
        <v>42029.699525462966</v>
      </c>
      <c r="N1811" s="5">
        <f t="shared" si="28"/>
        <v>42064.699525462966</v>
      </c>
      <c r="O1811" t="b">
        <v>1</v>
      </c>
      <c r="P1811">
        <v>9</v>
      </c>
      <c r="Q1811" t="b">
        <v>0</v>
      </c>
      <c r="R1811" t="s">
        <v>8285</v>
      </c>
      <c r="S1811" s="11">
        <f>SUM(E1811/D1811)*100</f>
        <v>10.857142857142858</v>
      </c>
      <c r="T1811" s="10">
        <f>SUM(E1811/P1811)</f>
        <v>42.222222222222221</v>
      </c>
      <c r="U1811" t="s">
        <v>8336</v>
      </c>
      <c r="V1811" t="s">
        <v>8337</v>
      </c>
    </row>
    <row r="1812" spans="1:22" ht="43.5" x14ac:dyDescent="0.35">
      <c r="A1812">
        <v>1810</v>
      </c>
      <c r="B1812" s="3" t="s">
        <v>1811</v>
      </c>
      <c r="C1812" s="3" t="s">
        <v>5920</v>
      </c>
      <c r="D1812" s="18">
        <v>450</v>
      </c>
      <c r="E1812" s="18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7">
        <v>41860.701689814814</v>
      </c>
      <c r="L1812" s="7">
        <v>41872.701689814814</v>
      </c>
      <c r="M1812" s="5">
        <f>(J1812/86400)+25569+(-5/24)</f>
        <v>41860.701689814814</v>
      </c>
      <c r="N1812" s="5">
        <f t="shared" si="28"/>
        <v>41872.701689814814</v>
      </c>
      <c r="O1812" t="b">
        <v>0</v>
      </c>
      <c r="P1812">
        <v>2</v>
      </c>
      <c r="Q1812" t="b">
        <v>0</v>
      </c>
      <c r="R1812" t="s">
        <v>8285</v>
      </c>
      <c r="S1812" s="11">
        <f>SUM(E1812/D1812)*100</f>
        <v>3.3333333333333335</v>
      </c>
      <c r="T1812" s="10">
        <f>SUM(E1812/P1812)</f>
        <v>7.5</v>
      </c>
      <c r="U1812" t="s">
        <v>8336</v>
      </c>
      <c r="V1812" t="s">
        <v>8337</v>
      </c>
    </row>
    <row r="1813" spans="1:22" ht="43.5" x14ac:dyDescent="0.35">
      <c r="A1813">
        <v>1811</v>
      </c>
      <c r="B1813" s="3" t="s">
        <v>1812</v>
      </c>
      <c r="C1813" s="3" t="s">
        <v>5921</v>
      </c>
      <c r="D1813" s="18">
        <v>54000</v>
      </c>
      <c r="E1813" s="18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7">
        <v>41876.225347222222</v>
      </c>
      <c r="L1813" s="7">
        <v>41935.958333333328</v>
      </c>
      <c r="M1813" s="5">
        <f>(J1813/86400)+25569+(-5/24)</f>
        <v>41876.225347222222</v>
      </c>
      <c r="N1813" s="5">
        <f t="shared" si="28"/>
        <v>41935.958333333328</v>
      </c>
      <c r="O1813" t="b">
        <v>0</v>
      </c>
      <c r="P1813">
        <v>26</v>
      </c>
      <c r="Q1813" t="b">
        <v>0</v>
      </c>
      <c r="R1813" t="s">
        <v>8285</v>
      </c>
      <c r="S1813" s="11">
        <f>SUM(E1813/D1813)*100</f>
        <v>7.407407407407407E-2</v>
      </c>
      <c r="T1813" s="10">
        <f>SUM(E1813/P1813)</f>
        <v>1.5384615384615385</v>
      </c>
      <c r="U1813" t="s">
        <v>8336</v>
      </c>
      <c r="V1813" t="s">
        <v>8337</v>
      </c>
    </row>
    <row r="1814" spans="1:22" ht="43.5" x14ac:dyDescent="0.35">
      <c r="A1814">
        <v>1812</v>
      </c>
      <c r="B1814" s="3" t="s">
        <v>1813</v>
      </c>
      <c r="C1814" s="3" t="s">
        <v>5922</v>
      </c>
      <c r="D1814" s="18">
        <v>6500</v>
      </c>
      <c r="E1814" s="18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7">
        <v>42524.110370370363</v>
      </c>
      <c r="L1814" s="7">
        <v>42554.110370370363</v>
      </c>
      <c r="M1814" s="5">
        <f>(J1814/86400)+25569+(-5/24)</f>
        <v>42524.110370370363</v>
      </c>
      <c r="N1814" s="5">
        <f t="shared" si="28"/>
        <v>42554.110370370363</v>
      </c>
      <c r="O1814" t="b">
        <v>0</v>
      </c>
      <c r="P1814">
        <v>23</v>
      </c>
      <c r="Q1814" t="b">
        <v>0</v>
      </c>
      <c r="R1814" t="s">
        <v>8285</v>
      </c>
      <c r="S1814" s="11">
        <f>SUM(E1814/D1814)*100</f>
        <v>13.307692307692307</v>
      </c>
      <c r="T1814" s="10">
        <f>SUM(E1814/P1814)</f>
        <v>37.608695652173914</v>
      </c>
      <c r="U1814" t="s">
        <v>8336</v>
      </c>
      <c r="V1814" t="s">
        <v>8337</v>
      </c>
    </row>
    <row r="1815" spans="1:22" ht="43.5" x14ac:dyDescent="0.35">
      <c r="A1815">
        <v>1813</v>
      </c>
      <c r="B1815" s="3" t="s">
        <v>1814</v>
      </c>
      <c r="C1815" s="3" t="s">
        <v>5923</v>
      </c>
      <c r="D1815" s="18">
        <v>8750</v>
      </c>
      <c r="E1815" s="18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7">
        <v>41829.68069444444</v>
      </c>
      <c r="L1815" s="7">
        <v>41859.68069444444</v>
      </c>
      <c r="M1815" s="5">
        <f>(J1815/86400)+25569+(-5/24)</f>
        <v>41829.68069444444</v>
      </c>
      <c r="N1815" s="5">
        <f t="shared" si="28"/>
        <v>41859.68069444444</v>
      </c>
      <c r="O1815" t="b">
        <v>0</v>
      </c>
      <c r="P1815">
        <v>0</v>
      </c>
      <c r="Q1815" t="b">
        <v>0</v>
      </c>
      <c r="R1815" t="s">
        <v>8285</v>
      </c>
      <c r="S1815" s="11">
        <f>SUM(E1815/D1815)*100</f>
        <v>0</v>
      </c>
      <c r="T1815" s="10" t="e">
        <f>SUM(E1815/P1815)</f>
        <v>#DIV/0!</v>
      </c>
      <c r="U1815" t="s">
        <v>8336</v>
      </c>
      <c r="V1815" t="s">
        <v>8337</v>
      </c>
    </row>
    <row r="1816" spans="1:22" ht="43.5" x14ac:dyDescent="0.35">
      <c r="A1816">
        <v>1814</v>
      </c>
      <c r="B1816" s="3" t="s">
        <v>1815</v>
      </c>
      <c r="C1816" s="3" t="s">
        <v>5924</v>
      </c>
      <c r="D1816" s="18">
        <v>12000</v>
      </c>
      <c r="E1816" s="18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7">
        <v>42033.105740740742</v>
      </c>
      <c r="L1816" s="7">
        <v>42063.105740740742</v>
      </c>
      <c r="M1816" s="5">
        <f>(J1816/86400)+25569+(-5/24)</f>
        <v>42033.105740740742</v>
      </c>
      <c r="N1816" s="5">
        <f t="shared" si="28"/>
        <v>42063.105740740742</v>
      </c>
      <c r="O1816" t="b">
        <v>0</v>
      </c>
      <c r="P1816">
        <v>140</v>
      </c>
      <c r="Q1816" t="b">
        <v>0</v>
      </c>
      <c r="R1816" t="s">
        <v>8285</v>
      </c>
      <c r="S1816" s="11">
        <f>SUM(E1816/D1816)*100</f>
        <v>49.183333333333337</v>
      </c>
      <c r="T1816" s="10">
        <f>SUM(E1816/P1816)</f>
        <v>42.157142857142858</v>
      </c>
      <c r="U1816" t="s">
        <v>8336</v>
      </c>
      <c r="V1816" t="s">
        <v>8337</v>
      </c>
    </row>
    <row r="1817" spans="1:22" ht="58" x14ac:dyDescent="0.35">
      <c r="A1817">
        <v>1815</v>
      </c>
      <c r="B1817" s="3" t="s">
        <v>1816</v>
      </c>
      <c r="C1817" s="3" t="s">
        <v>5925</v>
      </c>
      <c r="D1817" s="18">
        <v>3000</v>
      </c>
      <c r="E1817" s="18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7">
        <v>42172.698344907403</v>
      </c>
      <c r="L1817" s="7">
        <v>42186.698344907403</v>
      </c>
      <c r="M1817" s="5">
        <f>(J1817/86400)+25569+(-5/24)</f>
        <v>42172.698344907403</v>
      </c>
      <c r="N1817" s="5">
        <f t="shared" si="28"/>
        <v>42186.698344907403</v>
      </c>
      <c r="O1817" t="b">
        <v>0</v>
      </c>
      <c r="P1817">
        <v>0</v>
      </c>
      <c r="Q1817" t="b">
        <v>0</v>
      </c>
      <c r="R1817" t="s">
        <v>8285</v>
      </c>
      <c r="S1817" s="11">
        <f>SUM(E1817/D1817)*100</f>
        <v>0</v>
      </c>
      <c r="T1817" s="10" t="e">
        <f>SUM(E1817/P1817)</f>
        <v>#DIV/0!</v>
      </c>
      <c r="U1817" t="s">
        <v>8336</v>
      </c>
      <c r="V1817" t="s">
        <v>8337</v>
      </c>
    </row>
    <row r="1818" spans="1:22" ht="43.5" x14ac:dyDescent="0.35">
      <c r="A1818">
        <v>1816</v>
      </c>
      <c r="B1818" s="3" t="s">
        <v>1817</v>
      </c>
      <c r="C1818" s="3" t="s">
        <v>5926</v>
      </c>
      <c r="D1818" s="18">
        <v>25000</v>
      </c>
      <c r="E1818" s="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7">
        <v>42548.667858796289</v>
      </c>
      <c r="L1818" s="7">
        <v>42576.583333333336</v>
      </c>
      <c r="M1818" s="5">
        <f>(J1818/86400)+25569+(-5/24)</f>
        <v>42548.667858796289</v>
      </c>
      <c r="N1818" s="5">
        <f t="shared" si="28"/>
        <v>42576.583333333336</v>
      </c>
      <c r="O1818" t="b">
        <v>0</v>
      </c>
      <c r="P1818">
        <v>6</v>
      </c>
      <c r="Q1818" t="b">
        <v>0</v>
      </c>
      <c r="R1818" t="s">
        <v>8285</v>
      </c>
      <c r="S1818" s="11">
        <f>SUM(E1818/D1818)*100</f>
        <v>2.036</v>
      </c>
      <c r="T1818" s="10">
        <f>SUM(E1818/P1818)</f>
        <v>84.833333333333329</v>
      </c>
      <c r="U1818" t="s">
        <v>8336</v>
      </c>
      <c r="V1818" t="s">
        <v>8337</v>
      </c>
    </row>
    <row r="1819" spans="1:22" ht="29" x14ac:dyDescent="0.35">
      <c r="A1819">
        <v>1817</v>
      </c>
      <c r="B1819" s="3" t="s">
        <v>1818</v>
      </c>
      <c r="C1819" s="3" t="s">
        <v>5927</v>
      </c>
      <c r="D1819" s="18">
        <v>18000</v>
      </c>
      <c r="E1819" s="18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7">
        <v>42705.453784722216</v>
      </c>
      <c r="L1819" s="7">
        <v>42765.082638888889</v>
      </c>
      <c r="M1819" s="5">
        <f>(J1819/86400)+25569+(-5/24)</f>
        <v>42705.453784722216</v>
      </c>
      <c r="N1819" s="5">
        <f t="shared" si="28"/>
        <v>42765.082638888889</v>
      </c>
      <c r="O1819" t="b">
        <v>0</v>
      </c>
      <c r="P1819">
        <v>100</v>
      </c>
      <c r="Q1819" t="b">
        <v>0</v>
      </c>
      <c r="R1819" t="s">
        <v>8285</v>
      </c>
      <c r="S1819" s="11">
        <f>SUM(E1819/D1819)*100</f>
        <v>52.327777777777776</v>
      </c>
      <c r="T1819" s="10">
        <f>SUM(E1819/P1819)</f>
        <v>94.19</v>
      </c>
      <c r="U1819" t="s">
        <v>8336</v>
      </c>
      <c r="V1819" t="s">
        <v>8337</v>
      </c>
    </row>
    <row r="1820" spans="1:22" ht="29" x14ac:dyDescent="0.35">
      <c r="A1820">
        <v>1818</v>
      </c>
      <c r="B1820" s="3" t="s">
        <v>1819</v>
      </c>
      <c r="C1820" s="3" t="s">
        <v>5928</v>
      </c>
      <c r="D1820" s="18">
        <v>15000</v>
      </c>
      <c r="E1820" s="18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7">
        <v>42067.026041666664</v>
      </c>
      <c r="L1820" s="7">
        <v>42096.984374999993</v>
      </c>
      <c r="M1820" s="5">
        <f>(J1820/86400)+25569+(-5/24)</f>
        <v>42067.026041666664</v>
      </c>
      <c r="N1820" s="5">
        <f t="shared" si="28"/>
        <v>42096.984374999993</v>
      </c>
      <c r="O1820" t="b">
        <v>0</v>
      </c>
      <c r="P1820">
        <v>0</v>
      </c>
      <c r="Q1820" t="b">
        <v>0</v>
      </c>
      <c r="R1820" t="s">
        <v>8285</v>
      </c>
      <c r="S1820" s="11">
        <f>SUM(E1820/D1820)*100</f>
        <v>0</v>
      </c>
      <c r="T1820" s="10" t="e">
        <f>SUM(E1820/P1820)</f>
        <v>#DIV/0!</v>
      </c>
      <c r="U1820" t="s">
        <v>8336</v>
      </c>
      <c r="V1820" t="s">
        <v>8337</v>
      </c>
    </row>
    <row r="1821" spans="1:22" ht="43.5" x14ac:dyDescent="0.35">
      <c r="A1821">
        <v>1819</v>
      </c>
      <c r="B1821" s="3" t="s">
        <v>1820</v>
      </c>
      <c r="C1821" s="3" t="s">
        <v>5929</v>
      </c>
      <c r="D1821" s="18">
        <v>1200</v>
      </c>
      <c r="E1821" s="18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7">
        <v>41820.543935185182</v>
      </c>
      <c r="L1821" s="7">
        <v>41850.543935185182</v>
      </c>
      <c r="M1821" s="5">
        <f>(J1821/86400)+25569+(-5/24)</f>
        <v>41820.543935185182</v>
      </c>
      <c r="N1821" s="5">
        <f t="shared" si="28"/>
        <v>41850.543935185182</v>
      </c>
      <c r="O1821" t="b">
        <v>0</v>
      </c>
      <c r="P1821">
        <v>4</v>
      </c>
      <c r="Q1821" t="b">
        <v>0</v>
      </c>
      <c r="R1821" t="s">
        <v>8285</v>
      </c>
      <c r="S1821" s="11">
        <f>SUM(E1821/D1821)*100</f>
        <v>2.083333333333333</v>
      </c>
      <c r="T1821" s="10">
        <f>SUM(E1821/P1821)</f>
        <v>6.25</v>
      </c>
      <c r="U1821" t="s">
        <v>8336</v>
      </c>
      <c r="V1821" t="s">
        <v>8337</v>
      </c>
    </row>
    <row r="1822" spans="1:22" ht="58" x14ac:dyDescent="0.35">
      <c r="A1822">
        <v>1820</v>
      </c>
      <c r="B1822" s="3" t="s">
        <v>1821</v>
      </c>
      <c r="C1822" s="3" t="s">
        <v>5930</v>
      </c>
      <c r="D1822" s="18">
        <v>26000</v>
      </c>
      <c r="E1822" s="18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7">
        <v>42064.876041666663</v>
      </c>
      <c r="L1822" s="7">
        <v>42094.834374999999</v>
      </c>
      <c r="M1822" s="5">
        <f>(J1822/86400)+25569+(-5/24)</f>
        <v>42064.876041666663</v>
      </c>
      <c r="N1822" s="5">
        <f t="shared" si="28"/>
        <v>42094.834374999999</v>
      </c>
      <c r="O1822" t="b">
        <v>0</v>
      </c>
      <c r="P1822">
        <v>8</v>
      </c>
      <c r="Q1822" t="b">
        <v>0</v>
      </c>
      <c r="R1822" t="s">
        <v>8285</v>
      </c>
      <c r="S1822" s="11">
        <f>SUM(E1822/D1822)*100</f>
        <v>6.565384615384616</v>
      </c>
      <c r="T1822" s="10">
        <f>SUM(E1822/P1822)</f>
        <v>213.375</v>
      </c>
      <c r="U1822" t="s">
        <v>8336</v>
      </c>
      <c r="V1822" t="s">
        <v>8337</v>
      </c>
    </row>
    <row r="1823" spans="1:22" ht="43.5" x14ac:dyDescent="0.35">
      <c r="A1823">
        <v>1821</v>
      </c>
      <c r="B1823" s="3" t="s">
        <v>1822</v>
      </c>
      <c r="C1823" s="3" t="s">
        <v>5931</v>
      </c>
      <c r="D1823" s="18">
        <v>2500</v>
      </c>
      <c r="E1823" s="18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7">
        <v>40926.110729166663</v>
      </c>
      <c r="L1823" s="7">
        <v>40971.110729166663</v>
      </c>
      <c r="M1823" s="5">
        <f>(J1823/86400)+25569+(-5/24)</f>
        <v>40926.110729166663</v>
      </c>
      <c r="N1823" s="5">
        <f t="shared" si="28"/>
        <v>40971.110729166663</v>
      </c>
      <c r="O1823" t="b">
        <v>0</v>
      </c>
      <c r="P1823">
        <v>57</v>
      </c>
      <c r="Q1823" t="b">
        <v>1</v>
      </c>
      <c r="R1823" t="s">
        <v>8276</v>
      </c>
      <c r="S1823" s="11">
        <f>SUM(E1823/D1823)*100</f>
        <v>134.88999999999999</v>
      </c>
      <c r="T1823" s="10">
        <f>SUM(E1823/P1823)</f>
        <v>59.162280701754383</v>
      </c>
      <c r="U1823" t="s">
        <v>8323</v>
      </c>
      <c r="V1823" t="s">
        <v>8324</v>
      </c>
    </row>
    <row r="1824" spans="1:22" ht="29" x14ac:dyDescent="0.35">
      <c r="A1824">
        <v>1822</v>
      </c>
      <c r="B1824" s="3" t="s">
        <v>1823</v>
      </c>
      <c r="C1824" s="3" t="s">
        <v>5932</v>
      </c>
      <c r="D1824" s="18">
        <v>300</v>
      </c>
      <c r="E1824" s="18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7">
        <v>41634.588680555556</v>
      </c>
      <c r="L1824" s="7">
        <v>41670.584027777775</v>
      </c>
      <c r="M1824" s="5">
        <f>(J1824/86400)+25569+(-5/24)</f>
        <v>41634.588680555556</v>
      </c>
      <c r="N1824" s="5">
        <f t="shared" si="28"/>
        <v>41670.584027777775</v>
      </c>
      <c r="O1824" t="b">
        <v>0</v>
      </c>
      <c r="P1824">
        <v>11</v>
      </c>
      <c r="Q1824" t="b">
        <v>1</v>
      </c>
      <c r="R1824" t="s">
        <v>8276</v>
      </c>
      <c r="S1824" s="11">
        <f>SUM(E1824/D1824)*100</f>
        <v>100</v>
      </c>
      <c r="T1824" s="10">
        <f>SUM(E1824/P1824)</f>
        <v>27.272727272727273</v>
      </c>
      <c r="U1824" t="s">
        <v>8323</v>
      </c>
      <c r="V1824" t="s">
        <v>8324</v>
      </c>
    </row>
    <row r="1825" spans="1:22" ht="43.5" x14ac:dyDescent="0.35">
      <c r="A1825">
        <v>1823</v>
      </c>
      <c r="B1825" s="3" t="s">
        <v>1824</v>
      </c>
      <c r="C1825" s="3" t="s">
        <v>5933</v>
      </c>
      <c r="D1825" s="18">
        <v>700</v>
      </c>
      <c r="E1825" s="18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7">
        <v>41176.47657407407</v>
      </c>
      <c r="L1825" s="7">
        <v>41206.47657407407</v>
      </c>
      <c r="M1825" s="5">
        <f>(J1825/86400)+25569+(-5/24)</f>
        <v>41176.47657407407</v>
      </c>
      <c r="N1825" s="5">
        <f t="shared" si="28"/>
        <v>41206.47657407407</v>
      </c>
      <c r="O1825" t="b">
        <v>0</v>
      </c>
      <c r="P1825">
        <v>33</v>
      </c>
      <c r="Q1825" t="b">
        <v>1</v>
      </c>
      <c r="R1825" t="s">
        <v>8276</v>
      </c>
      <c r="S1825" s="11">
        <f>SUM(E1825/D1825)*100</f>
        <v>115.85714285714286</v>
      </c>
      <c r="T1825" s="10">
        <f>SUM(E1825/P1825)</f>
        <v>24.575757575757574</v>
      </c>
      <c r="U1825" t="s">
        <v>8323</v>
      </c>
      <c r="V1825" t="s">
        <v>8324</v>
      </c>
    </row>
    <row r="1826" spans="1:22" x14ac:dyDescent="0.35">
      <c r="A1826">
        <v>1824</v>
      </c>
      <c r="B1826" s="3" t="s">
        <v>1825</v>
      </c>
      <c r="C1826" s="3" t="s">
        <v>5934</v>
      </c>
      <c r="D1826" s="18">
        <v>3000</v>
      </c>
      <c r="E1826" s="18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7">
        <v>41626.707951388882</v>
      </c>
      <c r="L1826" s="7">
        <v>41646.880555555552</v>
      </c>
      <c r="M1826" s="5">
        <f>(J1826/86400)+25569+(-5/24)</f>
        <v>41626.707951388882</v>
      </c>
      <c r="N1826" s="5">
        <f t="shared" si="28"/>
        <v>41646.880555555552</v>
      </c>
      <c r="O1826" t="b">
        <v>0</v>
      </c>
      <c r="P1826">
        <v>40</v>
      </c>
      <c r="Q1826" t="b">
        <v>1</v>
      </c>
      <c r="R1826" t="s">
        <v>8276</v>
      </c>
      <c r="S1826" s="11">
        <f>SUM(E1826/D1826)*100</f>
        <v>100.06666666666666</v>
      </c>
      <c r="T1826" s="10">
        <f>SUM(E1826/P1826)</f>
        <v>75.05</v>
      </c>
      <c r="U1826" t="s">
        <v>8323</v>
      </c>
      <c r="V1826" t="s">
        <v>8324</v>
      </c>
    </row>
    <row r="1827" spans="1:22" ht="43.5" x14ac:dyDescent="0.35">
      <c r="A1827">
        <v>1825</v>
      </c>
      <c r="B1827" s="3" t="s">
        <v>1826</v>
      </c>
      <c r="C1827" s="3" t="s">
        <v>5935</v>
      </c>
      <c r="D1827" s="18">
        <v>2000</v>
      </c>
      <c r="E1827" s="18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7">
        <v>41443.626192129625</v>
      </c>
      <c r="L1827" s="7">
        <v>41466.626192129625</v>
      </c>
      <c r="M1827" s="5">
        <f>(J1827/86400)+25569+(-5/24)</f>
        <v>41443.626192129625</v>
      </c>
      <c r="N1827" s="5">
        <f t="shared" si="28"/>
        <v>41466.626192129625</v>
      </c>
      <c r="O1827" t="b">
        <v>0</v>
      </c>
      <c r="P1827">
        <v>50</v>
      </c>
      <c r="Q1827" t="b">
        <v>1</v>
      </c>
      <c r="R1827" t="s">
        <v>8276</v>
      </c>
      <c r="S1827" s="11">
        <f>SUM(E1827/D1827)*100</f>
        <v>105.05</v>
      </c>
      <c r="T1827" s="10">
        <f>SUM(E1827/P1827)</f>
        <v>42.02</v>
      </c>
      <c r="U1827" t="s">
        <v>8323</v>
      </c>
      <c r="V1827" t="s">
        <v>8324</v>
      </c>
    </row>
    <row r="1828" spans="1:22" ht="29" x14ac:dyDescent="0.35">
      <c r="A1828">
        <v>1826</v>
      </c>
      <c r="B1828" s="3" t="s">
        <v>1827</v>
      </c>
      <c r="C1828" s="3" t="s">
        <v>5936</v>
      </c>
      <c r="D1828" s="18">
        <v>2000</v>
      </c>
      <c r="E1828" s="1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7">
        <v>41657.715474537035</v>
      </c>
      <c r="L1828" s="7">
        <v>41687.715474537035</v>
      </c>
      <c r="M1828" s="5">
        <f>(J1828/86400)+25569+(-5/24)</f>
        <v>41657.715474537035</v>
      </c>
      <c r="N1828" s="5">
        <f t="shared" si="28"/>
        <v>41687.715474537035</v>
      </c>
      <c r="O1828" t="b">
        <v>0</v>
      </c>
      <c r="P1828">
        <v>38</v>
      </c>
      <c r="Q1828" t="b">
        <v>1</v>
      </c>
      <c r="R1828" t="s">
        <v>8276</v>
      </c>
      <c r="S1828" s="11">
        <f>SUM(E1828/D1828)*100</f>
        <v>101</v>
      </c>
      <c r="T1828" s="10">
        <f>SUM(E1828/P1828)</f>
        <v>53.157894736842103</v>
      </c>
      <c r="U1828" t="s">
        <v>8323</v>
      </c>
      <c r="V1828" t="s">
        <v>8324</v>
      </c>
    </row>
    <row r="1829" spans="1:22" ht="58" x14ac:dyDescent="0.35">
      <c r="A1829">
        <v>1827</v>
      </c>
      <c r="B1829" s="3" t="s">
        <v>1828</v>
      </c>
      <c r="C1829" s="3" t="s">
        <v>5937</v>
      </c>
      <c r="D1829" s="18">
        <v>8000</v>
      </c>
      <c r="E1829" s="18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7">
        <v>40555.117604166662</v>
      </c>
      <c r="L1829" s="7">
        <v>40605.117604166662</v>
      </c>
      <c r="M1829" s="5">
        <f>(J1829/86400)+25569+(-5/24)</f>
        <v>40555.117604166662</v>
      </c>
      <c r="N1829" s="5">
        <f t="shared" si="28"/>
        <v>40605.117604166662</v>
      </c>
      <c r="O1829" t="b">
        <v>0</v>
      </c>
      <c r="P1829">
        <v>96</v>
      </c>
      <c r="Q1829" t="b">
        <v>1</v>
      </c>
      <c r="R1829" t="s">
        <v>8276</v>
      </c>
      <c r="S1829" s="11">
        <f>SUM(E1829/D1829)*100</f>
        <v>100.66250000000001</v>
      </c>
      <c r="T1829" s="10">
        <f>SUM(E1829/P1829)</f>
        <v>83.885416666666671</v>
      </c>
      <c r="U1829" t="s">
        <v>8323</v>
      </c>
      <c r="V1829" t="s">
        <v>8324</v>
      </c>
    </row>
    <row r="1830" spans="1:22" ht="58" x14ac:dyDescent="0.35">
      <c r="A1830">
        <v>1828</v>
      </c>
      <c r="B1830" s="3" t="s">
        <v>1829</v>
      </c>
      <c r="C1830" s="3" t="s">
        <v>5938</v>
      </c>
      <c r="D1830" s="18">
        <v>20000</v>
      </c>
      <c r="E1830" s="18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7">
        <v>41736.691319444442</v>
      </c>
      <c r="L1830" s="7">
        <v>41768.708333333328</v>
      </c>
      <c r="M1830" s="5">
        <f>(J1830/86400)+25569+(-5/24)</f>
        <v>41736.691319444442</v>
      </c>
      <c r="N1830" s="5">
        <f t="shared" si="28"/>
        <v>41768.708333333328</v>
      </c>
      <c r="O1830" t="b">
        <v>0</v>
      </c>
      <c r="P1830">
        <v>48</v>
      </c>
      <c r="Q1830" t="b">
        <v>1</v>
      </c>
      <c r="R1830" t="s">
        <v>8276</v>
      </c>
      <c r="S1830" s="11">
        <f>SUM(E1830/D1830)*100</f>
        <v>100.16000000000001</v>
      </c>
      <c r="T1830" s="10">
        <f>SUM(E1830/P1830)</f>
        <v>417.33333333333331</v>
      </c>
      <c r="U1830" t="s">
        <v>8323</v>
      </c>
      <c r="V1830" t="s">
        <v>8324</v>
      </c>
    </row>
    <row r="1831" spans="1:22" ht="43.5" x14ac:dyDescent="0.35">
      <c r="A1831">
        <v>1829</v>
      </c>
      <c r="B1831" s="3" t="s">
        <v>1830</v>
      </c>
      <c r="C1831" s="3" t="s">
        <v>5939</v>
      </c>
      <c r="D1831" s="18">
        <v>1500</v>
      </c>
      <c r="E1831" s="18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7">
        <v>40515.879293981481</v>
      </c>
      <c r="L1831" s="7">
        <v>40564.708333333328</v>
      </c>
      <c r="M1831" s="5">
        <f>(J1831/86400)+25569+(-5/24)</f>
        <v>40515.879293981481</v>
      </c>
      <c r="N1831" s="5">
        <f t="shared" si="28"/>
        <v>40564.708333333328</v>
      </c>
      <c r="O1831" t="b">
        <v>0</v>
      </c>
      <c r="P1831">
        <v>33</v>
      </c>
      <c r="Q1831" t="b">
        <v>1</v>
      </c>
      <c r="R1831" t="s">
        <v>8276</v>
      </c>
      <c r="S1831" s="11">
        <f>SUM(E1831/D1831)*100</f>
        <v>166.68333333333334</v>
      </c>
      <c r="T1831" s="10">
        <f>SUM(E1831/P1831)</f>
        <v>75.765151515151516</v>
      </c>
      <c r="U1831" t="s">
        <v>8323</v>
      </c>
      <c r="V1831" t="s">
        <v>8324</v>
      </c>
    </row>
    <row r="1832" spans="1:22" ht="43.5" x14ac:dyDescent="0.35">
      <c r="A1832">
        <v>1830</v>
      </c>
      <c r="B1832" s="3" t="s">
        <v>1831</v>
      </c>
      <c r="C1832" s="3" t="s">
        <v>5940</v>
      </c>
      <c r="D1832" s="18">
        <v>15000</v>
      </c>
      <c r="E1832" s="18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7">
        <v>41664.475775462961</v>
      </c>
      <c r="L1832" s="7">
        <v>41694.475775462961</v>
      </c>
      <c r="M1832" s="5">
        <f>(J1832/86400)+25569+(-5/24)</f>
        <v>41664.475775462961</v>
      </c>
      <c r="N1832" s="5">
        <f t="shared" si="28"/>
        <v>41694.475775462961</v>
      </c>
      <c r="O1832" t="b">
        <v>0</v>
      </c>
      <c r="P1832">
        <v>226</v>
      </c>
      <c r="Q1832" t="b">
        <v>1</v>
      </c>
      <c r="R1832" t="s">
        <v>8276</v>
      </c>
      <c r="S1832" s="11">
        <f>SUM(E1832/D1832)*100</f>
        <v>101.53333333333335</v>
      </c>
      <c r="T1832" s="10">
        <f>SUM(E1832/P1832)</f>
        <v>67.389380530973455</v>
      </c>
      <c r="U1832" t="s">
        <v>8323</v>
      </c>
      <c r="V1832" t="s">
        <v>8324</v>
      </c>
    </row>
    <row r="1833" spans="1:22" ht="43.5" x14ac:dyDescent="0.35">
      <c r="A1833">
        <v>1831</v>
      </c>
      <c r="B1833" s="3" t="s">
        <v>1832</v>
      </c>
      <c r="C1833" s="3" t="s">
        <v>5941</v>
      </c>
      <c r="D1833" s="18">
        <v>1000</v>
      </c>
      <c r="E1833" s="18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7">
        <v>41026.787766203699</v>
      </c>
      <c r="L1833" s="7">
        <v>41041.787766203699</v>
      </c>
      <c r="M1833" s="5">
        <f>(J1833/86400)+25569+(-5/24)</f>
        <v>41026.787766203699</v>
      </c>
      <c r="N1833" s="5">
        <f t="shared" si="28"/>
        <v>41041.787766203699</v>
      </c>
      <c r="O1833" t="b">
        <v>0</v>
      </c>
      <c r="P1833">
        <v>14</v>
      </c>
      <c r="Q1833" t="b">
        <v>1</v>
      </c>
      <c r="R1833" t="s">
        <v>8276</v>
      </c>
      <c r="S1833" s="11">
        <f>SUM(E1833/D1833)*100</f>
        <v>103</v>
      </c>
      <c r="T1833" s="10">
        <f>SUM(E1833/P1833)</f>
        <v>73.571428571428569</v>
      </c>
      <c r="U1833" t="s">
        <v>8323</v>
      </c>
      <c r="V1833" t="s">
        <v>8324</v>
      </c>
    </row>
    <row r="1834" spans="1:22" ht="43.5" x14ac:dyDescent="0.35">
      <c r="A1834">
        <v>1832</v>
      </c>
      <c r="B1834" s="3" t="s">
        <v>1833</v>
      </c>
      <c r="C1834" s="3" t="s">
        <v>5942</v>
      </c>
      <c r="D1834" s="18">
        <v>350</v>
      </c>
      <c r="E1834" s="18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7">
        <v>40576.331331018519</v>
      </c>
      <c r="L1834" s="7">
        <v>40606.331331018519</v>
      </c>
      <c r="M1834" s="5">
        <f>(J1834/86400)+25569+(-5/24)</f>
        <v>40576.331331018519</v>
      </c>
      <c r="N1834" s="5">
        <f t="shared" si="28"/>
        <v>40606.331331018519</v>
      </c>
      <c r="O1834" t="b">
        <v>0</v>
      </c>
      <c r="P1834">
        <v>20</v>
      </c>
      <c r="Q1834" t="b">
        <v>1</v>
      </c>
      <c r="R1834" t="s">
        <v>8276</v>
      </c>
      <c r="S1834" s="11">
        <f>SUM(E1834/D1834)*100</f>
        <v>142.85714285714286</v>
      </c>
      <c r="T1834" s="10">
        <f>SUM(E1834/P1834)</f>
        <v>25</v>
      </c>
      <c r="U1834" t="s">
        <v>8323</v>
      </c>
      <c r="V1834" t="s">
        <v>8324</v>
      </c>
    </row>
    <row r="1835" spans="1:22" ht="43.5" x14ac:dyDescent="0.35">
      <c r="A1835">
        <v>1833</v>
      </c>
      <c r="B1835" s="3" t="s">
        <v>1834</v>
      </c>
      <c r="C1835" s="3" t="s">
        <v>5943</v>
      </c>
      <c r="D1835" s="18">
        <v>400</v>
      </c>
      <c r="E1835" s="18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7">
        <v>41302.835682870369</v>
      </c>
      <c r="L1835" s="7">
        <v>41335.124305555553</v>
      </c>
      <c r="M1835" s="5">
        <f>(J1835/86400)+25569+(-5/24)</f>
        <v>41302.835682870369</v>
      </c>
      <c r="N1835" s="5">
        <f t="shared" si="28"/>
        <v>41335.124305555553</v>
      </c>
      <c r="O1835" t="b">
        <v>0</v>
      </c>
      <c r="P1835">
        <v>25</v>
      </c>
      <c r="Q1835" t="b">
        <v>1</v>
      </c>
      <c r="R1835" t="s">
        <v>8276</v>
      </c>
      <c r="S1835" s="11">
        <f>SUM(E1835/D1835)*100</f>
        <v>262.5</v>
      </c>
      <c r="T1835" s="10">
        <f>SUM(E1835/P1835)</f>
        <v>42</v>
      </c>
      <c r="U1835" t="s">
        <v>8323</v>
      </c>
      <c r="V1835" t="s">
        <v>8324</v>
      </c>
    </row>
    <row r="1836" spans="1:22" ht="29" x14ac:dyDescent="0.35">
      <c r="A1836">
        <v>1834</v>
      </c>
      <c r="B1836" s="3" t="s">
        <v>1835</v>
      </c>
      <c r="C1836" s="3" t="s">
        <v>5944</v>
      </c>
      <c r="D1836" s="18">
        <v>10000</v>
      </c>
      <c r="E1836" s="18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7">
        <v>41988.755729166667</v>
      </c>
      <c r="L1836" s="7">
        <v>42028.755729166667</v>
      </c>
      <c r="M1836" s="5">
        <f>(J1836/86400)+25569+(-5/24)</f>
        <v>41988.755729166667</v>
      </c>
      <c r="N1836" s="5">
        <f t="shared" si="28"/>
        <v>42028.755729166667</v>
      </c>
      <c r="O1836" t="b">
        <v>0</v>
      </c>
      <c r="P1836">
        <v>90</v>
      </c>
      <c r="Q1836" t="b">
        <v>1</v>
      </c>
      <c r="R1836" t="s">
        <v>8276</v>
      </c>
      <c r="S1836" s="11">
        <f>SUM(E1836/D1836)*100</f>
        <v>118.05000000000001</v>
      </c>
      <c r="T1836" s="10">
        <f>SUM(E1836/P1836)</f>
        <v>131.16666666666666</v>
      </c>
      <c r="U1836" t="s">
        <v>8323</v>
      </c>
      <c r="V1836" t="s">
        <v>8324</v>
      </c>
    </row>
    <row r="1837" spans="1:22" ht="58" x14ac:dyDescent="0.35">
      <c r="A1837">
        <v>1835</v>
      </c>
      <c r="B1837" s="3" t="s">
        <v>1836</v>
      </c>
      <c r="C1837" s="3" t="s">
        <v>5945</v>
      </c>
      <c r="D1837" s="18">
        <v>500</v>
      </c>
      <c r="E1837" s="18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7">
        <v>42430.49387731481</v>
      </c>
      <c r="L1837" s="7">
        <v>42460.452210648145</v>
      </c>
      <c r="M1837" s="5">
        <f>(J1837/86400)+25569+(-5/24)</f>
        <v>42430.49387731481</v>
      </c>
      <c r="N1837" s="5">
        <f t="shared" si="28"/>
        <v>42460.452210648145</v>
      </c>
      <c r="O1837" t="b">
        <v>0</v>
      </c>
      <c r="P1837">
        <v>11</v>
      </c>
      <c r="Q1837" t="b">
        <v>1</v>
      </c>
      <c r="R1837" t="s">
        <v>8276</v>
      </c>
      <c r="S1837" s="11">
        <f>SUM(E1837/D1837)*100</f>
        <v>104</v>
      </c>
      <c r="T1837" s="10">
        <f>SUM(E1837/P1837)</f>
        <v>47.272727272727273</v>
      </c>
      <c r="U1837" t="s">
        <v>8323</v>
      </c>
      <c r="V1837" t="s">
        <v>8324</v>
      </c>
    </row>
    <row r="1838" spans="1:22" ht="29" x14ac:dyDescent="0.35">
      <c r="A1838">
        <v>1836</v>
      </c>
      <c r="B1838" s="3" t="s">
        <v>1837</v>
      </c>
      <c r="C1838" s="3" t="s">
        <v>5946</v>
      </c>
      <c r="D1838" s="18">
        <v>5000</v>
      </c>
      <c r="E1838" s="1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7">
        <v>41305.601030092592</v>
      </c>
      <c r="L1838" s="7">
        <v>41322.601030092592</v>
      </c>
      <c r="M1838" s="5">
        <f>(J1838/86400)+25569+(-5/24)</f>
        <v>41305.601030092592</v>
      </c>
      <c r="N1838" s="5">
        <f t="shared" si="28"/>
        <v>41322.601030092592</v>
      </c>
      <c r="O1838" t="b">
        <v>0</v>
      </c>
      <c r="P1838">
        <v>55</v>
      </c>
      <c r="Q1838" t="b">
        <v>1</v>
      </c>
      <c r="R1838" t="s">
        <v>8276</v>
      </c>
      <c r="S1838" s="11">
        <f>SUM(E1838/D1838)*100</f>
        <v>200.34</v>
      </c>
      <c r="T1838" s="10">
        <f>SUM(E1838/P1838)</f>
        <v>182.12727272727273</v>
      </c>
      <c r="U1838" t="s">
        <v>8323</v>
      </c>
      <c r="V1838" t="s">
        <v>8324</v>
      </c>
    </row>
    <row r="1839" spans="1:22" ht="58" x14ac:dyDescent="0.35">
      <c r="A1839">
        <v>1837</v>
      </c>
      <c r="B1839" s="3" t="s">
        <v>1838</v>
      </c>
      <c r="C1839" s="3" t="s">
        <v>5947</v>
      </c>
      <c r="D1839" s="18">
        <v>600</v>
      </c>
      <c r="E1839" s="18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7">
        <v>40925.839525462965</v>
      </c>
      <c r="L1839" s="7">
        <v>40985.797858796293</v>
      </c>
      <c r="M1839" s="5">
        <f>(J1839/86400)+25569+(-5/24)</f>
        <v>40925.839525462965</v>
      </c>
      <c r="N1839" s="5">
        <f t="shared" si="28"/>
        <v>40985.797858796293</v>
      </c>
      <c r="O1839" t="b">
        <v>0</v>
      </c>
      <c r="P1839">
        <v>30</v>
      </c>
      <c r="Q1839" t="b">
        <v>1</v>
      </c>
      <c r="R1839" t="s">
        <v>8276</v>
      </c>
      <c r="S1839" s="11">
        <f>SUM(E1839/D1839)*100</f>
        <v>306.83333333333331</v>
      </c>
      <c r="T1839" s="10">
        <f>SUM(E1839/P1839)</f>
        <v>61.366666666666667</v>
      </c>
      <c r="U1839" t="s">
        <v>8323</v>
      </c>
      <c r="V1839" t="s">
        <v>8324</v>
      </c>
    </row>
    <row r="1840" spans="1:22" ht="43.5" x14ac:dyDescent="0.35">
      <c r="A1840">
        <v>1838</v>
      </c>
      <c r="B1840" s="3" t="s">
        <v>1839</v>
      </c>
      <c r="C1840" s="3" t="s">
        <v>5948</v>
      </c>
      <c r="D1840" s="18">
        <v>1000</v>
      </c>
      <c r="E1840" s="18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7">
        <v>40788.578206018516</v>
      </c>
      <c r="L1840" s="7">
        <v>40816.916666666664</v>
      </c>
      <c r="M1840" s="5">
        <f>(J1840/86400)+25569+(-5/24)</f>
        <v>40788.578206018516</v>
      </c>
      <c r="N1840" s="5">
        <f t="shared" si="28"/>
        <v>40816.916666666664</v>
      </c>
      <c r="O1840" t="b">
        <v>0</v>
      </c>
      <c r="P1840">
        <v>28</v>
      </c>
      <c r="Q1840" t="b">
        <v>1</v>
      </c>
      <c r="R1840" t="s">
        <v>8276</v>
      </c>
      <c r="S1840" s="11">
        <f>SUM(E1840/D1840)*100</f>
        <v>100.149</v>
      </c>
      <c r="T1840" s="10">
        <f>SUM(E1840/P1840)</f>
        <v>35.767499999999998</v>
      </c>
      <c r="U1840" t="s">
        <v>8323</v>
      </c>
      <c r="V1840" t="s">
        <v>8324</v>
      </c>
    </row>
    <row r="1841" spans="1:22" ht="43.5" x14ac:dyDescent="0.35">
      <c r="A1841">
        <v>1839</v>
      </c>
      <c r="B1841" s="3" t="s">
        <v>1840</v>
      </c>
      <c r="C1841" s="3" t="s">
        <v>5949</v>
      </c>
      <c r="D1841" s="18">
        <v>1000</v>
      </c>
      <c r="E1841" s="18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7">
        <v>42614.513680555552</v>
      </c>
      <c r="L1841" s="7">
        <v>42644.513680555552</v>
      </c>
      <c r="M1841" s="5">
        <f>(J1841/86400)+25569+(-5/24)</f>
        <v>42614.513680555552</v>
      </c>
      <c r="N1841" s="5">
        <f t="shared" si="28"/>
        <v>42644.513680555552</v>
      </c>
      <c r="O1841" t="b">
        <v>0</v>
      </c>
      <c r="P1841">
        <v>45</v>
      </c>
      <c r="Q1841" t="b">
        <v>1</v>
      </c>
      <c r="R1841" t="s">
        <v>8276</v>
      </c>
      <c r="S1841" s="11">
        <f>SUM(E1841/D1841)*100</f>
        <v>205.29999999999998</v>
      </c>
      <c r="T1841" s="10">
        <f>SUM(E1841/P1841)</f>
        <v>45.62222222222222</v>
      </c>
      <c r="U1841" t="s">
        <v>8323</v>
      </c>
      <c r="V1841" t="s">
        <v>8324</v>
      </c>
    </row>
    <row r="1842" spans="1:22" ht="43.5" x14ac:dyDescent="0.35">
      <c r="A1842">
        <v>1840</v>
      </c>
      <c r="B1842" s="3" t="s">
        <v>1841</v>
      </c>
      <c r="C1842" s="3" t="s">
        <v>5950</v>
      </c>
      <c r="D1842" s="18">
        <v>900</v>
      </c>
      <c r="E1842" s="18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7">
        <v>41381.88784722222</v>
      </c>
      <c r="L1842" s="7">
        <v>41400.999305555553</v>
      </c>
      <c r="M1842" s="5">
        <f>(J1842/86400)+25569+(-5/24)</f>
        <v>41381.88784722222</v>
      </c>
      <c r="N1842" s="5">
        <f t="shared" si="28"/>
        <v>41400.999305555553</v>
      </c>
      <c r="O1842" t="b">
        <v>0</v>
      </c>
      <c r="P1842">
        <v>13</v>
      </c>
      <c r="Q1842" t="b">
        <v>1</v>
      </c>
      <c r="R1842" t="s">
        <v>8276</v>
      </c>
      <c r="S1842" s="11">
        <f>SUM(E1842/D1842)*100</f>
        <v>108.88888888888889</v>
      </c>
      <c r="T1842" s="10">
        <f>SUM(E1842/P1842)</f>
        <v>75.384615384615387</v>
      </c>
      <c r="U1842" t="s">
        <v>8323</v>
      </c>
      <c r="V1842" t="s">
        <v>8324</v>
      </c>
    </row>
    <row r="1843" spans="1:22" ht="29" x14ac:dyDescent="0.35">
      <c r="A1843">
        <v>1841</v>
      </c>
      <c r="B1843" s="3" t="s">
        <v>1842</v>
      </c>
      <c r="C1843" s="3" t="s">
        <v>5951</v>
      </c>
      <c r="D1843" s="18">
        <v>2000</v>
      </c>
      <c r="E1843" s="18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7">
        <v>41745.637094907404</v>
      </c>
      <c r="L1843" s="7">
        <v>41778.999305555553</v>
      </c>
      <c r="M1843" s="5">
        <f>(J1843/86400)+25569+(-5/24)</f>
        <v>41745.637094907404</v>
      </c>
      <c r="N1843" s="5">
        <f t="shared" si="28"/>
        <v>41778.999305555553</v>
      </c>
      <c r="O1843" t="b">
        <v>0</v>
      </c>
      <c r="P1843">
        <v>40</v>
      </c>
      <c r="Q1843" t="b">
        <v>1</v>
      </c>
      <c r="R1843" t="s">
        <v>8276</v>
      </c>
      <c r="S1843" s="11">
        <f>SUM(E1843/D1843)*100</f>
        <v>101.75</v>
      </c>
      <c r="T1843" s="10">
        <f>SUM(E1843/P1843)</f>
        <v>50.875</v>
      </c>
      <c r="U1843" t="s">
        <v>8323</v>
      </c>
      <c r="V1843" t="s">
        <v>8324</v>
      </c>
    </row>
    <row r="1844" spans="1:22" ht="43.5" x14ac:dyDescent="0.35">
      <c r="A1844">
        <v>1842</v>
      </c>
      <c r="B1844" s="3" t="s">
        <v>1843</v>
      </c>
      <c r="C1844" s="3" t="s">
        <v>5952</v>
      </c>
      <c r="D1844" s="18">
        <v>2000</v>
      </c>
      <c r="E1844" s="18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7">
        <v>42031.423391203702</v>
      </c>
      <c r="L1844" s="7">
        <v>42065.040972222218</v>
      </c>
      <c r="M1844" s="5">
        <f>(J1844/86400)+25569+(-5/24)</f>
        <v>42031.423391203702</v>
      </c>
      <c r="N1844" s="5">
        <f t="shared" si="28"/>
        <v>42065.040972222218</v>
      </c>
      <c r="O1844" t="b">
        <v>0</v>
      </c>
      <c r="P1844">
        <v>21</v>
      </c>
      <c r="Q1844" t="b">
        <v>1</v>
      </c>
      <c r="R1844" t="s">
        <v>8276</v>
      </c>
      <c r="S1844" s="11">
        <f>SUM(E1844/D1844)*100</f>
        <v>125.25</v>
      </c>
      <c r="T1844" s="10">
        <f>SUM(E1844/P1844)</f>
        <v>119.28571428571429</v>
      </c>
      <c r="U1844" t="s">
        <v>8323</v>
      </c>
      <c r="V1844" t="s">
        <v>8324</v>
      </c>
    </row>
    <row r="1845" spans="1:22" ht="58" x14ac:dyDescent="0.35">
      <c r="A1845">
        <v>1843</v>
      </c>
      <c r="B1845" s="3" t="s">
        <v>1844</v>
      </c>
      <c r="C1845" s="3" t="s">
        <v>5953</v>
      </c>
      <c r="D1845" s="18">
        <v>10000</v>
      </c>
      <c r="E1845" s="18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7">
        <v>40564.786504629628</v>
      </c>
      <c r="L1845" s="7">
        <v>40594.786504629628</v>
      </c>
      <c r="M1845" s="5">
        <f>(J1845/86400)+25569+(-5/24)</f>
        <v>40564.786504629628</v>
      </c>
      <c r="N1845" s="5">
        <f t="shared" si="28"/>
        <v>40594.786504629628</v>
      </c>
      <c r="O1845" t="b">
        <v>0</v>
      </c>
      <c r="P1845">
        <v>134</v>
      </c>
      <c r="Q1845" t="b">
        <v>1</v>
      </c>
      <c r="R1845" t="s">
        <v>8276</v>
      </c>
      <c r="S1845" s="11">
        <f>SUM(E1845/D1845)*100</f>
        <v>124.0061</v>
      </c>
      <c r="T1845" s="10">
        <f>SUM(E1845/P1845)</f>
        <v>92.541865671641801</v>
      </c>
      <c r="U1845" t="s">
        <v>8323</v>
      </c>
      <c r="V1845" t="s">
        <v>8324</v>
      </c>
    </row>
    <row r="1846" spans="1:22" ht="43.5" x14ac:dyDescent="0.35">
      <c r="A1846">
        <v>1844</v>
      </c>
      <c r="B1846" s="3" t="s">
        <v>1845</v>
      </c>
      <c r="C1846" s="3" t="s">
        <v>5954</v>
      </c>
      <c r="D1846" s="18">
        <v>1500</v>
      </c>
      <c r="E1846" s="18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7">
        <v>40666.765208333331</v>
      </c>
      <c r="L1846" s="7">
        <v>40704.916666666664</v>
      </c>
      <c r="M1846" s="5">
        <f>(J1846/86400)+25569+(-5/24)</f>
        <v>40666.765208333331</v>
      </c>
      <c r="N1846" s="5">
        <f t="shared" si="28"/>
        <v>40704.916666666664</v>
      </c>
      <c r="O1846" t="b">
        <v>0</v>
      </c>
      <c r="P1846">
        <v>20</v>
      </c>
      <c r="Q1846" t="b">
        <v>1</v>
      </c>
      <c r="R1846" t="s">
        <v>8276</v>
      </c>
      <c r="S1846" s="11">
        <f>SUM(E1846/D1846)*100</f>
        <v>101.4</v>
      </c>
      <c r="T1846" s="10">
        <f>SUM(E1846/P1846)</f>
        <v>76.05</v>
      </c>
      <c r="U1846" t="s">
        <v>8323</v>
      </c>
      <c r="V1846" t="s">
        <v>8324</v>
      </c>
    </row>
    <row r="1847" spans="1:22" ht="87" x14ac:dyDescent="0.35">
      <c r="A1847">
        <v>1845</v>
      </c>
      <c r="B1847" s="3" t="s">
        <v>1846</v>
      </c>
      <c r="C1847" s="3" t="s">
        <v>5955</v>
      </c>
      <c r="D1847" s="18">
        <v>1000</v>
      </c>
      <c r="E1847" s="18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7">
        <v>42523.124976851854</v>
      </c>
      <c r="L1847" s="7">
        <v>42537.996527777774</v>
      </c>
      <c r="M1847" s="5">
        <f>(J1847/86400)+25569+(-5/24)</f>
        <v>42523.124976851854</v>
      </c>
      <c r="N1847" s="5">
        <f t="shared" si="28"/>
        <v>42537.996527777774</v>
      </c>
      <c r="O1847" t="b">
        <v>0</v>
      </c>
      <c r="P1847">
        <v>19</v>
      </c>
      <c r="Q1847" t="b">
        <v>1</v>
      </c>
      <c r="R1847" t="s">
        <v>8276</v>
      </c>
      <c r="S1847" s="11">
        <f>SUM(E1847/D1847)*100</f>
        <v>100</v>
      </c>
      <c r="T1847" s="10">
        <f>SUM(E1847/P1847)</f>
        <v>52.631578947368418</v>
      </c>
      <c r="U1847" t="s">
        <v>8323</v>
      </c>
      <c r="V1847" t="s">
        <v>8324</v>
      </c>
    </row>
    <row r="1848" spans="1:22" ht="43.5" x14ac:dyDescent="0.35">
      <c r="A1848">
        <v>1846</v>
      </c>
      <c r="B1848" s="3" t="s">
        <v>1847</v>
      </c>
      <c r="C1848" s="3" t="s">
        <v>5956</v>
      </c>
      <c r="D1848" s="18">
        <v>15000</v>
      </c>
      <c r="E1848" s="1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7">
        <v>41228.441863425927</v>
      </c>
      <c r="L1848" s="7">
        <v>41258.441863425927</v>
      </c>
      <c r="M1848" s="5">
        <f>(J1848/86400)+25569+(-5/24)</f>
        <v>41228.441863425927</v>
      </c>
      <c r="N1848" s="5">
        <f t="shared" si="28"/>
        <v>41258.441863425927</v>
      </c>
      <c r="O1848" t="b">
        <v>0</v>
      </c>
      <c r="P1848">
        <v>209</v>
      </c>
      <c r="Q1848" t="b">
        <v>1</v>
      </c>
      <c r="R1848" t="s">
        <v>8276</v>
      </c>
      <c r="S1848" s="11">
        <f>SUM(E1848/D1848)*100</f>
        <v>137.92666666666668</v>
      </c>
      <c r="T1848" s="10">
        <f>SUM(E1848/P1848)</f>
        <v>98.990430622009569</v>
      </c>
      <c r="U1848" t="s">
        <v>8323</v>
      </c>
      <c r="V1848" t="s">
        <v>8324</v>
      </c>
    </row>
    <row r="1849" spans="1:22" ht="58" x14ac:dyDescent="0.35">
      <c r="A1849">
        <v>1847</v>
      </c>
      <c r="B1849" s="3" t="s">
        <v>1848</v>
      </c>
      <c r="C1849" s="3" t="s">
        <v>5957</v>
      </c>
      <c r="D1849" s="18">
        <v>2500</v>
      </c>
      <c r="E1849" s="18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7">
        <v>42094.028148148143</v>
      </c>
      <c r="L1849" s="7">
        <v>42115.028148148143</v>
      </c>
      <c r="M1849" s="5">
        <f>(J1849/86400)+25569+(-5/24)</f>
        <v>42094.028148148143</v>
      </c>
      <c r="N1849" s="5">
        <f t="shared" si="28"/>
        <v>42115.028148148143</v>
      </c>
      <c r="O1849" t="b">
        <v>0</v>
      </c>
      <c r="P1849">
        <v>38</v>
      </c>
      <c r="Q1849" t="b">
        <v>1</v>
      </c>
      <c r="R1849" t="s">
        <v>8276</v>
      </c>
      <c r="S1849" s="11">
        <f>SUM(E1849/D1849)*100</f>
        <v>120.88000000000001</v>
      </c>
      <c r="T1849" s="10">
        <f>SUM(E1849/P1849)</f>
        <v>79.526315789473685</v>
      </c>
      <c r="U1849" t="s">
        <v>8323</v>
      </c>
      <c r="V1849" t="s">
        <v>8324</v>
      </c>
    </row>
    <row r="1850" spans="1:22" ht="43.5" x14ac:dyDescent="0.35">
      <c r="A1850">
        <v>1848</v>
      </c>
      <c r="B1850" s="3" t="s">
        <v>1849</v>
      </c>
      <c r="C1850" s="3" t="s">
        <v>5958</v>
      </c>
      <c r="D1850" s="18">
        <v>3000</v>
      </c>
      <c r="E1850" s="18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7">
        <v>40691.579722222217</v>
      </c>
      <c r="L1850" s="7">
        <v>40755.082638888889</v>
      </c>
      <c r="M1850" s="5">
        <f>(J1850/86400)+25569+(-5/24)</f>
        <v>40691.579722222217</v>
      </c>
      <c r="N1850" s="5">
        <f t="shared" si="28"/>
        <v>40755.082638888889</v>
      </c>
      <c r="O1850" t="b">
        <v>0</v>
      </c>
      <c r="P1850">
        <v>24</v>
      </c>
      <c r="Q1850" t="b">
        <v>1</v>
      </c>
      <c r="R1850" t="s">
        <v>8276</v>
      </c>
      <c r="S1850" s="11">
        <f>SUM(E1850/D1850)*100</f>
        <v>107.36666666666667</v>
      </c>
      <c r="T1850" s="10">
        <f>SUM(E1850/P1850)</f>
        <v>134.20833333333334</v>
      </c>
      <c r="U1850" t="s">
        <v>8323</v>
      </c>
      <c r="V1850" t="s">
        <v>8324</v>
      </c>
    </row>
    <row r="1851" spans="1:22" ht="29" x14ac:dyDescent="0.35">
      <c r="A1851">
        <v>1849</v>
      </c>
      <c r="B1851" s="3" t="s">
        <v>1850</v>
      </c>
      <c r="C1851" s="3" t="s">
        <v>5959</v>
      </c>
      <c r="D1851" s="18">
        <v>300</v>
      </c>
      <c r="E1851" s="18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7">
        <v>41169.637256944443</v>
      </c>
      <c r="L1851" s="7">
        <v>41199.637256944443</v>
      </c>
      <c r="M1851" s="5">
        <f>(J1851/86400)+25569+(-5/24)</f>
        <v>41169.637256944443</v>
      </c>
      <c r="N1851" s="5">
        <f t="shared" si="28"/>
        <v>41199.637256944443</v>
      </c>
      <c r="O1851" t="b">
        <v>0</v>
      </c>
      <c r="P1851">
        <v>8</v>
      </c>
      <c r="Q1851" t="b">
        <v>1</v>
      </c>
      <c r="R1851" t="s">
        <v>8276</v>
      </c>
      <c r="S1851" s="11">
        <f>SUM(E1851/D1851)*100</f>
        <v>100.33333333333334</v>
      </c>
      <c r="T1851" s="10">
        <f>SUM(E1851/P1851)</f>
        <v>37.625</v>
      </c>
      <c r="U1851" t="s">
        <v>8323</v>
      </c>
      <c r="V1851" t="s">
        <v>8324</v>
      </c>
    </row>
    <row r="1852" spans="1:22" ht="43.5" x14ac:dyDescent="0.35">
      <c r="A1852">
        <v>1850</v>
      </c>
      <c r="B1852" s="3" t="s">
        <v>1851</v>
      </c>
      <c r="C1852" s="3" t="s">
        <v>5960</v>
      </c>
      <c r="D1852" s="18">
        <v>9000</v>
      </c>
      <c r="E1852" s="18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7">
        <v>41800.751157407409</v>
      </c>
      <c r="L1852" s="7">
        <v>41830.751157407409</v>
      </c>
      <c r="M1852" s="5">
        <f>(J1852/86400)+25569+(-5/24)</f>
        <v>41800.751157407409</v>
      </c>
      <c r="N1852" s="5">
        <f t="shared" si="28"/>
        <v>41830.751157407409</v>
      </c>
      <c r="O1852" t="b">
        <v>0</v>
      </c>
      <c r="P1852">
        <v>179</v>
      </c>
      <c r="Q1852" t="b">
        <v>1</v>
      </c>
      <c r="R1852" t="s">
        <v>8276</v>
      </c>
      <c r="S1852" s="11">
        <f>SUM(E1852/D1852)*100</f>
        <v>101.52222222222223</v>
      </c>
      <c r="T1852" s="10">
        <f>SUM(E1852/P1852)</f>
        <v>51.044692737430168</v>
      </c>
      <c r="U1852" t="s">
        <v>8323</v>
      </c>
      <c r="V1852" t="s">
        <v>8324</v>
      </c>
    </row>
    <row r="1853" spans="1:22" ht="43.5" x14ac:dyDescent="0.35">
      <c r="A1853">
        <v>1851</v>
      </c>
      <c r="B1853" s="3" t="s">
        <v>1852</v>
      </c>
      <c r="C1853" s="3" t="s">
        <v>5961</v>
      </c>
      <c r="D1853" s="18">
        <v>1300</v>
      </c>
      <c r="E1853" s="18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7">
        <v>41827.69835648148</v>
      </c>
      <c r="L1853" s="7">
        <v>41847.833333333328</v>
      </c>
      <c r="M1853" s="5">
        <f>(J1853/86400)+25569+(-5/24)</f>
        <v>41827.69835648148</v>
      </c>
      <c r="N1853" s="5">
        <f t="shared" si="28"/>
        <v>41847.833333333328</v>
      </c>
      <c r="O1853" t="b">
        <v>0</v>
      </c>
      <c r="P1853">
        <v>26</v>
      </c>
      <c r="Q1853" t="b">
        <v>1</v>
      </c>
      <c r="R1853" t="s">
        <v>8276</v>
      </c>
      <c r="S1853" s="11">
        <f>SUM(E1853/D1853)*100</f>
        <v>100.07692307692308</v>
      </c>
      <c r="T1853" s="10">
        <f>SUM(E1853/P1853)</f>
        <v>50.03846153846154</v>
      </c>
      <c r="U1853" t="s">
        <v>8323</v>
      </c>
      <c r="V1853" t="s">
        <v>8324</v>
      </c>
    </row>
    <row r="1854" spans="1:22" ht="58" x14ac:dyDescent="0.35">
      <c r="A1854">
        <v>1852</v>
      </c>
      <c r="B1854" s="3" t="s">
        <v>1853</v>
      </c>
      <c r="C1854" s="3" t="s">
        <v>5962</v>
      </c>
      <c r="D1854" s="18">
        <v>15000</v>
      </c>
      <c r="E1854" s="18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7">
        <v>42081.563101851854</v>
      </c>
      <c r="L1854" s="7">
        <v>42118.791666666664</v>
      </c>
      <c r="M1854" s="5">
        <f>(J1854/86400)+25569+(-5/24)</f>
        <v>42081.563101851854</v>
      </c>
      <c r="N1854" s="5">
        <f t="shared" si="28"/>
        <v>42118.791666666664</v>
      </c>
      <c r="O1854" t="b">
        <v>0</v>
      </c>
      <c r="P1854">
        <v>131</v>
      </c>
      <c r="Q1854" t="b">
        <v>1</v>
      </c>
      <c r="R1854" t="s">
        <v>8276</v>
      </c>
      <c r="S1854" s="11">
        <f>SUM(E1854/D1854)*100</f>
        <v>116.96666666666667</v>
      </c>
      <c r="T1854" s="10">
        <f>SUM(E1854/P1854)</f>
        <v>133.93129770992365</v>
      </c>
      <c r="U1854" t="s">
        <v>8323</v>
      </c>
      <c r="V1854" t="s">
        <v>8324</v>
      </c>
    </row>
    <row r="1855" spans="1:22" ht="58" x14ac:dyDescent="0.35">
      <c r="A1855">
        <v>1853</v>
      </c>
      <c r="B1855" s="3" t="s">
        <v>1854</v>
      </c>
      <c r="C1855" s="3" t="s">
        <v>5963</v>
      </c>
      <c r="D1855" s="18">
        <v>800</v>
      </c>
      <c r="E1855" s="18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7">
        <v>41176.852048611108</v>
      </c>
      <c r="L1855" s="7">
        <v>41226.893715277773</v>
      </c>
      <c r="M1855" s="5">
        <f>(J1855/86400)+25569+(-5/24)</f>
        <v>41176.852048611108</v>
      </c>
      <c r="N1855" s="5">
        <f t="shared" si="28"/>
        <v>41226.893715277773</v>
      </c>
      <c r="O1855" t="b">
        <v>0</v>
      </c>
      <c r="P1855">
        <v>14</v>
      </c>
      <c r="Q1855" t="b">
        <v>1</v>
      </c>
      <c r="R1855" t="s">
        <v>8276</v>
      </c>
      <c r="S1855" s="11">
        <f>SUM(E1855/D1855)*100</f>
        <v>101.875</v>
      </c>
      <c r="T1855" s="10">
        <f>SUM(E1855/P1855)</f>
        <v>58.214285714285715</v>
      </c>
      <c r="U1855" t="s">
        <v>8323</v>
      </c>
      <c r="V1855" t="s">
        <v>8324</v>
      </c>
    </row>
    <row r="1856" spans="1:22" ht="43.5" x14ac:dyDescent="0.35">
      <c r="A1856">
        <v>1854</v>
      </c>
      <c r="B1856" s="3" t="s">
        <v>1855</v>
      </c>
      <c r="C1856" s="3" t="s">
        <v>5964</v>
      </c>
      <c r="D1856" s="18">
        <v>15000</v>
      </c>
      <c r="E1856" s="18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7">
        <v>41387.812928240739</v>
      </c>
      <c r="L1856" s="7">
        <v>41417.812928240739</v>
      </c>
      <c r="M1856" s="5">
        <f>(J1856/86400)+25569+(-5/24)</f>
        <v>41387.812928240739</v>
      </c>
      <c r="N1856" s="5">
        <f t="shared" si="28"/>
        <v>41417.812928240739</v>
      </c>
      <c r="O1856" t="b">
        <v>0</v>
      </c>
      <c r="P1856">
        <v>174</v>
      </c>
      <c r="Q1856" t="b">
        <v>1</v>
      </c>
      <c r="R1856" t="s">
        <v>8276</v>
      </c>
      <c r="S1856" s="11">
        <f>SUM(E1856/D1856)*100</f>
        <v>102.12366666666665</v>
      </c>
      <c r="T1856" s="10">
        <f>SUM(E1856/P1856)</f>
        <v>88.037643678160919</v>
      </c>
      <c r="U1856" t="s">
        <v>8323</v>
      </c>
      <c r="V1856" t="s">
        <v>8324</v>
      </c>
    </row>
    <row r="1857" spans="1:22" ht="43.5" x14ac:dyDescent="0.35">
      <c r="A1857">
        <v>1855</v>
      </c>
      <c r="B1857" s="3" t="s">
        <v>1856</v>
      </c>
      <c r="C1857" s="3" t="s">
        <v>5965</v>
      </c>
      <c r="D1857" s="18">
        <v>8750</v>
      </c>
      <c r="E1857" s="18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7">
        <v>41600.330324074072</v>
      </c>
      <c r="L1857" s="7">
        <v>41645.330324074072</v>
      </c>
      <c r="M1857" s="5">
        <f>(J1857/86400)+25569+(-5/24)</f>
        <v>41600.330324074072</v>
      </c>
      <c r="N1857" s="5">
        <f t="shared" si="28"/>
        <v>41645.330324074072</v>
      </c>
      <c r="O1857" t="b">
        <v>0</v>
      </c>
      <c r="P1857">
        <v>191</v>
      </c>
      <c r="Q1857" t="b">
        <v>1</v>
      </c>
      <c r="R1857" t="s">
        <v>8276</v>
      </c>
      <c r="S1857" s="11">
        <f>SUM(E1857/D1857)*100</f>
        <v>154.05897142857143</v>
      </c>
      <c r="T1857" s="10">
        <f>SUM(E1857/P1857)</f>
        <v>70.576753926701571</v>
      </c>
      <c r="U1857" t="s">
        <v>8323</v>
      </c>
      <c r="V1857" t="s">
        <v>8324</v>
      </c>
    </row>
    <row r="1858" spans="1:22" ht="58" x14ac:dyDescent="0.35">
      <c r="A1858">
        <v>1856</v>
      </c>
      <c r="B1858" s="3" t="s">
        <v>1857</v>
      </c>
      <c r="C1858" s="3" t="s">
        <v>5966</v>
      </c>
      <c r="D1858" s="18">
        <v>2000</v>
      </c>
      <c r="E1858" s="1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7">
        <v>41817.64666666666</v>
      </c>
      <c r="L1858" s="7">
        <v>41838.64666666666</v>
      </c>
      <c r="M1858" s="5">
        <f>(J1858/86400)+25569+(-5/24)</f>
        <v>41817.64666666666</v>
      </c>
      <c r="N1858" s="5">
        <f t="shared" si="28"/>
        <v>41838.64666666666</v>
      </c>
      <c r="O1858" t="b">
        <v>0</v>
      </c>
      <c r="P1858">
        <v>38</v>
      </c>
      <c r="Q1858" t="b">
        <v>1</v>
      </c>
      <c r="R1858" t="s">
        <v>8276</v>
      </c>
      <c r="S1858" s="11">
        <f>SUM(E1858/D1858)*100</f>
        <v>101.25</v>
      </c>
      <c r="T1858" s="10">
        <f>SUM(E1858/P1858)</f>
        <v>53.289473684210527</v>
      </c>
      <c r="U1858" t="s">
        <v>8323</v>
      </c>
      <c r="V1858" t="s">
        <v>8324</v>
      </c>
    </row>
    <row r="1859" spans="1:22" ht="43.5" x14ac:dyDescent="0.35">
      <c r="A1859">
        <v>1857</v>
      </c>
      <c r="B1859" s="3" t="s">
        <v>1858</v>
      </c>
      <c r="C1859" s="3" t="s">
        <v>5967</v>
      </c>
      <c r="D1859" s="18">
        <v>3000</v>
      </c>
      <c r="E1859" s="18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7">
        <v>41864.560335648144</v>
      </c>
      <c r="L1859" s="7">
        <v>41894.560335648144</v>
      </c>
      <c r="M1859" s="5">
        <f>(J1859/86400)+25569+(-5/24)</f>
        <v>41864.560335648144</v>
      </c>
      <c r="N1859" s="5">
        <f t="shared" ref="N1859:N1922" si="29">(I1859/86400)+25569+(-5/24)</f>
        <v>41894.560335648144</v>
      </c>
      <c r="O1859" t="b">
        <v>0</v>
      </c>
      <c r="P1859">
        <v>22</v>
      </c>
      <c r="Q1859" t="b">
        <v>1</v>
      </c>
      <c r="R1859" t="s">
        <v>8276</v>
      </c>
      <c r="S1859" s="11">
        <f>SUM(E1859/D1859)*100</f>
        <v>100</v>
      </c>
      <c r="T1859" s="10">
        <f>SUM(E1859/P1859)</f>
        <v>136.36363636363637</v>
      </c>
      <c r="U1859" t="s">
        <v>8323</v>
      </c>
      <c r="V1859" t="s">
        <v>8324</v>
      </c>
    </row>
    <row r="1860" spans="1:22" ht="58" x14ac:dyDescent="0.35">
      <c r="A1860">
        <v>1858</v>
      </c>
      <c r="B1860" s="3" t="s">
        <v>1859</v>
      </c>
      <c r="C1860" s="3" t="s">
        <v>5968</v>
      </c>
      <c r="D1860" s="18">
        <v>5555.55</v>
      </c>
      <c r="E1860" s="18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7">
        <v>40832.9921412037</v>
      </c>
      <c r="L1860" s="7">
        <v>40893.033807870372</v>
      </c>
      <c r="M1860" s="5">
        <f>(J1860/86400)+25569+(-5/24)</f>
        <v>40832.9921412037</v>
      </c>
      <c r="N1860" s="5">
        <f t="shared" si="29"/>
        <v>40893.033807870372</v>
      </c>
      <c r="O1860" t="b">
        <v>0</v>
      </c>
      <c r="P1860">
        <v>149</v>
      </c>
      <c r="Q1860" t="b">
        <v>1</v>
      </c>
      <c r="R1860" t="s">
        <v>8276</v>
      </c>
      <c r="S1860" s="11">
        <f>SUM(E1860/D1860)*100</f>
        <v>108.74800874800874</v>
      </c>
      <c r="T1860" s="10">
        <f>SUM(E1860/P1860)</f>
        <v>40.547315436241611</v>
      </c>
      <c r="U1860" t="s">
        <v>8323</v>
      </c>
      <c r="V1860" t="s">
        <v>8324</v>
      </c>
    </row>
    <row r="1861" spans="1:22" ht="29" x14ac:dyDescent="0.35">
      <c r="A1861">
        <v>1859</v>
      </c>
      <c r="B1861" s="3" t="s">
        <v>1860</v>
      </c>
      <c r="C1861" s="3" t="s">
        <v>5969</v>
      </c>
      <c r="D1861" s="18">
        <v>3000</v>
      </c>
      <c r="E1861" s="18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7">
        <v>40778.561678240738</v>
      </c>
      <c r="L1861" s="7">
        <v>40808.561678240738</v>
      </c>
      <c r="M1861" s="5">
        <f>(J1861/86400)+25569+(-5/24)</f>
        <v>40778.561678240738</v>
      </c>
      <c r="N1861" s="5">
        <f t="shared" si="29"/>
        <v>40808.561678240738</v>
      </c>
      <c r="O1861" t="b">
        <v>0</v>
      </c>
      <c r="P1861">
        <v>56</v>
      </c>
      <c r="Q1861" t="b">
        <v>1</v>
      </c>
      <c r="R1861" t="s">
        <v>8276</v>
      </c>
      <c r="S1861" s="11">
        <f>SUM(E1861/D1861)*100</f>
        <v>131.83333333333334</v>
      </c>
      <c r="T1861" s="10">
        <f>SUM(E1861/P1861)</f>
        <v>70.625</v>
      </c>
      <c r="U1861" t="s">
        <v>8323</v>
      </c>
      <c r="V1861" t="s">
        <v>8324</v>
      </c>
    </row>
    <row r="1862" spans="1:22" ht="43.5" x14ac:dyDescent="0.35">
      <c r="A1862">
        <v>1860</v>
      </c>
      <c r="B1862" s="3" t="s">
        <v>1861</v>
      </c>
      <c r="C1862" s="3" t="s">
        <v>5970</v>
      </c>
      <c r="D1862" s="18">
        <v>750</v>
      </c>
      <c r="E1862" s="18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7">
        <v>41655.500972222224</v>
      </c>
      <c r="L1862" s="7">
        <v>41676.500972222224</v>
      </c>
      <c r="M1862" s="5">
        <f>(J1862/86400)+25569+(-5/24)</f>
        <v>41655.500972222224</v>
      </c>
      <c r="N1862" s="5">
        <f t="shared" si="29"/>
        <v>41676.500972222224</v>
      </c>
      <c r="O1862" t="b">
        <v>0</v>
      </c>
      <c r="P1862">
        <v>19</v>
      </c>
      <c r="Q1862" t="b">
        <v>1</v>
      </c>
      <c r="R1862" t="s">
        <v>8276</v>
      </c>
      <c r="S1862" s="11">
        <f>SUM(E1862/D1862)*100</f>
        <v>133.46666666666667</v>
      </c>
      <c r="T1862" s="10">
        <f>SUM(E1862/P1862)</f>
        <v>52.684210526315788</v>
      </c>
      <c r="U1862" t="s">
        <v>8323</v>
      </c>
      <c r="V1862" t="s">
        <v>8324</v>
      </c>
    </row>
    <row r="1863" spans="1:22" ht="43.5" x14ac:dyDescent="0.35">
      <c r="A1863">
        <v>1861</v>
      </c>
      <c r="B1863" s="3" t="s">
        <v>1862</v>
      </c>
      <c r="C1863" s="3" t="s">
        <v>5971</v>
      </c>
      <c r="D1863" s="18">
        <v>250000</v>
      </c>
      <c r="E1863" s="18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7">
        <v>42000.091909722221</v>
      </c>
      <c r="L1863" s="7">
        <v>42030.091909722221</v>
      </c>
      <c r="M1863" s="5">
        <f>(J1863/86400)+25569+(-5/24)</f>
        <v>42000.091909722221</v>
      </c>
      <c r="N1863" s="5">
        <f t="shared" si="29"/>
        <v>42030.091909722221</v>
      </c>
      <c r="O1863" t="b">
        <v>0</v>
      </c>
      <c r="P1863">
        <v>0</v>
      </c>
      <c r="Q1863" t="b">
        <v>0</v>
      </c>
      <c r="R1863" t="s">
        <v>8283</v>
      </c>
      <c r="S1863" s="11">
        <f>SUM(E1863/D1863)*100</f>
        <v>0</v>
      </c>
      <c r="T1863" s="10" t="e">
        <f>SUM(E1863/P1863)</f>
        <v>#DIV/0!</v>
      </c>
      <c r="U1863" t="s">
        <v>8331</v>
      </c>
      <c r="V1863" t="s">
        <v>8333</v>
      </c>
    </row>
    <row r="1864" spans="1:22" ht="43.5" x14ac:dyDescent="0.35">
      <c r="A1864">
        <v>1862</v>
      </c>
      <c r="B1864" s="3" t="s">
        <v>1863</v>
      </c>
      <c r="C1864" s="3" t="s">
        <v>5972</v>
      </c>
      <c r="D1864" s="18">
        <v>18000</v>
      </c>
      <c r="E1864" s="18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7">
        <v>42755.284421296295</v>
      </c>
      <c r="L1864" s="7">
        <v>42802.104166666664</v>
      </c>
      <c r="M1864" s="5">
        <f>(J1864/86400)+25569+(-5/24)</f>
        <v>42755.284421296295</v>
      </c>
      <c r="N1864" s="5">
        <f t="shared" si="29"/>
        <v>42802.104166666664</v>
      </c>
      <c r="O1864" t="b">
        <v>0</v>
      </c>
      <c r="P1864">
        <v>16</v>
      </c>
      <c r="Q1864" t="b">
        <v>0</v>
      </c>
      <c r="R1864" t="s">
        <v>8283</v>
      </c>
      <c r="S1864" s="11">
        <f>SUM(E1864/D1864)*100</f>
        <v>8.0833333333333321</v>
      </c>
      <c r="T1864" s="10">
        <f>SUM(E1864/P1864)</f>
        <v>90.9375</v>
      </c>
      <c r="U1864" t="s">
        <v>8331</v>
      </c>
      <c r="V1864" t="s">
        <v>8333</v>
      </c>
    </row>
    <row r="1865" spans="1:22" ht="43.5" x14ac:dyDescent="0.35">
      <c r="A1865">
        <v>1863</v>
      </c>
      <c r="B1865" s="3" t="s">
        <v>1864</v>
      </c>
      <c r="C1865" s="3" t="s">
        <v>5973</v>
      </c>
      <c r="D1865" s="18">
        <v>2500</v>
      </c>
      <c r="E1865" s="18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7">
        <v>41772.588946759257</v>
      </c>
      <c r="L1865" s="7">
        <v>41802.588946759257</v>
      </c>
      <c r="M1865" s="5">
        <f>(J1865/86400)+25569+(-5/24)</f>
        <v>41772.588946759257</v>
      </c>
      <c r="N1865" s="5">
        <f t="shared" si="29"/>
        <v>41802.588946759257</v>
      </c>
      <c r="O1865" t="b">
        <v>0</v>
      </c>
      <c r="P1865">
        <v>2</v>
      </c>
      <c r="Q1865" t="b">
        <v>0</v>
      </c>
      <c r="R1865" t="s">
        <v>8283</v>
      </c>
      <c r="S1865" s="11">
        <f>SUM(E1865/D1865)*100</f>
        <v>0.4</v>
      </c>
      <c r="T1865" s="10">
        <f>SUM(E1865/P1865)</f>
        <v>5</v>
      </c>
      <c r="U1865" t="s">
        <v>8331</v>
      </c>
      <c r="V1865" t="s">
        <v>8333</v>
      </c>
    </row>
    <row r="1866" spans="1:22" ht="58" x14ac:dyDescent="0.35">
      <c r="A1866">
        <v>1864</v>
      </c>
      <c r="B1866" s="3" t="s">
        <v>1865</v>
      </c>
      <c r="C1866" s="3" t="s">
        <v>5974</v>
      </c>
      <c r="D1866" s="18">
        <v>6500</v>
      </c>
      <c r="E1866" s="18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7">
        <v>41733.508101851847</v>
      </c>
      <c r="L1866" s="7">
        <v>41763.508101851847</v>
      </c>
      <c r="M1866" s="5">
        <f>(J1866/86400)+25569+(-5/24)</f>
        <v>41733.508101851847</v>
      </c>
      <c r="N1866" s="5">
        <f t="shared" si="29"/>
        <v>41763.508101851847</v>
      </c>
      <c r="O1866" t="b">
        <v>0</v>
      </c>
      <c r="P1866">
        <v>48</v>
      </c>
      <c r="Q1866" t="b">
        <v>0</v>
      </c>
      <c r="R1866" t="s">
        <v>8283</v>
      </c>
      <c r="S1866" s="11">
        <f>SUM(E1866/D1866)*100</f>
        <v>42.892307692307689</v>
      </c>
      <c r="T1866" s="10">
        <f>SUM(E1866/P1866)</f>
        <v>58.083333333333336</v>
      </c>
      <c r="U1866" t="s">
        <v>8331</v>
      </c>
      <c r="V1866" t="s">
        <v>8333</v>
      </c>
    </row>
    <row r="1867" spans="1:22" ht="58" x14ac:dyDescent="0.35">
      <c r="A1867">
        <v>1865</v>
      </c>
      <c r="B1867" s="3" t="s">
        <v>1866</v>
      </c>
      <c r="C1867" s="3" t="s">
        <v>5975</v>
      </c>
      <c r="D1867" s="18">
        <v>110000</v>
      </c>
      <c r="E1867" s="18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7">
        <v>42645.159108796295</v>
      </c>
      <c r="L1867" s="7">
        <v>42680.200775462959</v>
      </c>
      <c r="M1867" s="5">
        <f>(J1867/86400)+25569+(-5/24)</f>
        <v>42645.159108796295</v>
      </c>
      <c r="N1867" s="5">
        <f t="shared" si="29"/>
        <v>42680.200775462959</v>
      </c>
      <c r="O1867" t="b">
        <v>0</v>
      </c>
      <c r="P1867">
        <v>2</v>
      </c>
      <c r="Q1867" t="b">
        <v>0</v>
      </c>
      <c r="R1867" t="s">
        <v>8283</v>
      </c>
      <c r="S1867" s="11">
        <f>SUM(E1867/D1867)*100</f>
        <v>3.6363636363636364E-3</v>
      </c>
      <c r="T1867" s="10">
        <f>SUM(E1867/P1867)</f>
        <v>2</v>
      </c>
      <c r="U1867" t="s">
        <v>8331</v>
      </c>
      <c r="V1867" t="s">
        <v>8333</v>
      </c>
    </row>
    <row r="1868" spans="1:22" ht="43.5" x14ac:dyDescent="0.35">
      <c r="A1868">
        <v>1866</v>
      </c>
      <c r="B1868" s="3" t="s">
        <v>1867</v>
      </c>
      <c r="C1868" s="3" t="s">
        <v>5976</v>
      </c>
      <c r="D1868" s="18">
        <v>25000</v>
      </c>
      <c r="E1868" s="1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7">
        <v>42742.038159722222</v>
      </c>
      <c r="L1868" s="7">
        <v>42794.958333333336</v>
      </c>
      <c r="M1868" s="5">
        <f>(J1868/86400)+25569+(-5/24)</f>
        <v>42742.038159722222</v>
      </c>
      <c r="N1868" s="5">
        <f t="shared" si="29"/>
        <v>42794.958333333336</v>
      </c>
      <c r="O1868" t="b">
        <v>0</v>
      </c>
      <c r="P1868">
        <v>2</v>
      </c>
      <c r="Q1868" t="b">
        <v>0</v>
      </c>
      <c r="R1868" t="s">
        <v>8283</v>
      </c>
      <c r="S1868" s="11">
        <f>SUM(E1868/D1868)*100</f>
        <v>0.5</v>
      </c>
      <c r="T1868" s="10">
        <f>SUM(E1868/P1868)</f>
        <v>62.5</v>
      </c>
      <c r="U1868" t="s">
        <v>8331</v>
      </c>
      <c r="V1868" t="s">
        <v>8333</v>
      </c>
    </row>
    <row r="1869" spans="1:22" ht="43.5" x14ac:dyDescent="0.35">
      <c r="A1869">
        <v>1867</v>
      </c>
      <c r="B1869" s="3" t="s">
        <v>1868</v>
      </c>
      <c r="C1869" s="3" t="s">
        <v>5977</v>
      </c>
      <c r="D1869" s="18">
        <v>20000</v>
      </c>
      <c r="E1869" s="18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7">
        <v>42649.716574074067</v>
      </c>
      <c r="L1869" s="7">
        <v>42679.716574074067</v>
      </c>
      <c r="M1869" s="5">
        <f>(J1869/86400)+25569+(-5/24)</f>
        <v>42649.716574074067</v>
      </c>
      <c r="N1869" s="5">
        <f t="shared" si="29"/>
        <v>42679.716574074067</v>
      </c>
      <c r="O1869" t="b">
        <v>0</v>
      </c>
      <c r="P1869">
        <v>1</v>
      </c>
      <c r="Q1869" t="b">
        <v>0</v>
      </c>
      <c r="R1869" t="s">
        <v>8283</v>
      </c>
      <c r="S1869" s="11">
        <f>SUM(E1869/D1869)*100</f>
        <v>0.05</v>
      </c>
      <c r="T1869" s="10">
        <f>SUM(E1869/P1869)</f>
        <v>10</v>
      </c>
      <c r="U1869" t="s">
        <v>8331</v>
      </c>
      <c r="V1869" t="s">
        <v>8333</v>
      </c>
    </row>
    <row r="1870" spans="1:22" ht="43.5" x14ac:dyDescent="0.35">
      <c r="A1870">
        <v>1868</v>
      </c>
      <c r="B1870" s="3" t="s">
        <v>1869</v>
      </c>
      <c r="C1870" s="3" t="s">
        <v>5978</v>
      </c>
      <c r="D1870" s="18">
        <v>25000</v>
      </c>
      <c r="E1870" s="18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7">
        <v>42328.570891203701</v>
      </c>
      <c r="L1870" s="7">
        <v>42353.124305555553</v>
      </c>
      <c r="M1870" s="5">
        <f>(J1870/86400)+25569+(-5/24)</f>
        <v>42328.570891203701</v>
      </c>
      <c r="N1870" s="5">
        <f t="shared" si="29"/>
        <v>42353.124305555553</v>
      </c>
      <c r="O1870" t="b">
        <v>0</v>
      </c>
      <c r="P1870">
        <v>17</v>
      </c>
      <c r="Q1870" t="b">
        <v>0</v>
      </c>
      <c r="R1870" t="s">
        <v>8283</v>
      </c>
      <c r="S1870" s="11">
        <f>SUM(E1870/D1870)*100</f>
        <v>4.8680000000000003</v>
      </c>
      <c r="T1870" s="10">
        <f>SUM(E1870/P1870)</f>
        <v>71.588235294117652</v>
      </c>
      <c r="U1870" t="s">
        <v>8331</v>
      </c>
      <c r="V1870" t="s">
        <v>8333</v>
      </c>
    </row>
    <row r="1871" spans="1:22" ht="43.5" x14ac:dyDescent="0.35">
      <c r="A1871">
        <v>1869</v>
      </c>
      <c r="B1871" s="3" t="s">
        <v>1870</v>
      </c>
      <c r="C1871" s="3" t="s">
        <v>5979</v>
      </c>
      <c r="D1871" s="18">
        <v>10000</v>
      </c>
      <c r="E1871" s="18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7">
        <v>42708.794548611106</v>
      </c>
      <c r="L1871" s="7">
        <v>42738.794548611106</v>
      </c>
      <c r="M1871" s="5">
        <f>(J1871/86400)+25569+(-5/24)</f>
        <v>42708.794548611106</v>
      </c>
      <c r="N1871" s="5">
        <f t="shared" si="29"/>
        <v>42738.794548611106</v>
      </c>
      <c r="O1871" t="b">
        <v>0</v>
      </c>
      <c r="P1871">
        <v>0</v>
      </c>
      <c r="Q1871" t="b">
        <v>0</v>
      </c>
      <c r="R1871" t="s">
        <v>8283</v>
      </c>
      <c r="S1871" s="11">
        <f>SUM(E1871/D1871)*100</f>
        <v>0</v>
      </c>
      <c r="T1871" s="10" t="e">
        <f>SUM(E1871/P1871)</f>
        <v>#DIV/0!</v>
      </c>
      <c r="U1871" t="s">
        <v>8331</v>
      </c>
      <c r="V1871" t="s">
        <v>8333</v>
      </c>
    </row>
    <row r="1872" spans="1:22" ht="43.5" x14ac:dyDescent="0.35">
      <c r="A1872">
        <v>1870</v>
      </c>
      <c r="B1872" s="3" t="s">
        <v>1871</v>
      </c>
      <c r="C1872" s="3" t="s">
        <v>5980</v>
      </c>
      <c r="D1872" s="18">
        <v>3500</v>
      </c>
      <c r="E1872" s="18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7">
        <v>42371.14739583333</v>
      </c>
      <c r="L1872" s="7">
        <v>42399.970138888886</v>
      </c>
      <c r="M1872" s="5">
        <f>(J1872/86400)+25569+(-5/24)</f>
        <v>42371.14739583333</v>
      </c>
      <c r="N1872" s="5">
        <f t="shared" si="29"/>
        <v>42399.970138888886</v>
      </c>
      <c r="O1872" t="b">
        <v>0</v>
      </c>
      <c r="P1872">
        <v>11</v>
      </c>
      <c r="Q1872" t="b">
        <v>0</v>
      </c>
      <c r="R1872" t="s">
        <v>8283</v>
      </c>
      <c r="S1872" s="11">
        <f>SUM(E1872/D1872)*100</f>
        <v>10.314285714285715</v>
      </c>
      <c r="T1872" s="10">
        <f>SUM(E1872/P1872)</f>
        <v>32.81818181818182</v>
      </c>
      <c r="U1872" t="s">
        <v>8331</v>
      </c>
      <c r="V1872" t="s">
        <v>8333</v>
      </c>
    </row>
    <row r="1873" spans="1:22" ht="58" x14ac:dyDescent="0.35">
      <c r="A1873">
        <v>1871</v>
      </c>
      <c r="B1873" s="3" t="s">
        <v>1872</v>
      </c>
      <c r="C1873" s="3" t="s">
        <v>5981</v>
      </c>
      <c r="D1873" s="18">
        <v>6500</v>
      </c>
      <c r="E1873" s="18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7">
        <v>41923.575243055551</v>
      </c>
      <c r="L1873" s="7">
        <v>41963.616909722223</v>
      </c>
      <c r="M1873" s="5">
        <f>(J1873/86400)+25569+(-5/24)</f>
        <v>41923.575243055551</v>
      </c>
      <c r="N1873" s="5">
        <f t="shared" si="29"/>
        <v>41963.616909722223</v>
      </c>
      <c r="O1873" t="b">
        <v>0</v>
      </c>
      <c r="P1873">
        <v>95</v>
      </c>
      <c r="Q1873" t="b">
        <v>0</v>
      </c>
      <c r="R1873" t="s">
        <v>8283</v>
      </c>
      <c r="S1873" s="11">
        <f>SUM(E1873/D1873)*100</f>
        <v>71.784615384615378</v>
      </c>
      <c r="T1873" s="10">
        <f>SUM(E1873/P1873)</f>
        <v>49.11578947368421</v>
      </c>
      <c r="U1873" t="s">
        <v>8331</v>
      </c>
      <c r="V1873" t="s">
        <v>8333</v>
      </c>
    </row>
    <row r="1874" spans="1:22" ht="43.5" x14ac:dyDescent="0.35">
      <c r="A1874">
        <v>1872</v>
      </c>
      <c r="B1874" s="3" t="s">
        <v>1873</v>
      </c>
      <c r="C1874" s="3" t="s">
        <v>5982</v>
      </c>
      <c r="D1874" s="18">
        <v>20000</v>
      </c>
      <c r="E1874" s="18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7">
        <v>42154.921319444438</v>
      </c>
      <c r="L1874" s="7">
        <v>42184.921319444438</v>
      </c>
      <c r="M1874" s="5">
        <f>(J1874/86400)+25569+(-5/24)</f>
        <v>42154.921319444438</v>
      </c>
      <c r="N1874" s="5">
        <f t="shared" si="29"/>
        <v>42184.921319444438</v>
      </c>
      <c r="O1874" t="b">
        <v>0</v>
      </c>
      <c r="P1874">
        <v>13</v>
      </c>
      <c r="Q1874" t="b">
        <v>0</v>
      </c>
      <c r="R1874" t="s">
        <v>8283</v>
      </c>
      <c r="S1874" s="11">
        <f>SUM(E1874/D1874)*100</f>
        <v>1.06</v>
      </c>
      <c r="T1874" s="10">
        <f>SUM(E1874/P1874)</f>
        <v>16.307692307692307</v>
      </c>
      <c r="U1874" t="s">
        <v>8331</v>
      </c>
      <c r="V1874" t="s">
        <v>8333</v>
      </c>
    </row>
    <row r="1875" spans="1:22" ht="43.5" x14ac:dyDescent="0.35">
      <c r="A1875">
        <v>1873</v>
      </c>
      <c r="B1875" s="3" t="s">
        <v>1874</v>
      </c>
      <c r="C1875" s="3" t="s">
        <v>5983</v>
      </c>
      <c r="D1875" s="18">
        <v>8000</v>
      </c>
      <c r="E1875" s="18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7">
        <v>42164.407523148147</v>
      </c>
      <c r="L1875" s="7">
        <v>42193.489583333336</v>
      </c>
      <c r="M1875" s="5">
        <f>(J1875/86400)+25569+(-5/24)</f>
        <v>42164.407523148147</v>
      </c>
      <c r="N1875" s="5">
        <f t="shared" si="29"/>
        <v>42193.489583333336</v>
      </c>
      <c r="O1875" t="b">
        <v>0</v>
      </c>
      <c r="P1875">
        <v>2</v>
      </c>
      <c r="Q1875" t="b">
        <v>0</v>
      </c>
      <c r="R1875" t="s">
        <v>8283</v>
      </c>
      <c r="S1875" s="11">
        <f>SUM(E1875/D1875)*100</f>
        <v>0.44999999999999996</v>
      </c>
      <c r="T1875" s="10">
        <f>SUM(E1875/P1875)</f>
        <v>18</v>
      </c>
      <c r="U1875" t="s">
        <v>8331</v>
      </c>
      <c r="V1875" t="s">
        <v>8333</v>
      </c>
    </row>
    <row r="1876" spans="1:22" ht="58" x14ac:dyDescent="0.35">
      <c r="A1876">
        <v>1874</v>
      </c>
      <c r="B1876" s="3" t="s">
        <v>1875</v>
      </c>
      <c r="C1876" s="3" t="s">
        <v>5984</v>
      </c>
      <c r="D1876" s="18">
        <v>160000</v>
      </c>
      <c r="E1876" s="18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7">
        <v>42529.760798611103</v>
      </c>
      <c r="L1876" s="7">
        <v>42549.760798611103</v>
      </c>
      <c r="M1876" s="5">
        <f>(J1876/86400)+25569+(-5/24)</f>
        <v>42529.760798611103</v>
      </c>
      <c r="N1876" s="5">
        <f t="shared" si="29"/>
        <v>42549.760798611103</v>
      </c>
      <c r="O1876" t="b">
        <v>0</v>
      </c>
      <c r="P1876">
        <v>2</v>
      </c>
      <c r="Q1876" t="b">
        <v>0</v>
      </c>
      <c r="R1876" t="s">
        <v>8283</v>
      </c>
      <c r="S1876" s="11">
        <f>SUM(E1876/D1876)*100</f>
        <v>1.6250000000000001E-2</v>
      </c>
      <c r="T1876" s="10">
        <f>SUM(E1876/P1876)</f>
        <v>13</v>
      </c>
      <c r="U1876" t="s">
        <v>8331</v>
      </c>
      <c r="V1876" t="s">
        <v>8333</v>
      </c>
    </row>
    <row r="1877" spans="1:22" ht="43.5" x14ac:dyDescent="0.35">
      <c r="A1877">
        <v>1875</v>
      </c>
      <c r="B1877" s="3" t="s">
        <v>1876</v>
      </c>
      <c r="C1877" s="3" t="s">
        <v>5985</v>
      </c>
      <c r="D1877" s="18">
        <v>10000</v>
      </c>
      <c r="E1877" s="18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7">
        <v>42528.691064814811</v>
      </c>
      <c r="L1877" s="7">
        <v>42588.691064814811</v>
      </c>
      <c r="M1877" s="5">
        <f>(J1877/86400)+25569+(-5/24)</f>
        <v>42528.691064814811</v>
      </c>
      <c r="N1877" s="5">
        <f t="shared" si="29"/>
        <v>42588.691064814811</v>
      </c>
      <c r="O1877" t="b">
        <v>0</v>
      </c>
      <c r="P1877">
        <v>3</v>
      </c>
      <c r="Q1877" t="b">
        <v>0</v>
      </c>
      <c r="R1877" t="s">
        <v>8283</v>
      </c>
      <c r="S1877" s="11">
        <f>SUM(E1877/D1877)*100</f>
        <v>0.51</v>
      </c>
      <c r="T1877" s="10">
        <f>SUM(E1877/P1877)</f>
        <v>17</v>
      </c>
      <c r="U1877" t="s">
        <v>8331</v>
      </c>
      <c r="V1877" t="s">
        <v>8333</v>
      </c>
    </row>
    <row r="1878" spans="1:22" ht="43.5" x14ac:dyDescent="0.35">
      <c r="A1878">
        <v>1876</v>
      </c>
      <c r="B1878" s="3" t="s">
        <v>1877</v>
      </c>
      <c r="C1878" s="3" t="s">
        <v>5986</v>
      </c>
      <c r="D1878" s="18">
        <v>280</v>
      </c>
      <c r="E1878" s="1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7">
        <v>41776.07644675926</v>
      </c>
      <c r="L1878" s="7">
        <v>41806.07644675926</v>
      </c>
      <c r="M1878" s="5">
        <f>(J1878/86400)+25569+(-5/24)</f>
        <v>41776.07644675926</v>
      </c>
      <c r="N1878" s="5">
        <f t="shared" si="29"/>
        <v>41806.07644675926</v>
      </c>
      <c r="O1878" t="b">
        <v>0</v>
      </c>
      <c r="P1878">
        <v>0</v>
      </c>
      <c r="Q1878" t="b">
        <v>0</v>
      </c>
      <c r="R1878" t="s">
        <v>8283</v>
      </c>
      <c r="S1878" s="11">
        <f>SUM(E1878/D1878)*100</f>
        <v>0</v>
      </c>
      <c r="T1878" s="10" t="e">
        <f>SUM(E1878/P1878)</f>
        <v>#DIV/0!</v>
      </c>
      <c r="U1878" t="s">
        <v>8331</v>
      </c>
      <c r="V1878" t="s">
        <v>8333</v>
      </c>
    </row>
    <row r="1879" spans="1:22" ht="43.5" x14ac:dyDescent="0.35">
      <c r="A1879">
        <v>1877</v>
      </c>
      <c r="B1879" s="3" t="s">
        <v>1878</v>
      </c>
      <c r="C1879" s="3" t="s">
        <v>5987</v>
      </c>
      <c r="D1879" s="18">
        <v>60</v>
      </c>
      <c r="E1879" s="18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7">
        <v>42034.820891203701</v>
      </c>
      <c r="L1879" s="7">
        <v>42063.820891203701</v>
      </c>
      <c r="M1879" s="5">
        <f>(J1879/86400)+25569+(-5/24)</f>
        <v>42034.820891203701</v>
      </c>
      <c r="N1879" s="5">
        <f t="shared" si="29"/>
        <v>42063.820891203701</v>
      </c>
      <c r="O1879" t="b">
        <v>0</v>
      </c>
      <c r="P1879">
        <v>0</v>
      </c>
      <c r="Q1879" t="b">
        <v>0</v>
      </c>
      <c r="R1879" t="s">
        <v>8283</v>
      </c>
      <c r="S1879" s="11">
        <f>SUM(E1879/D1879)*100</f>
        <v>0</v>
      </c>
      <c r="T1879" s="10" t="e">
        <f>SUM(E1879/P1879)</f>
        <v>#DIV/0!</v>
      </c>
      <c r="U1879" t="s">
        <v>8331</v>
      </c>
      <c r="V1879" t="s">
        <v>8333</v>
      </c>
    </row>
    <row r="1880" spans="1:22" ht="58" x14ac:dyDescent="0.35">
      <c r="A1880">
        <v>1878</v>
      </c>
      <c r="B1880" s="3" t="s">
        <v>1879</v>
      </c>
      <c r="C1880" s="3" t="s">
        <v>5988</v>
      </c>
      <c r="D1880" s="18">
        <v>8000</v>
      </c>
      <c r="E1880" s="18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7">
        <v>41772.800405092588</v>
      </c>
      <c r="L1880" s="7">
        <v>41802.800405092588</v>
      </c>
      <c r="M1880" s="5">
        <f>(J1880/86400)+25569+(-5/24)</f>
        <v>41772.800405092588</v>
      </c>
      <c r="N1880" s="5">
        <f t="shared" si="29"/>
        <v>41802.800405092588</v>
      </c>
      <c r="O1880" t="b">
        <v>0</v>
      </c>
      <c r="P1880">
        <v>0</v>
      </c>
      <c r="Q1880" t="b">
        <v>0</v>
      </c>
      <c r="R1880" t="s">
        <v>8283</v>
      </c>
      <c r="S1880" s="11">
        <f>SUM(E1880/D1880)*100</f>
        <v>0</v>
      </c>
      <c r="T1880" s="10" t="e">
        <f>SUM(E1880/P1880)</f>
        <v>#DIV/0!</v>
      </c>
      <c r="U1880" t="s">
        <v>8331</v>
      </c>
      <c r="V1880" t="s">
        <v>8333</v>
      </c>
    </row>
    <row r="1881" spans="1:22" ht="43.5" x14ac:dyDescent="0.35">
      <c r="A1881">
        <v>1879</v>
      </c>
      <c r="B1881" s="3" t="s">
        <v>1880</v>
      </c>
      <c r="C1881" s="3" t="s">
        <v>5989</v>
      </c>
      <c r="D1881" s="18">
        <v>5000</v>
      </c>
      <c r="E1881" s="18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7">
        <v>42413.441307870373</v>
      </c>
      <c r="L1881" s="7">
        <v>42443.399641203701</v>
      </c>
      <c r="M1881" s="5">
        <f>(J1881/86400)+25569+(-5/24)</f>
        <v>42413.441307870373</v>
      </c>
      <c r="N1881" s="5">
        <f t="shared" si="29"/>
        <v>42443.399641203701</v>
      </c>
      <c r="O1881" t="b">
        <v>0</v>
      </c>
      <c r="P1881">
        <v>2</v>
      </c>
      <c r="Q1881" t="b">
        <v>0</v>
      </c>
      <c r="R1881" t="s">
        <v>8283</v>
      </c>
      <c r="S1881" s="11">
        <f>SUM(E1881/D1881)*100</f>
        <v>0.12</v>
      </c>
      <c r="T1881" s="10">
        <f>SUM(E1881/P1881)</f>
        <v>3</v>
      </c>
      <c r="U1881" t="s">
        <v>8331</v>
      </c>
      <c r="V1881" t="s">
        <v>8333</v>
      </c>
    </row>
    <row r="1882" spans="1:22" ht="29" x14ac:dyDescent="0.35">
      <c r="A1882">
        <v>1880</v>
      </c>
      <c r="B1882" s="3" t="s">
        <v>1881</v>
      </c>
      <c r="C1882" s="3" t="s">
        <v>5990</v>
      </c>
      <c r="D1882" s="18">
        <v>5000</v>
      </c>
      <c r="E1882" s="18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7">
        <v>42430.358564814807</v>
      </c>
      <c r="L1882" s="7">
        <v>42459.31689814815</v>
      </c>
      <c r="M1882" s="5">
        <f>(J1882/86400)+25569+(-5/24)</f>
        <v>42430.358564814807</v>
      </c>
      <c r="N1882" s="5">
        <f t="shared" si="29"/>
        <v>42459.31689814815</v>
      </c>
      <c r="O1882" t="b">
        <v>0</v>
      </c>
      <c r="P1882">
        <v>24</v>
      </c>
      <c r="Q1882" t="b">
        <v>0</v>
      </c>
      <c r="R1882" t="s">
        <v>8283</v>
      </c>
      <c r="S1882" s="11">
        <f>SUM(E1882/D1882)*100</f>
        <v>20.080000000000002</v>
      </c>
      <c r="T1882" s="10">
        <f>SUM(E1882/P1882)</f>
        <v>41.833333333333336</v>
      </c>
      <c r="U1882" t="s">
        <v>8331</v>
      </c>
      <c r="V1882" t="s">
        <v>8333</v>
      </c>
    </row>
    <row r="1883" spans="1:22" ht="43.5" x14ac:dyDescent="0.35">
      <c r="A1883">
        <v>1881</v>
      </c>
      <c r="B1883" s="3" t="s">
        <v>1882</v>
      </c>
      <c r="C1883" s="3" t="s">
        <v>5991</v>
      </c>
      <c r="D1883" s="18">
        <v>2000</v>
      </c>
      <c r="E1883" s="18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7">
        <v>42042.944317129623</v>
      </c>
      <c r="L1883" s="7">
        <v>42072.902650462966</v>
      </c>
      <c r="M1883" s="5">
        <f>(J1883/86400)+25569+(-5/24)</f>
        <v>42042.944317129623</v>
      </c>
      <c r="N1883" s="5">
        <f t="shared" si="29"/>
        <v>42072.902650462966</v>
      </c>
      <c r="O1883" t="b">
        <v>0</v>
      </c>
      <c r="P1883">
        <v>70</v>
      </c>
      <c r="Q1883" t="b">
        <v>1</v>
      </c>
      <c r="R1883" t="s">
        <v>8279</v>
      </c>
      <c r="S1883" s="11">
        <f>SUM(E1883/D1883)*100</f>
        <v>172.68449999999999</v>
      </c>
      <c r="T1883" s="10">
        <f>SUM(E1883/P1883)</f>
        <v>49.338428571428572</v>
      </c>
      <c r="U1883" t="s">
        <v>8323</v>
      </c>
      <c r="V1883" t="s">
        <v>8327</v>
      </c>
    </row>
    <row r="1884" spans="1:22" ht="58" x14ac:dyDescent="0.35">
      <c r="A1884">
        <v>1882</v>
      </c>
      <c r="B1884" s="3" t="s">
        <v>1883</v>
      </c>
      <c r="C1884" s="3" t="s">
        <v>5992</v>
      </c>
      <c r="D1884" s="18">
        <v>3350</v>
      </c>
      <c r="E1884" s="18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7">
        <v>41067.740879629629</v>
      </c>
      <c r="L1884" s="7">
        <v>41100.783333333333</v>
      </c>
      <c r="M1884" s="5">
        <f>(J1884/86400)+25569+(-5/24)</f>
        <v>41067.740879629629</v>
      </c>
      <c r="N1884" s="5">
        <f t="shared" si="29"/>
        <v>41100.783333333333</v>
      </c>
      <c r="O1884" t="b">
        <v>0</v>
      </c>
      <c r="P1884">
        <v>81</v>
      </c>
      <c r="Q1884" t="b">
        <v>1</v>
      </c>
      <c r="R1884" t="s">
        <v>8279</v>
      </c>
      <c r="S1884" s="11">
        <f>SUM(E1884/D1884)*100</f>
        <v>100.8955223880597</v>
      </c>
      <c r="T1884" s="10">
        <f>SUM(E1884/P1884)</f>
        <v>41.728395061728392</v>
      </c>
      <c r="U1884" t="s">
        <v>8323</v>
      </c>
      <c r="V1884" t="s">
        <v>8327</v>
      </c>
    </row>
    <row r="1885" spans="1:22" ht="43.5" x14ac:dyDescent="0.35">
      <c r="A1885">
        <v>1883</v>
      </c>
      <c r="B1885" s="3" t="s">
        <v>1884</v>
      </c>
      <c r="C1885" s="3" t="s">
        <v>5993</v>
      </c>
      <c r="D1885" s="18">
        <v>999</v>
      </c>
      <c r="E1885" s="18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7">
        <v>40977.739675925921</v>
      </c>
      <c r="L1885" s="7">
        <v>41007.698009259257</v>
      </c>
      <c r="M1885" s="5">
        <f>(J1885/86400)+25569+(-5/24)</f>
        <v>40977.739675925921</v>
      </c>
      <c r="N1885" s="5">
        <f t="shared" si="29"/>
        <v>41007.698009259257</v>
      </c>
      <c r="O1885" t="b">
        <v>0</v>
      </c>
      <c r="P1885">
        <v>32</v>
      </c>
      <c r="Q1885" t="b">
        <v>1</v>
      </c>
      <c r="R1885" t="s">
        <v>8279</v>
      </c>
      <c r="S1885" s="11">
        <f>SUM(E1885/D1885)*100</f>
        <v>104.8048048048048</v>
      </c>
      <c r="T1885" s="10">
        <f>SUM(E1885/P1885)</f>
        <v>32.71875</v>
      </c>
      <c r="U1885" t="s">
        <v>8323</v>
      </c>
      <c r="V1885" t="s">
        <v>8327</v>
      </c>
    </row>
    <row r="1886" spans="1:22" ht="43.5" x14ac:dyDescent="0.35">
      <c r="A1886">
        <v>1884</v>
      </c>
      <c r="B1886" s="3" t="s">
        <v>1885</v>
      </c>
      <c r="C1886" s="3" t="s">
        <v>5994</v>
      </c>
      <c r="D1886" s="18">
        <v>1000</v>
      </c>
      <c r="E1886" s="18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7">
        <v>41204.989988425921</v>
      </c>
      <c r="L1886" s="7">
        <v>41240.291666666664</v>
      </c>
      <c r="M1886" s="5">
        <f>(J1886/86400)+25569+(-5/24)</f>
        <v>41204.989988425921</v>
      </c>
      <c r="N1886" s="5">
        <f t="shared" si="29"/>
        <v>41240.291666666664</v>
      </c>
      <c r="O1886" t="b">
        <v>0</v>
      </c>
      <c r="P1886">
        <v>26</v>
      </c>
      <c r="Q1886" t="b">
        <v>1</v>
      </c>
      <c r="R1886" t="s">
        <v>8279</v>
      </c>
      <c r="S1886" s="11">
        <f>SUM(E1886/D1886)*100</f>
        <v>135.1</v>
      </c>
      <c r="T1886" s="10">
        <f>SUM(E1886/P1886)</f>
        <v>51.96153846153846</v>
      </c>
      <c r="U1886" t="s">
        <v>8323</v>
      </c>
      <c r="V1886" t="s">
        <v>8327</v>
      </c>
    </row>
    <row r="1887" spans="1:22" ht="43.5" x14ac:dyDescent="0.35">
      <c r="A1887">
        <v>1885</v>
      </c>
      <c r="B1887" s="3" t="s">
        <v>1886</v>
      </c>
      <c r="C1887" s="3" t="s">
        <v>5995</v>
      </c>
      <c r="D1887" s="18">
        <v>4575</v>
      </c>
      <c r="E1887" s="18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7">
        <v>41098.885532407403</v>
      </c>
      <c r="L1887" s="7">
        <v>41131.708333333328</v>
      </c>
      <c r="M1887" s="5">
        <f>(J1887/86400)+25569+(-5/24)</f>
        <v>41098.885532407403</v>
      </c>
      <c r="N1887" s="5">
        <f t="shared" si="29"/>
        <v>41131.708333333328</v>
      </c>
      <c r="O1887" t="b">
        <v>0</v>
      </c>
      <c r="P1887">
        <v>105</v>
      </c>
      <c r="Q1887" t="b">
        <v>1</v>
      </c>
      <c r="R1887" t="s">
        <v>8279</v>
      </c>
      <c r="S1887" s="11">
        <f>SUM(E1887/D1887)*100</f>
        <v>116.32786885245903</v>
      </c>
      <c r="T1887" s="10">
        <f>SUM(E1887/P1887)</f>
        <v>50.685714285714283</v>
      </c>
      <c r="U1887" t="s">
        <v>8323</v>
      </c>
      <c r="V1887" t="s">
        <v>8327</v>
      </c>
    </row>
    <row r="1888" spans="1:22" ht="43.5" x14ac:dyDescent="0.35">
      <c r="A1888">
        <v>1886</v>
      </c>
      <c r="B1888" s="3" t="s">
        <v>1887</v>
      </c>
      <c r="C1888" s="3" t="s">
        <v>5996</v>
      </c>
      <c r="D1888" s="18">
        <v>1200</v>
      </c>
      <c r="E1888" s="1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7">
        <v>41925.69835648148</v>
      </c>
      <c r="L1888" s="7">
        <v>41955.740023148144</v>
      </c>
      <c r="M1888" s="5">
        <f>(J1888/86400)+25569+(-5/24)</f>
        <v>41925.69835648148</v>
      </c>
      <c r="N1888" s="5">
        <f t="shared" si="29"/>
        <v>41955.740023148144</v>
      </c>
      <c r="O1888" t="b">
        <v>0</v>
      </c>
      <c r="P1888">
        <v>29</v>
      </c>
      <c r="Q1888" t="b">
        <v>1</v>
      </c>
      <c r="R1888" t="s">
        <v>8279</v>
      </c>
      <c r="S1888" s="11">
        <f>SUM(E1888/D1888)*100</f>
        <v>102.08333333333333</v>
      </c>
      <c r="T1888" s="10">
        <f>SUM(E1888/P1888)</f>
        <v>42.241379310344826</v>
      </c>
      <c r="U1888" t="s">
        <v>8323</v>
      </c>
      <c r="V1888" t="s">
        <v>8327</v>
      </c>
    </row>
    <row r="1889" spans="1:22" ht="43.5" x14ac:dyDescent="0.35">
      <c r="A1889">
        <v>1887</v>
      </c>
      <c r="B1889" s="3" t="s">
        <v>1888</v>
      </c>
      <c r="C1889" s="3" t="s">
        <v>5997</v>
      </c>
      <c r="D1889" s="18">
        <v>3000</v>
      </c>
      <c r="E1889" s="18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7">
        <v>42323.591805555552</v>
      </c>
      <c r="L1889" s="7">
        <v>42341.687499999993</v>
      </c>
      <c r="M1889" s="5">
        <f>(J1889/86400)+25569+(-5/24)</f>
        <v>42323.591805555552</v>
      </c>
      <c r="N1889" s="5">
        <f t="shared" si="29"/>
        <v>42341.687499999993</v>
      </c>
      <c r="O1889" t="b">
        <v>0</v>
      </c>
      <c r="P1889">
        <v>8</v>
      </c>
      <c r="Q1889" t="b">
        <v>1</v>
      </c>
      <c r="R1889" t="s">
        <v>8279</v>
      </c>
      <c r="S1889" s="11">
        <f>SUM(E1889/D1889)*100</f>
        <v>111.16666666666666</v>
      </c>
      <c r="T1889" s="10">
        <f>SUM(E1889/P1889)</f>
        <v>416.875</v>
      </c>
      <c r="U1889" t="s">
        <v>8323</v>
      </c>
      <c r="V1889" t="s">
        <v>8327</v>
      </c>
    </row>
    <row r="1890" spans="1:22" ht="58" x14ac:dyDescent="0.35">
      <c r="A1890">
        <v>1888</v>
      </c>
      <c r="B1890" s="3" t="s">
        <v>1889</v>
      </c>
      <c r="C1890" s="3" t="s">
        <v>5998</v>
      </c>
      <c r="D1890" s="18">
        <v>2500</v>
      </c>
      <c r="E1890" s="18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7">
        <v>40299.03162037037</v>
      </c>
      <c r="L1890" s="7">
        <v>40329.999305555553</v>
      </c>
      <c r="M1890" s="5">
        <f>(J1890/86400)+25569+(-5/24)</f>
        <v>40299.03162037037</v>
      </c>
      <c r="N1890" s="5">
        <f t="shared" si="29"/>
        <v>40329.999305555553</v>
      </c>
      <c r="O1890" t="b">
        <v>0</v>
      </c>
      <c r="P1890">
        <v>89</v>
      </c>
      <c r="Q1890" t="b">
        <v>1</v>
      </c>
      <c r="R1890" t="s">
        <v>8279</v>
      </c>
      <c r="S1890" s="11">
        <f>SUM(E1890/D1890)*100</f>
        <v>166.08</v>
      </c>
      <c r="T1890" s="10">
        <f>SUM(E1890/P1890)</f>
        <v>46.651685393258425</v>
      </c>
      <c r="U1890" t="s">
        <v>8323</v>
      </c>
      <c r="V1890" t="s">
        <v>8327</v>
      </c>
    </row>
    <row r="1891" spans="1:22" ht="43.5" x14ac:dyDescent="0.35">
      <c r="A1891">
        <v>1889</v>
      </c>
      <c r="B1891" s="3" t="s">
        <v>1890</v>
      </c>
      <c r="C1891" s="3" t="s">
        <v>5999</v>
      </c>
      <c r="D1891" s="18">
        <v>2000</v>
      </c>
      <c r="E1891" s="18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7">
        <v>41299.585023148145</v>
      </c>
      <c r="L1891" s="7">
        <v>41344.543356481481</v>
      </c>
      <c r="M1891" s="5">
        <f>(J1891/86400)+25569+(-5/24)</f>
        <v>41299.585023148145</v>
      </c>
      <c r="N1891" s="5">
        <f t="shared" si="29"/>
        <v>41344.543356481481</v>
      </c>
      <c r="O1891" t="b">
        <v>0</v>
      </c>
      <c r="P1891">
        <v>44</v>
      </c>
      <c r="Q1891" t="b">
        <v>1</v>
      </c>
      <c r="R1891" t="s">
        <v>8279</v>
      </c>
      <c r="S1891" s="11">
        <f>SUM(E1891/D1891)*100</f>
        <v>106.60000000000001</v>
      </c>
      <c r="T1891" s="10">
        <f>SUM(E1891/P1891)</f>
        <v>48.454545454545453</v>
      </c>
      <c r="U1891" t="s">
        <v>8323</v>
      </c>
      <c r="V1891" t="s">
        <v>8327</v>
      </c>
    </row>
    <row r="1892" spans="1:22" ht="43.5" x14ac:dyDescent="0.35">
      <c r="A1892">
        <v>1890</v>
      </c>
      <c r="B1892" s="3" t="s">
        <v>1891</v>
      </c>
      <c r="C1892" s="3" t="s">
        <v>6000</v>
      </c>
      <c r="D1892" s="18">
        <v>12000</v>
      </c>
      <c r="E1892" s="18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7">
        <v>41228.577870370369</v>
      </c>
      <c r="L1892" s="7">
        <v>41258.577870370369</v>
      </c>
      <c r="M1892" s="5">
        <f>(J1892/86400)+25569+(-5/24)</f>
        <v>41228.577870370369</v>
      </c>
      <c r="N1892" s="5">
        <f t="shared" si="29"/>
        <v>41258.577870370369</v>
      </c>
      <c r="O1892" t="b">
        <v>0</v>
      </c>
      <c r="P1892">
        <v>246</v>
      </c>
      <c r="Q1892" t="b">
        <v>1</v>
      </c>
      <c r="R1892" t="s">
        <v>8279</v>
      </c>
      <c r="S1892" s="11">
        <f>SUM(E1892/D1892)*100</f>
        <v>144.58441666666667</v>
      </c>
      <c r="T1892" s="10">
        <f>SUM(E1892/P1892)</f>
        <v>70.5289837398374</v>
      </c>
      <c r="U1892" t="s">
        <v>8323</v>
      </c>
      <c r="V1892" t="s">
        <v>8327</v>
      </c>
    </row>
    <row r="1893" spans="1:22" ht="58" x14ac:dyDescent="0.35">
      <c r="A1893">
        <v>1891</v>
      </c>
      <c r="B1893" s="3" t="s">
        <v>1892</v>
      </c>
      <c r="C1893" s="3" t="s">
        <v>6001</v>
      </c>
      <c r="D1893" s="18">
        <v>10000</v>
      </c>
      <c r="E1893" s="18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7">
        <v>40335.589745370366</v>
      </c>
      <c r="L1893" s="7">
        <v>40381.041666666664</v>
      </c>
      <c r="M1893" s="5">
        <f>(J1893/86400)+25569+(-5/24)</f>
        <v>40335.589745370366</v>
      </c>
      <c r="N1893" s="5">
        <f t="shared" si="29"/>
        <v>40381.041666666664</v>
      </c>
      <c r="O1893" t="b">
        <v>0</v>
      </c>
      <c r="P1893">
        <v>120</v>
      </c>
      <c r="Q1893" t="b">
        <v>1</v>
      </c>
      <c r="R1893" t="s">
        <v>8279</v>
      </c>
      <c r="S1893" s="11">
        <f>SUM(E1893/D1893)*100</f>
        <v>105.55000000000001</v>
      </c>
      <c r="T1893" s="10">
        <f>SUM(E1893/P1893)</f>
        <v>87.958333333333329</v>
      </c>
      <c r="U1893" t="s">
        <v>8323</v>
      </c>
      <c r="V1893" t="s">
        <v>8327</v>
      </c>
    </row>
    <row r="1894" spans="1:22" ht="43.5" x14ac:dyDescent="0.35">
      <c r="A1894">
        <v>1892</v>
      </c>
      <c r="B1894" s="3" t="s">
        <v>1893</v>
      </c>
      <c r="C1894" s="3" t="s">
        <v>6002</v>
      </c>
      <c r="D1894" s="18">
        <v>500</v>
      </c>
      <c r="E1894" s="18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7">
        <v>40671.429178240738</v>
      </c>
      <c r="L1894" s="7">
        <v>40701.429178240738</v>
      </c>
      <c r="M1894" s="5">
        <f>(J1894/86400)+25569+(-5/24)</f>
        <v>40671.429178240738</v>
      </c>
      <c r="N1894" s="5">
        <f t="shared" si="29"/>
        <v>40701.429178240738</v>
      </c>
      <c r="O1894" t="b">
        <v>0</v>
      </c>
      <c r="P1894">
        <v>26</v>
      </c>
      <c r="Q1894" t="b">
        <v>1</v>
      </c>
      <c r="R1894" t="s">
        <v>8279</v>
      </c>
      <c r="S1894" s="11">
        <f>SUM(E1894/D1894)*100</f>
        <v>136.60000000000002</v>
      </c>
      <c r="T1894" s="10">
        <f>SUM(E1894/P1894)</f>
        <v>26.26923076923077</v>
      </c>
      <c r="U1894" t="s">
        <v>8323</v>
      </c>
      <c r="V1894" t="s">
        <v>8327</v>
      </c>
    </row>
    <row r="1895" spans="1:22" ht="43.5" x14ac:dyDescent="0.35">
      <c r="A1895">
        <v>1893</v>
      </c>
      <c r="B1895" s="3" t="s">
        <v>1894</v>
      </c>
      <c r="C1895" s="3" t="s">
        <v>6003</v>
      </c>
      <c r="D1895" s="18">
        <v>2500</v>
      </c>
      <c r="E1895" s="18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7">
        <v>40632.733622685184</v>
      </c>
      <c r="L1895" s="7">
        <v>40648.957638888889</v>
      </c>
      <c r="M1895" s="5">
        <f>(J1895/86400)+25569+(-5/24)</f>
        <v>40632.733622685184</v>
      </c>
      <c r="N1895" s="5">
        <f t="shared" si="29"/>
        <v>40648.957638888889</v>
      </c>
      <c r="O1895" t="b">
        <v>0</v>
      </c>
      <c r="P1895">
        <v>45</v>
      </c>
      <c r="Q1895" t="b">
        <v>1</v>
      </c>
      <c r="R1895" t="s">
        <v>8279</v>
      </c>
      <c r="S1895" s="11">
        <f>SUM(E1895/D1895)*100</f>
        <v>104</v>
      </c>
      <c r="T1895" s="10">
        <f>SUM(E1895/P1895)</f>
        <v>57.777777777777779</v>
      </c>
      <c r="U1895" t="s">
        <v>8323</v>
      </c>
      <c r="V1895" t="s">
        <v>8327</v>
      </c>
    </row>
    <row r="1896" spans="1:22" ht="29" x14ac:dyDescent="0.35">
      <c r="A1896">
        <v>1894</v>
      </c>
      <c r="B1896" s="3" t="s">
        <v>1895</v>
      </c>
      <c r="C1896" s="3" t="s">
        <v>6004</v>
      </c>
      <c r="D1896" s="18">
        <v>1000</v>
      </c>
      <c r="E1896" s="18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7">
        <v>40920.696562499994</v>
      </c>
      <c r="L1896" s="7">
        <v>40951.696562499994</v>
      </c>
      <c r="M1896" s="5">
        <f>(J1896/86400)+25569+(-5/24)</f>
        <v>40920.696562499994</v>
      </c>
      <c r="N1896" s="5">
        <f t="shared" si="29"/>
        <v>40951.696562499994</v>
      </c>
      <c r="O1896" t="b">
        <v>0</v>
      </c>
      <c r="P1896">
        <v>20</v>
      </c>
      <c r="Q1896" t="b">
        <v>1</v>
      </c>
      <c r="R1896" t="s">
        <v>8279</v>
      </c>
      <c r="S1896" s="11">
        <f>SUM(E1896/D1896)*100</f>
        <v>114.5</v>
      </c>
      <c r="T1896" s="10">
        <f>SUM(E1896/P1896)</f>
        <v>57.25</v>
      </c>
      <c r="U1896" t="s">
        <v>8323</v>
      </c>
      <c r="V1896" t="s">
        <v>8327</v>
      </c>
    </row>
    <row r="1897" spans="1:22" ht="58" x14ac:dyDescent="0.35">
      <c r="A1897">
        <v>1895</v>
      </c>
      <c r="B1897" s="3" t="s">
        <v>1896</v>
      </c>
      <c r="C1897" s="3" t="s">
        <v>6005</v>
      </c>
      <c r="D1897" s="18">
        <v>9072</v>
      </c>
      <c r="E1897" s="18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7">
        <v>42267.538449074076</v>
      </c>
      <c r="L1897" s="7">
        <v>42297.538449074076</v>
      </c>
      <c r="M1897" s="5">
        <f>(J1897/86400)+25569+(-5/24)</f>
        <v>42267.538449074076</v>
      </c>
      <c r="N1897" s="5">
        <f t="shared" si="29"/>
        <v>42297.538449074076</v>
      </c>
      <c r="O1897" t="b">
        <v>0</v>
      </c>
      <c r="P1897">
        <v>47</v>
      </c>
      <c r="Q1897" t="b">
        <v>1</v>
      </c>
      <c r="R1897" t="s">
        <v>8279</v>
      </c>
      <c r="S1897" s="11">
        <f>SUM(E1897/D1897)*100</f>
        <v>101.71957671957672</v>
      </c>
      <c r="T1897" s="10">
        <f>SUM(E1897/P1897)</f>
        <v>196.34042553191489</v>
      </c>
      <c r="U1897" t="s">
        <v>8323</v>
      </c>
      <c r="V1897" t="s">
        <v>8327</v>
      </c>
    </row>
    <row r="1898" spans="1:22" ht="43.5" x14ac:dyDescent="0.35">
      <c r="A1898">
        <v>1896</v>
      </c>
      <c r="B1898" s="3" t="s">
        <v>1897</v>
      </c>
      <c r="C1898" s="3" t="s">
        <v>6006</v>
      </c>
      <c r="D1898" s="18">
        <v>451</v>
      </c>
      <c r="E1898" s="1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7">
        <v>40981.501909722218</v>
      </c>
      <c r="L1898" s="7">
        <v>41011.501909722218</v>
      </c>
      <c r="M1898" s="5">
        <f>(J1898/86400)+25569+(-5/24)</f>
        <v>40981.501909722218</v>
      </c>
      <c r="N1898" s="5">
        <f t="shared" si="29"/>
        <v>41011.501909722218</v>
      </c>
      <c r="O1898" t="b">
        <v>0</v>
      </c>
      <c r="P1898">
        <v>13</v>
      </c>
      <c r="Q1898" t="b">
        <v>1</v>
      </c>
      <c r="R1898" t="s">
        <v>8279</v>
      </c>
      <c r="S1898" s="11">
        <f>SUM(E1898/D1898)*100</f>
        <v>123.94678492239468</v>
      </c>
      <c r="T1898" s="10">
        <f>SUM(E1898/P1898)</f>
        <v>43</v>
      </c>
      <c r="U1898" t="s">
        <v>8323</v>
      </c>
      <c r="V1898" t="s">
        <v>8327</v>
      </c>
    </row>
    <row r="1899" spans="1:22" ht="43.5" x14ac:dyDescent="0.35">
      <c r="A1899">
        <v>1897</v>
      </c>
      <c r="B1899" s="3" t="s">
        <v>1898</v>
      </c>
      <c r="C1899" s="3" t="s">
        <v>6007</v>
      </c>
      <c r="D1899" s="18">
        <v>6350</v>
      </c>
      <c r="E1899" s="18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7">
        <v>41680.375069444439</v>
      </c>
      <c r="L1899" s="7">
        <v>41702.666666666664</v>
      </c>
      <c r="M1899" s="5">
        <f>(J1899/86400)+25569+(-5/24)</f>
        <v>41680.375069444439</v>
      </c>
      <c r="N1899" s="5">
        <f t="shared" si="29"/>
        <v>41702.666666666664</v>
      </c>
      <c r="O1899" t="b">
        <v>0</v>
      </c>
      <c r="P1899">
        <v>183</v>
      </c>
      <c r="Q1899" t="b">
        <v>1</v>
      </c>
      <c r="R1899" t="s">
        <v>8279</v>
      </c>
      <c r="S1899" s="11">
        <f>SUM(E1899/D1899)*100</f>
        <v>102.45669291338582</v>
      </c>
      <c r="T1899" s="10">
        <f>SUM(E1899/P1899)</f>
        <v>35.551912568306008</v>
      </c>
      <c r="U1899" t="s">
        <v>8323</v>
      </c>
      <c r="V1899" t="s">
        <v>8327</v>
      </c>
    </row>
    <row r="1900" spans="1:22" ht="43.5" x14ac:dyDescent="0.35">
      <c r="A1900">
        <v>1898</v>
      </c>
      <c r="B1900" s="3" t="s">
        <v>1899</v>
      </c>
      <c r="C1900" s="3" t="s">
        <v>6008</v>
      </c>
      <c r="D1900" s="18">
        <v>1000</v>
      </c>
      <c r="E1900" s="18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7">
        <v>42365.9846412037</v>
      </c>
      <c r="L1900" s="7">
        <v>42401.541666666664</v>
      </c>
      <c r="M1900" s="5">
        <f>(J1900/86400)+25569+(-5/24)</f>
        <v>42365.9846412037</v>
      </c>
      <c r="N1900" s="5">
        <f t="shared" si="29"/>
        <v>42401.541666666664</v>
      </c>
      <c r="O1900" t="b">
        <v>0</v>
      </c>
      <c r="P1900">
        <v>21</v>
      </c>
      <c r="Q1900" t="b">
        <v>1</v>
      </c>
      <c r="R1900" t="s">
        <v>8279</v>
      </c>
      <c r="S1900" s="11">
        <f>SUM(E1900/D1900)*100</f>
        <v>144.5</v>
      </c>
      <c r="T1900" s="10">
        <f>SUM(E1900/P1900)</f>
        <v>68.80952380952381</v>
      </c>
      <c r="U1900" t="s">
        <v>8323</v>
      </c>
      <c r="V1900" t="s">
        <v>8327</v>
      </c>
    </row>
    <row r="1901" spans="1:22" ht="43.5" x14ac:dyDescent="0.35">
      <c r="A1901">
        <v>1899</v>
      </c>
      <c r="B1901" s="3" t="s">
        <v>1900</v>
      </c>
      <c r="C1901" s="3" t="s">
        <v>6009</v>
      </c>
      <c r="D1901" s="18">
        <v>900</v>
      </c>
      <c r="E1901" s="18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7">
        <v>42058.733402777776</v>
      </c>
      <c r="L1901" s="7">
        <v>42088.691736111105</v>
      </c>
      <c r="M1901" s="5">
        <f>(J1901/86400)+25569+(-5/24)</f>
        <v>42058.733402777776</v>
      </c>
      <c r="N1901" s="5">
        <f t="shared" si="29"/>
        <v>42088.691736111105</v>
      </c>
      <c r="O1901" t="b">
        <v>0</v>
      </c>
      <c r="P1901">
        <v>42</v>
      </c>
      <c r="Q1901" t="b">
        <v>1</v>
      </c>
      <c r="R1901" t="s">
        <v>8279</v>
      </c>
      <c r="S1901" s="11">
        <f>SUM(E1901/D1901)*100</f>
        <v>133.33333333333331</v>
      </c>
      <c r="T1901" s="10">
        <f>SUM(E1901/P1901)</f>
        <v>28.571428571428573</v>
      </c>
      <c r="U1901" t="s">
        <v>8323</v>
      </c>
      <c r="V1901" t="s">
        <v>8327</v>
      </c>
    </row>
    <row r="1902" spans="1:22" ht="58" x14ac:dyDescent="0.35">
      <c r="A1902">
        <v>1900</v>
      </c>
      <c r="B1902" s="3" t="s">
        <v>1901</v>
      </c>
      <c r="C1902" s="3" t="s">
        <v>6010</v>
      </c>
      <c r="D1902" s="18">
        <v>2500</v>
      </c>
      <c r="E1902" s="18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7">
        <v>41160.663553240738</v>
      </c>
      <c r="L1902" s="7">
        <v>41188.207638888889</v>
      </c>
      <c r="M1902" s="5">
        <f>(J1902/86400)+25569+(-5/24)</f>
        <v>41160.663553240738</v>
      </c>
      <c r="N1902" s="5">
        <f t="shared" si="29"/>
        <v>41188.207638888889</v>
      </c>
      <c r="O1902" t="b">
        <v>0</v>
      </c>
      <c r="P1902">
        <v>54</v>
      </c>
      <c r="Q1902" t="b">
        <v>1</v>
      </c>
      <c r="R1902" t="s">
        <v>8279</v>
      </c>
      <c r="S1902" s="11">
        <f>SUM(E1902/D1902)*100</f>
        <v>109.3644</v>
      </c>
      <c r="T1902" s="10">
        <f>SUM(E1902/P1902)</f>
        <v>50.631666666666668</v>
      </c>
      <c r="U1902" t="s">
        <v>8323</v>
      </c>
      <c r="V1902" t="s">
        <v>8327</v>
      </c>
    </row>
    <row r="1903" spans="1:22" ht="43.5" x14ac:dyDescent="0.35">
      <c r="A1903">
        <v>1901</v>
      </c>
      <c r="B1903" s="3" t="s">
        <v>1902</v>
      </c>
      <c r="C1903" s="3" t="s">
        <v>6011</v>
      </c>
      <c r="D1903" s="18">
        <v>99000</v>
      </c>
      <c r="E1903" s="18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7">
        <v>42116.334826388884</v>
      </c>
      <c r="L1903" s="7">
        <v>42146.333333333336</v>
      </c>
      <c r="M1903" s="5">
        <f>(J1903/86400)+25569+(-5/24)</f>
        <v>42116.334826388884</v>
      </c>
      <c r="N1903" s="5">
        <f t="shared" si="29"/>
        <v>42146.333333333336</v>
      </c>
      <c r="O1903" t="b">
        <v>0</v>
      </c>
      <c r="P1903">
        <v>25</v>
      </c>
      <c r="Q1903" t="b">
        <v>0</v>
      </c>
      <c r="R1903" t="s">
        <v>8294</v>
      </c>
      <c r="S1903" s="11">
        <f>SUM(E1903/D1903)*100</f>
        <v>2.6969696969696968</v>
      </c>
      <c r="T1903" s="10">
        <f>SUM(E1903/P1903)</f>
        <v>106.8</v>
      </c>
      <c r="U1903" t="s">
        <v>8317</v>
      </c>
      <c r="V1903" t="s">
        <v>8346</v>
      </c>
    </row>
    <row r="1904" spans="1:22" ht="58" x14ac:dyDescent="0.35">
      <c r="A1904">
        <v>1902</v>
      </c>
      <c r="B1904" s="3" t="s">
        <v>1903</v>
      </c>
      <c r="C1904" s="3" t="s">
        <v>6012</v>
      </c>
      <c r="D1904" s="18">
        <v>1000</v>
      </c>
      <c r="E1904" s="18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7">
        <v>42037.581562499996</v>
      </c>
      <c r="L1904" s="7">
        <v>42067.581562499996</v>
      </c>
      <c r="M1904" s="5">
        <f>(J1904/86400)+25569+(-5/24)</f>
        <v>42037.581562499996</v>
      </c>
      <c r="N1904" s="5">
        <f t="shared" si="29"/>
        <v>42067.581562499996</v>
      </c>
      <c r="O1904" t="b">
        <v>0</v>
      </c>
      <c r="P1904">
        <v>3</v>
      </c>
      <c r="Q1904" t="b">
        <v>0</v>
      </c>
      <c r="R1904" t="s">
        <v>8294</v>
      </c>
      <c r="S1904" s="11">
        <f>SUM(E1904/D1904)*100</f>
        <v>1.2</v>
      </c>
      <c r="T1904" s="10">
        <f>SUM(E1904/P1904)</f>
        <v>4</v>
      </c>
      <c r="U1904" t="s">
        <v>8317</v>
      </c>
      <c r="V1904" t="s">
        <v>8346</v>
      </c>
    </row>
    <row r="1905" spans="1:22" ht="43.5" x14ac:dyDescent="0.35">
      <c r="A1905">
        <v>1903</v>
      </c>
      <c r="B1905" s="3" t="s">
        <v>1904</v>
      </c>
      <c r="C1905" s="3" t="s">
        <v>6013</v>
      </c>
      <c r="D1905" s="18">
        <v>3000</v>
      </c>
      <c r="E1905" s="18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7">
        <v>42702.562395833331</v>
      </c>
      <c r="L1905" s="7">
        <v>42762.562395833331</v>
      </c>
      <c r="M1905" s="5">
        <f>(J1905/86400)+25569+(-5/24)</f>
        <v>42702.562395833331</v>
      </c>
      <c r="N1905" s="5">
        <f t="shared" si="29"/>
        <v>42762.562395833331</v>
      </c>
      <c r="O1905" t="b">
        <v>0</v>
      </c>
      <c r="P1905">
        <v>41</v>
      </c>
      <c r="Q1905" t="b">
        <v>0</v>
      </c>
      <c r="R1905" t="s">
        <v>8294</v>
      </c>
      <c r="S1905" s="11">
        <f>SUM(E1905/D1905)*100</f>
        <v>46.6</v>
      </c>
      <c r="T1905" s="10">
        <f>SUM(E1905/P1905)</f>
        <v>34.097560975609753</v>
      </c>
      <c r="U1905" t="s">
        <v>8317</v>
      </c>
      <c r="V1905" t="s">
        <v>8346</v>
      </c>
    </row>
    <row r="1906" spans="1:22" ht="43.5" x14ac:dyDescent="0.35">
      <c r="A1906">
        <v>1904</v>
      </c>
      <c r="B1906" s="3" t="s">
        <v>1905</v>
      </c>
      <c r="C1906" s="3" t="s">
        <v>6014</v>
      </c>
      <c r="D1906" s="18">
        <v>50000</v>
      </c>
      <c r="E1906" s="18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7">
        <v>42326.477094907408</v>
      </c>
      <c r="L1906" s="7">
        <v>42371.477094907408</v>
      </c>
      <c r="M1906" s="5">
        <f>(J1906/86400)+25569+(-5/24)</f>
        <v>42326.477094907408</v>
      </c>
      <c r="N1906" s="5">
        <f t="shared" si="29"/>
        <v>42371.477094907408</v>
      </c>
      <c r="O1906" t="b">
        <v>0</v>
      </c>
      <c r="P1906">
        <v>2</v>
      </c>
      <c r="Q1906" t="b">
        <v>0</v>
      </c>
      <c r="R1906" t="s">
        <v>8294</v>
      </c>
      <c r="S1906" s="11">
        <f>SUM(E1906/D1906)*100</f>
        <v>0.1</v>
      </c>
      <c r="T1906" s="10">
        <f>SUM(E1906/P1906)</f>
        <v>25</v>
      </c>
      <c r="U1906" t="s">
        <v>8317</v>
      </c>
      <c r="V1906" t="s">
        <v>8346</v>
      </c>
    </row>
    <row r="1907" spans="1:22" ht="58" x14ac:dyDescent="0.35">
      <c r="A1907">
        <v>1905</v>
      </c>
      <c r="B1907" s="3" t="s">
        <v>1906</v>
      </c>
      <c r="C1907" s="3" t="s">
        <v>6015</v>
      </c>
      <c r="D1907" s="18">
        <v>25000</v>
      </c>
      <c r="E1907" s="18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7">
        <v>41859.717523148145</v>
      </c>
      <c r="L1907" s="7">
        <v>41889.717523148145</v>
      </c>
      <c r="M1907" s="5">
        <f>(J1907/86400)+25569+(-5/24)</f>
        <v>41859.717523148145</v>
      </c>
      <c r="N1907" s="5">
        <f t="shared" si="29"/>
        <v>41889.717523148145</v>
      </c>
      <c r="O1907" t="b">
        <v>0</v>
      </c>
      <c r="P1907">
        <v>4</v>
      </c>
      <c r="Q1907" t="b">
        <v>0</v>
      </c>
      <c r="R1907" t="s">
        <v>8294</v>
      </c>
      <c r="S1907" s="11">
        <f>SUM(E1907/D1907)*100</f>
        <v>0.16800000000000001</v>
      </c>
      <c r="T1907" s="10">
        <f>SUM(E1907/P1907)</f>
        <v>10.5</v>
      </c>
      <c r="U1907" t="s">
        <v>8317</v>
      </c>
      <c r="V1907" t="s">
        <v>8346</v>
      </c>
    </row>
    <row r="1908" spans="1:22" ht="43.5" x14ac:dyDescent="0.35">
      <c r="A1908">
        <v>1906</v>
      </c>
      <c r="B1908" s="3" t="s">
        <v>1907</v>
      </c>
      <c r="C1908" s="3" t="s">
        <v>6016</v>
      </c>
      <c r="D1908" s="18">
        <v>50000</v>
      </c>
      <c r="E1908" s="1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7">
        <v>42514.462766203702</v>
      </c>
      <c r="L1908" s="7">
        <v>42544.462766203702</v>
      </c>
      <c r="M1908" s="5">
        <f>(J1908/86400)+25569+(-5/24)</f>
        <v>42514.462766203702</v>
      </c>
      <c r="N1908" s="5">
        <f t="shared" si="29"/>
        <v>42544.462766203702</v>
      </c>
      <c r="O1908" t="b">
        <v>0</v>
      </c>
      <c r="P1908">
        <v>99</v>
      </c>
      <c r="Q1908" t="b">
        <v>0</v>
      </c>
      <c r="R1908" t="s">
        <v>8294</v>
      </c>
      <c r="S1908" s="11">
        <f>SUM(E1908/D1908)*100</f>
        <v>42.76</v>
      </c>
      <c r="T1908" s="10">
        <f>SUM(E1908/P1908)</f>
        <v>215.95959595959596</v>
      </c>
      <c r="U1908" t="s">
        <v>8317</v>
      </c>
      <c r="V1908" t="s">
        <v>8346</v>
      </c>
    </row>
    <row r="1909" spans="1:22" ht="43.5" x14ac:dyDescent="0.35">
      <c r="A1909">
        <v>1907</v>
      </c>
      <c r="B1909" s="3" t="s">
        <v>1908</v>
      </c>
      <c r="C1909" s="3" t="s">
        <v>6017</v>
      </c>
      <c r="D1909" s="18">
        <v>30000</v>
      </c>
      <c r="E1909" s="18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7">
        <v>41767.378761574073</v>
      </c>
      <c r="L1909" s="7">
        <v>41782.378761574073</v>
      </c>
      <c r="M1909" s="5">
        <f>(J1909/86400)+25569+(-5/24)</f>
        <v>41767.378761574073</v>
      </c>
      <c r="N1909" s="5">
        <f t="shared" si="29"/>
        <v>41782.378761574073</v>
      </c>
      <c r="O1909" t="b">
        <v>0</v>
      </c>
      <c r="P1909">
        <v>4</v>
      </c>
      <c r="Q1909" t="b">
        <v>0</v>
      </c>
      <c r="R1909" t="s">
        <v>8294</v>
      </c>
      <c r="S1909" s="11">
        <f>SUM(E1909/D1909)*100</f>
        <v>0.28333333333333333</v>
      </c>
      <c r="T1909" s="10">
        <f>SUM(E1909/P1909)</f>
        <v>21.25</v>
      </c>
      <c r="U1909" t="s">
        <v>8317</v>
      </c>
      <c r="V1909" t="s">
        <v>8346</v>
      </c>
    </row>
    <row r="1910" spans="1:22" ht="58" x14ac:dyDescent="0.35">
      <c r="A1910">
        <v>1908</v>
      </c>
      <c r="B1910" s="3" t="s">
        <v>1909</v>
      </c>
      <c r="C1910" s="3" t="s">
        <v>6018</v>
      </c>
      <c r="D1910" s="18">
        <v>25000</v>
      </c>
      <c r="E1910" s="18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7">
        <v>42703.709490740737</v>
      </c>
      <c r="L1910" s="7">
        <v>42733.709490740737</v>
      </c>
      <c r="M1910" s="5">
        <f>(J1910/86400)+25569+(-5/24)</f>
        <v>42703.709490740737</v>
      </c>
      <c r="N1910" s="5">
        <f t="shared" si="29"/>
        <v>42733.709490740737</v>
      </c>
      <c r="O1910" t="b">
        <v>0</v>
      </c>
      <c r="P1910">
        <v>4</v>
      </c>
      <c r="Q1910" t="b">
        <v>0</v>
      </c>
      <c r="R1910" t="s">
        <v>8294</v>
      </c>
      <c r="S1910" s="11">
        <f>SUM(E1910/D1910)*100</f>
        <v>1.7319999999999998</v>
      </c>
      <c r="T1910" s="10">
        <f>SUM(E1910/P1910)</f>
        <v>108.25</v>
      </c>
      <c r="U1910" t="s">
        <v>8317</v>
      </c>
      <c r="V1910" t="s">
        <v>8346</v>
      </c>
    </row>
    <row r="1911" spans="1:22" ht="43.5" x14ac:dyDescent="0.35">
      <c r="A1911">
        <v>1909</v>
      </c>
      <c r="B1911" s="3" t="s">
        <v>1910</v>
      </c>
      <c r="C1911" s="3" t="s">
        <v>6019</v>
      </c>
      <c r="D1911" s="18">
        <v>35000</v>
      </c>
      <c r="E1911" s="18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7">
        <v>41905.220821759256</v>
      </c>
      <c r="L1911" s="7">
        <v>41935.220821759256</v>
      </c>
      <c r="M1911" s="5">
        <f>(J1911/86400)+25569+(-5/24)</f>
        <v>41905.220821759256</v>
      </c>
      <c r="N1911" s="5">
        <f t="shared" si="29"/>
        <v>41935.220821759256</v>
      </c>
      <c r="O1911" t="b">
        <v>0</v>
      </c>
      <c r="P1911">
        <v>38</v>
      </c>
      <c r="Q1911" t="b">
        <v>0</v>
      </c>
      <c r="R1911" t="s">
        <v>8294</v>
      </c>
      <c r="S1911" s="11">
        <f>SUM(E1911/D1911)*100</f>
        <v>14.111428571428572</v>
      </c>
      <c r="T1911" s="10">
        <f>SUM(E1911/P1911)</f>
        <v>129.97368421052633</v>
      </c>
      <c r="U1911" t="s">
        <v>8317</v>
      </c>
      <c r="V1911" t="s">
        <v>8346</v>
      </c>
    </row>
    <row r="1912" spans="1:22" ht="43.5" x14ac:dyDescent="0.35">
      <c r="A1912">
        <v>1910</v>
      </c>
      <c r="B1912" s="3" t="s">
        <v>1911</v>
      </c>
      <c r="C1912" s="3" t="s">
        <v>6020</v>
      </c>
      <c r="D1912" s="18">
        <v>85000</v>
      </c>
      <c r="E1912" s="18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7">
        <v>42264.754826388882</v>
      </c>
      <c r="L1912" s="7">
        <v>42308.739583333336</v>
      </c>
      <c r="M1912" s="5">
        <f>(J1912/86400)+25569+(-5/24)</f>
        <v>42264.754826388882</v>
      </c>
      <c r="N1912" s="5">
        <f t="shared" si="29"/>
        <v>42308.739583333336</v>
      </c>
      <c r="O1912" t="b">
        <v>0</v>
      </c>
      <c r="P1912">
        <v>285</v>
      </c>
      <c r="Q1912" t="b">
        <v>0</v>
      </c>
      <c r="R1912" t="s">
        <v>8294</v>
      </c>
      <c r="S1912" s="11">
        <f>SUM(E1912/D1912)*100</f>
        <v>39.395294117647055</v>
      </c>
      <c r="T1912" s="10">
        <f>SUM(E1912/P1912)</f>
        <v>117.49473684210527</v>
      </c>
      <c r="U1912" t="s">
        <v>8317</v>
      </c>
      <c r="V1912" t="s">
        <v>8346</v>
      </c>
    </row>
    <row r="1913" spans="1:22" ht="58" x14ac:dyDescent="0.35">
      <c r="A1913">
        <v>1911</v>
      </c>
      <c r="B1913" s="3" t="s">
        <v>1912</v>
      </c>
      <c r="C1913" s="3" t="s">
        <v>6021</v>
      </c>
      <c r="D1913" s="18">
        <v>42500</v>
      </c>
      <c r="E1913" s="18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7">
        <v>41829.825624999998</v>
      </c>
      <c r="L1913" s="7">
        <v>41859.825624999998</v>
      </c>
      <c r="M1913" s="5">
        <f>(J1913/86400)+25569+(-5/24)</f>
        <v>41829.825624999998</v>
      </c>
      <c r="N1913" s="5">
        <f t="shared" si="29"/>
        <v>41859.825624999998</v>
      </c>
      <c r="O1913" t="b">
        <v>0</v>
      </c>
      <c r="P1913">
        <v>1</v>
      </c>
      <c r="Q1913" t="b">
        <v>0</v>
      </c>
      <c r="R1913" t="s">
        <v>8294</v>
      </c>
      <c r="S1913" s="11">
        <f>SUM(E1913/D1913)*100</f>
        <v>2.3529411764705882E-2</v>
      </c>
      <c r="T1913" s="10">
        <f>SUM(E1913/P1913)</f>
        <v>10</v>
      </c>
      <c r="U1913" t="s">
        <v>8317</v>
      </c>
      <c r="V1913" t="s">
        <v>8346</v>
      </c>
    </row>
    <row r="1914" spans="1:22" ht="43.5" x14ac:dyDescent="0.35">
      <c r="A1914">
        <v>1912</v>
      </c>
      <c r="B1914" s="3" t="s">
        <v>1913</v>
      </c>
      <c r="C1914" s="3" t="s">
        <v>6022</v>
      </c>
      <c r="D1914" s="18">
        <v>5000</v>
      </c>
      <c r="E1914" s="18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7">
        <v>42129.018055555549</v>
      </c>
      <c r="L1914" s="7">
        <v>42159.018055555549</v>
      </c>
      <c r="M1914" s="5">
        <f>(J1914/86400)+25569+(-5/24)</f>
        <v>42129.018055555549</v>
      </c>
      <c r="N1914" s="5">
        <f t="shared" si="29"/>
        <v>42159.018055555549</v>
      </c>
      <c r="O1914" t="b">
        <v>0</v>
      </c>
      <c r="P1914">
        <v>42</v>
      </c>
      <c r="Q1914" t="b">
        <v>0</v>
      </c>
      <c r="R1914" t="s">
        <v>8294</v>
      </c>
      <c r="S1914" s="11">
        <f>SUM(E1914/D1914)*100</f>
        <v>59.3</v>
      </c>
      <c r="T1914" s="10">
        <f>SUM(E1914/P1914)</f>
        <v>70.595238095238102</v>
      </c>
      <c r="U1914" t="s">
        <v>8317</v>
      </c>
      <c r="V1914" t="s">
        <v>8346</v>
      </c>
    </row>
    <row r="1915" spans="1:22" ht="29" x14ac:dyDescent="0.35">
      <c r="A1915">
        <v>1913</v>
      </c>
      <c r="B1915" s="3" t="s">
        <v>1914</v>
      </c>
      <c r="C1915" s="3" t="s">
        <v>6023</v>
      </c>
      <c r="D1915" s="18">
        <v>48000</v>
      </c>
      <c r="E1915" s="18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7">
        <v>41890.302986111106</v>
      </c>
      <c r="L1915" s="7">
        <v>41920.302986111106</v>
      </c>
      <c r="M1915" s="5">
        <f>(J1915/86400)+25569+(-5/24)</f>
        <v>41890.302986111106</v>
      </c>
      <c r="N1915" s="5">
        <f t="shared" si="29"/>
        <v>41920.302986111106</v>
      </c>
      <c r="O1915" t="b">
        <v>0</v>
      </c>
      <c r="P1915">
        <v>26</v>
      </c>
      <c r="Q1915" t="b">
        <v>0</v>
      </c>
      <c r="R1915" t="s">
        <v>8294</v>
      </c>
      <c r="S1915" s="11">
        <f>SUM(E1915/D1915)*100</f>
        <v>1.3270833333333334</v>
      </c>
      <c r="T1915" s="10">
        <f>SUM(E1915/P1915)</f>
        <v>24.5</v>
      </c>
      <c r="U1915" t="s">
        <v>8317</v>
      </c>
      <c r="V1915" t="s">
        <v>8346</v>
      </c>
    </row>
    <row r="1916" spans="1:22" ht="43.5" x14ac:dyDescent="0.35">
      <c r="A1916">
        <v>1914</v>
      </c>
      <c r="B1916" s="3" t="s">
        <v>1915</v>
      </c>
      <c r="C1916" s="3" t="s">
        <v>6024</v>
      </c>
      <c r="D1916" s="18">
        <v>666</v>
      </c>
      <c r="E1916" s="18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7">
        <v>41928.966122685182</v>
      </c>
      <c r="L1916" s="7">
        <v>41943.957638888889</v>
      </c>
      <c r="M1916" s="5">
        <f>(J1916/86400)+25569+(-5/24)</f>
        <v>41928.966122685182</v>
      </c>
      <c r="N1916" s="5">
        <f t="shared" si="29"/>
        <v>41943.957638888889</v>
      </c>
      <c r="O1916" t="b">
        <v>0</v>
      </c>
      <c r="P1916">
        <v>2</v>
      </c>
      <c r="Q1916" t="b">
        <v>0</v>
      </c>
      <c r="R1916" t="s">
        <v>8294</v>
      </c>
      <c r="S1916" s="11">
        <f>SUM(E1916/D1916)*100</f>
        <v>9.0090090090090094</v>
      </c>
      <c r="T1916" s="10">
        <f>SUM(E1916/P1916)</f>
        <v>30</v>
      </c>
      <c r="U1916" t="s">
        <v>8317</v>
      </c>
      <c r="V1916" t="s">
        <v>8346</v>
      </c>
    </row>
    <row r="1917" spans="1:22" ht="43.5" x14ac:dyDescent="0.35">
      <c r="A1917">
        <v>1915</v>
      </c>
      <c r="B1917" s="3" t="s">
        <v>1916</v>
      </c>
      <c r="C1917" s="3" t="s">
        <v>6025</v>
      </c>
      <c r="D1917" s="18">
        <v>500</v>
      </c>
      <c r="E1917" s="18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7">
        <v>41863.840532407405</v>
      </c>
      <c r="L1917" s="7">
        <v>41883.840532407405</v>
      </c>
      <c r="M1917" s="5">
        <f>(J1917/86400)+25569+(-5/24)</f>
        <v>41863.840532407405</v>
      </c>
      <c r="N1917" s="5">
        <f t="shared" si="29"/>
        <v>41883.840532407405</v>
      </c>
      <c r="O1917" t="b">
        <v>0</v>
      </c>
      <c r="P1917">
        <v>4</v>
      </c>
      <c r="Q1917" t="b">
        <v>0</v>
      </c>
      <c r="R1917" t="s">
        <v>8294</v>
      </c>
      <c r="S1917" s="11">
        <f>SUM(E1917/D1917)*100</f>
        <v>1.6</v>
      </c>
      <c r="T1917" s="10">
        <f>SUM(E1917/P1917)</f>
        <v>2</v>
      </c>
      <c r="U1917" t="s">
        <v>8317</v>
      </c>
      <c r="V1917" t="s">
        <v>8346</v>
      </c>
    </row>
    <row r="1918" spans="1:22" ht="29" x14ac:dyDescent="0.35">
      <c r="A1918">
        <v>1916</v>
      </c>
      <c r="B1918" s="3" t="s">
        <v>1917</v>
      </c>
      <c r="C1918" s="3" t="s">
        <v>6026</v>
      </c>
      <c r="D1918" s="18">
        <v>20000</v>
      </c>
      <c r="E1918" s="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7">
        <v>42656.508969907409</v>
      </c>
      <c r="L1918" s="7">
        <v>42681.550636574073</v>
      </c>
      <c r="M1918" s="5">
        <f>(J1918/86400)+25569+(-5/24)</f>
        <v>42656.508969907409</v>
      </c>
      <c r="N1918" s="5">
        <f t="shared" si="29"/>
        <v>42681.550636574073</v>
      </c>
      <c r="O1918" t="b">
        <v>0</v>
      </c>
      <c r="P1918">
        <v>6</v>
      </c>
      <c r="Q1918" t="b">
        <v>0</v>
      </c>
      <c r="R1918" t="s">
        <v>8294</v>
      </c>
      <c r="S1918" s="11">
        <f>SUM(E1918/D1918)*100</f>
        <v>0.51</v>
      </c>
      <c r="T1918" s="10">
        <f>SUM(E1918/P1918)</f>
        <v>17</v>
      </c>
      <c r="U1918" t="s">
        <v>8317</v>
      </c>
      <c r="V1918" t="s">
        <v>8346</v>
      </c>
    </row>
    <row r="1919" spans="1:22" ht="29" x14ac:dyDescent="0.35">
      <c r="A1919">
        <v>1917</v>
      </c>
      <c r="B1919" s="3" t="s">
        <v>1918</v>
      </c>
      <c r="C1919" s="3" t="s">
        <v>6027</v>
      </c>
      <c r="D1919" s="18">
        <v>390000</v>
      </c>
      <c r="E1919" s="18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7">
        <v>42746.06172453703</v>
      </c>
      <c r="L1919" s="7">
        <v>42776.06172453703</v>
      </c>
      <c r="M1919" s="5">
        <f>(J1919/86400)+25569+(-5/24)</f>
        <v>42746.06172453703</v>
      </c>
      <c r="N1919" s="5">
        <f t="shared" si="29"/>
        <v>42776.06172453703</v>
      </c>
      <c r="O1919" t="b">
        <v>0</v>
      </c>
      <c r="P1919">
        <v>70</v>
      </c>
      <c r="Q1919" t="b">
        <v>0</v>
      </c>
      <c r="R1919" t="s">
        <v>8294</v>
      </c>
      <c r="S1919" s="11">
        <f>SUM(E1919/D1919)*100</f>
        <v>52.570512820512818</v>
      </c>
      <c r="T1919" s="10">
        <f>SUM(E1919/P1919)</f>
        <v>2928.9285714285716</v>
      </c>
      <c r="U1919" t="s">
        <v>8317</v>
      </c>
      <c r="V1919" t="s">
        <v>8346</v>
      </c>
    </row>
    <row r="1920" spans="1:22" ht="43.5" x14ac:dyDescent="0.35">
      <c r="A1920">
        <v>1918</v>
      </c>
      <c r="B1920" s="3" t="s">
        <v>1919</v>
      </c>
      <c r="C1920" s="3" t="s">
        <v>6028</v>
      </c>
      <c r="D1920" s="18">
        <v>25000</v>
      </c>
      <c r="E1920" s="18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7">
        <v>41828.581608796296</v>
      </c>
      <c r="L1920" s="7">
        <v>41863.581608796296</v>
      </c>
      <c r="M1920" s="5">
        <f>(J1920/86400)+25569+(-5/24)</f>
        <v>41828.581608796296</v>
      </c>
      <c r="N1920" s="5">
        <f t="shared" si="29"/>
        <v>41863.581608796296</v>
      </c>
      <c r="O1920" t="b">
        <v>0</v>
      </c>
      <c r="P1920">
        <v>9</v>
      </c>
      <c r="Q1920" t="b">
        <v>0</v>
      </c>
      <c r="R1920" t="s">
        <v>8294</v>
      </c>
      <c r="S1920" s="11">
        <f>SUM(E1920/D1920)*100</f>
        <v>1.04</v>
      </c>
      <c r="T1920" s="10">
        <f>SUM(E1920/P1920)</f>
        <v>28.888888888888889</v>
      </c>
      <c r="U1920" t="s">
        <v>8317</v>
      </c>
      <c r="V1920" t="s">
        <v>8346</v>
      </c>
    </row>
    <row r="1921" spans="1:22" ht="58" x14ac:dyDescent="0.35">
      <c r="A1921">
        <v>1919</v>
      </c>
      <c r="B1921" s="3" t="s">
        <v>1920</v>
      </c>
      <c r="C1921" s="3" t="s">
        <v>6029</v>
      </c>
      <c r="D1921" s="18">
        <v>500</v>
      </c>
      <c r="E1921" s="18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7">
        <v>42113.667233796295</v>
      </c>
      <c r="L1921" s="7">
        <v>42143.667233796295</v>
      </c>
      <c r="M1921" s="5">
        <f>(J1921/86400)+25569+(-5/24)</f>
        <v>42113.667233796295</v>
      </c>
      <c r="N1921" s="5">
        <f t="shared" si="29"/>
        <v>42143.667233796295</v>
      </c>
      <c r="O1921" t="b">
        <v>0</v>
      </c>
      <c r="P1921">
        <v>8</v>
      </c>
      <c r="Q1921" t="b">
        <v>0</v>
      </c>
      <c r="R1921" t="s">
        <v>8294</v>
      </c>
      <c r="S1921" s="11">
        <f>SUM(E1921/D1921)*100</f>
        <v>47.4</v>
      </c>
      <c r="T1921" s="10">
        <f>SUM(E1921/P1921)</f>
        <v>29.625</v>
      </c>
      <c r="U1921" t="s">
        <v>8317</v>
      </c>
      <c r="V1921" t="s">
        <v>8346</v>
      </c>
    </row>
    <row r="1922" spans="1:22" ht="43.5" x14ac:dyDescent="0.35">
      <c r="A1922">
        <v>1920</v>
      </c>
      <c r="B1922" s="3" t="s">
        <v>1921</v>
      </c>
      <c r="C1922" s="3" t="s">
        <v>6030</v>
      </c>
      <c r="D1922" s="18">
        <v>10000</v>
      </c>
      <c r="E1922" s="18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7">
        <v>42270.66737268518</v>
      </c>
      <c r="L1922" s="7">
        <v>42298.749999999993</v>
      </c>
      <c r="M1922" s="5">
        <f>(J1922/86400)+25569+(-5/24)</f>
        <v>42270.66737268518</v>
      </c>
      <c r="N1922" s="5">
        <f t="shared" si="29"/>
        <v>42298.749999999993</v>
      </c>
      <c r="O1922" t="b">
        <v>0</v>
      </c>
      <c r="P1922">
        <v>105</v>
      </c>
      <c r="Q1922" t="b">
        <v>0</v>
      </c>
      <c r="R1922" t="s">
        <v>8294</v>
      </c>
      <c r="S1922" s="11">
        <f>SUM(E1922/D1922)*100</f>
        <v>43.03</v>
      </c>
      <c r="T1922" s="10">
        <f>SUM(E1922/P1922)</f>
        <v>40.980952380952381</v>
      </c>
      <c r="U1922" t="s">
        <v>8317</v>
      </c>
      <c r="V1922" t="s">
        <v>8346</v>
      </c>
    </row>
    <row r="1923" spans="1:22" ht="29" x14ac:dyDescent="0.35">
      <c r="A1923">
        <v>1921</v>
      </c>
      <c r="B1923" s="3" t="s">
        <v>1922</v>
      </c>
      <c r="C1923" s="3" t="s">
        <v>6031</v>
      </c>
      <c r="D1923" s="18">
        <v>1500</v>
      </c>
      <c r="E1923" s="18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7">
        <v>41074.013229166667</v>
      </c>
      <c r="L1923" s="7">
        <v>41104.013229166667</v>
      </c>
      <c r="M1923" s="5">
        <f>(J1923/86400)+25569+(-5/24)</f>
        <v>41074.013229166667</v>
      </c>
      <c r="N1923" s="5">
        <f t="shared" ref="N1923:N1986" si="30">(I1923/86400)+25569+(-5/24)</f>
        <v>41104.013229166667</v>
      </c>
      <c r="O1923" t="b">
        <v>0</v>
      </c>
      <c r="P1923">
        <v>38</v>
      </c>
      <c r="Q1923" t="b">
        <v>1</v>
      </c>
      <c r="R1923" t="s">
        <v>8279</v>
      </c>
      <c r="S1923" s="11">
        <f>SUM(E1923/D1923)*100</f>
        <v>136.80000000000001</v>
      </c>
      <c r="T1923" s="10">
        <f>SUM(E1923/P1923)</f>
        <v>54</v>
      </c>
      <c r="U1923" t="s">
        <v>8323</v>
      </c>
      <c r="V1923" t="s">
        <v>8327</v>
      </c>
    </row>
    <row r="1924" spans="1:22" ht="43.5" x14ac:dyDescent="0.35">
      <c r="A1924">
        <v>1922</v>
      </c>
      <c r="B1924" s="3" t="s">
        <v>1923</v>
      </c>
      <c r="C1924" s="3" t="s">
        <v>6032</v>
      </c>
      <c r="D1924" s="18">
        <v>2000</v>
      </c>
      <c r="E1924" s="18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7">
        <v>41590.047534722216</v>
      </c>
      <c r="L1924" s="7">
        <v>41620.047534722216</v>
      </c>
      <c r="M1924" s="5">
        <f>(J1924/86400)+25569+(-5/24)</f>
        <v>41590.047534722216</v>
      </c>
      <c r="N1924" s="5">
        <f t="shared" si="30"/>
        <v>41620.047534722216</v>
      </c>
      <c r="O1924" t="b">
        <v>0</v>
      </c>
      <c r="P1924">
        <v>64</v>
      </c>
      <c r="Q1924" t="b">
        <v>1</v>
      </c>
      <c r="R1924" t="s">
        <v>8279</v>
      </c>
      <c r="S1924" s="11">
        <f>SUM(E1924/D1924)*100</f>
        <v>115.55</v>
      </c>
      <c r="T1924" s="10">
        <f>SUM(E1924/P1924)</f>
        <v>36.109375</v>
      </c>
      <c r="U1924" t="s">
        <v>8323</v>
      </c>
      <c r="V1924" t="s">
        <v>8327</v>
      </c>
    </row>
    <row r="1925" spans="1:22" ht="43.5" x14ac:dyDescent="0.35">
      <c r="A1925">
        <v>1923</v>
      </c>
      <c r="B1925" s="3" t="s">
        <v>1924</v>
      </c>
      <c r="C1925" s="3" t="s">
        <v>6033</v>
      </c>
      <c r="D1925" s="18">
        <v>125</v>
      </c>
      <c r="E1925" s="18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7">
        <v>40772.640416666662</v>
      </c>
      <c r="L1925" s="7">
        <v>40812.999305555553</v>
      </c>
      <c r="M1925" s="5">
        <f>(J1925/86400)+25569+(-5/24)</f>
        <v>40772.640416666662</v>
      </c>
      <c r="N1925" s="5">
        <f t="shared" si="30"/>
        <v>40812.999305555553</v>
      </c>
      <c r="O1925" t="b">
        <v>0</v>
      </c>
      <c r="P1925">
        <v>13</v>
      </c>
      <c r="Q1925" t="b">
        <v>1</v>
      </c>
      <c r="R1925" t="s">
        <v>8279</v>
      </c>
      <c r="S1925" s="11">
        <f>SUM(E1925/D1925)*100</f>
        <v>240.79999999999998</v>
      </c>
      <c r="T1925" s="10">
        <f>SUM(E1925/P1925)</f>
        <v>23.153846153846153</v>
      </c>
      <c r="U1925" t="s">
        <v>8323</v>
      </c>
      <c r="V1925" t="s">
        <v>8327</v>
      </c>
    </row>
    <row r="1926" spans="1:22" ht="58" x14ac:dyDescent="0.35">
      <c r="A1926">
        <v>1924</v>
      </c>
      <c r="B1926" s="3" t="s">
        <v>1925</v>
      </c>
      <c r="C1926" s="3" t="s">
        <v>6034</v>
      </c>
      <c r="D1926" s="18">
        <v>3000</v>
      </c>
      <c r="E1926" s="18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7">
        <v>41626.552719907406</v>
      </c>
      <c r="L1926" s="7">
        <v>41654.606249999997</v>
      </c>
      <c r="M1926" s="5">
        <f>(J1926/86400)+25569+(-5/24)</f>
        <v>41626.552719907406</v>
      </c>
      <c r="N1926" s="5">
        <f t="shared" si="30"/>
        <v>41654.606249999997</v>
      </c>
      <c r="O1926" t="b">
        <v>0</v>
      </c>
      <c r="P1926">
        <v>33</v>
      </c>
      <c r="Q1926" t="b">
        <v>1</v>
      </c>
      <c r="R1926" t="s">
        <v>8279</v>
      </c>
      <c r="S1926" s="11">
        <f>SUM(E1926/D1926)*100</f>
        <v>114.39999999999999</v>
      </c>
      <c r="T1926" s="10">
        <f>SUM(E1926/P1926)</f>
        <v>104</v>
      </c>
      <c r="U1926" t="s">
        <v>8323</v>
      </c>
      <c r="V1926" t="s">
        <v>8327</v>
      </c>
    </row>
    <row r="1927" spans="1:22" ht="43.5" x14ac:dyDescent="0.35">
      <c r="A1927">
        <v>1925</v>
      </c>
      <c r="B1927" s="3" t="s">
        <v>1926</v>
      </c>
      <c r="C1927" s="3" t="s">
        <v>6035</v>
      </c>
      <c r="D1927" s="18">
        <v>1500</v>
      </c>
      <c r="E1927" s="18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7">
        <v>41535.693148148144</v>
      </c>
      <c r="L1927" s="7">
        <v>41557.791666666664</v>
      </c>
      <c r="M1927" s="5">
        <f>(J1927/86400)+25569+(-5/24)</f>
        <v>41535.693148148144</v>
      </c>
      <c r="N1927" s="5">
        <f t="shared" si="30"/>
        <v>41557.791666666664</v>
      </c>
      <c r="O1927" t="b">
        <v>0</v>
      </c>
      <c r="P1927">
        <v>52</v>
      </c>
      <c r="Q1927" t="b">
        <v>1</v>
      </c>
      <c r="R1927" t="s">
        <v>8279</v>
      </c>
      <c r="S1927" s="11">
        <f>SUM(E1927/D1927)*100</f>
        <v>110.33333333333333</v>
      </c>
      <c r="T1927" s="10">
        <f>SUM(E1927/P1927)</f>
        <v>31.826923076923077</v>
      </c>
      <c r="U1927" t="s">
        <v>8323</v>
      </c>
      <c r="V1927" t="s">
        <v>8327</v>
      </c>
    </row>
    <row r="1928" spans="1:22" ht="58" x14ac:dyDescent="0.35">
      <c r="A1928">
        <v>1926</v>
      </c>
      <c r="B1928" s="3" t="s">
        <v>1927</v>
      </c>
      <c r="C1928" s="3" t="s">
        <v>6036</v>
      </c>
      <c r="D1928" s="18">
        <v>1500</v>
      </c>
      <c r="E1928" s="1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7">
        <v>40456.746018518512</v>
      </c>
      <c r="L1928" s="7">
        <v>40483.80972222222</v>
      </c>
      <c r="M1928" s="5">
        <f>(J1928/86400)+25569+(-5/24)</f>
        <v>40456.746018518512</v>
      </c>
      <c r="N1928" s="5">
        <f t="shared" si="30"/>
        <v>40483.80972222222</v>
      </c>
      <c r="O1928" t="b">
        <v>0</v>
      </c>
      <c r="P1928">
        <v>107</v>
      </c>
      <c r="Q1928" t="b">
        <v>1</v>
      </c>
      <c r="R1928" t="s">
        <v>8279</v>
      </c>
      <c r="S1928" s="11">
        <f>SUM(E1928/D1928)*100</f>
        <v>195.37933333333334</v>
      </c>
      <c r="T1928" s="10">
        <f>SUM(E1928/P1928)</f>
        <v>27.3896261682243</v>
      </c>
      <c r="U1928" t="s">
        <v>8323</v>
      </c>
      <c r="V1928" t="s">
        <v>8327</v>
      </c>
    </row>
    <row r="1929" spans="1:22" x14ac:dyDescent="0.35">
      <c r="A1929">
        <v>1927</v>
      </c>
      <c r="B1929" s="3" t="s">
        <v>1928</v>
      </c>
      <c r="C1929" s="3" t="s">
        <v>6037</v>
      </c>
      <c r="D1929" s="18">
        <v>600</v>
      </c>
      <c r="E1929" s="18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7">
        <v>40960.653229166666</v>
      </c>
      <c r="L1929" s="7">
        <v>40975.999305555553</v>
      </c>
      <c r="M1929" s="5">
        <f>(J1929/86400)+25569+(-5/24)</f>
        <v>40960.653229166666</v>
      </c>
      <c r="N1929" s="5">
        <f t="shared" si="30"/>
        <v>40975.999305555553</v>
      </c>
      <c r="O1929" t="b">
        <v>0</v>
      </c>
      <c r="P1929">
        <v>11</v>
      </c>
      <c r="Q1929" t="b">
        <v>1</v>
      </c>
      <c r="R1929" t="s">
        <v>8279</v>
      </c>
      <c r="S1929" s="11">
        <f>SUM(E1929/D1929)*100</f>
        <v>103.33333333333334</v>
      </c>
      <c r="T1929" s="10">
        <f>SUM(E1929/P1929)</f>
        <v>56.363636363636367</v>
      </c>
      <c r="U1929" t="s">
        <v>8323</v>
      </c>
      <c r="V1929" t="s">
        <v>8327</v>
      </c>
    </row>
    <row r="1930" spans="1:22" ht="29" x14ac:dyDescent="0.35">
      <c r="A1930">
        <v>1928</v>
      </c>
      <c r="B1930" s="3" t="s">
        <v>1929</v>
      </c>
      <c r="C1930" s="3" t="s">
        <v>6038</v>
      </c>
      <c r="D1930" s="18">
        <v>2550</v>
      </c>
      <c r="E1930" s="18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7">
        <v>41371.439745370364</v>
      </c>
      <c r="L1930" s="7">
        <v>41401.439745370364</v>
      </c>
      <c r="M1930" s="5">
        <f>(J1930/86400)+25569+(-5/24)</f>
        <v>41371.439745370364</v>
      </c>
      <c r="N1930" s="5">
        <f t="shared" si="30"/>
        <v>41401.439745370364</v>
      </c>
      <c r="O1930" t="b">
        <v>0</v>
      </c>
      <c r="P1930">
        <v>34</v>
      </c>
      <c r="Q1930" t="b">
        <v>1</v>
      </c>
      <c r="R1930" t="s">
        <v>8279</v>
      </c>
      <c r="S1930" s="11">
        <f>SUM(E1930/D1930)*100</f>
        <v>103.1372549019608</v>
      </c>
      <c r="T1930" s="10">
        <f>SUM(E1930/P1930)</f>
        <v>77.352941176470594</v>
      </c>
      <c r="U1930" t="s">
        <v>8323</v>
      </c>
      <c r="V1930" t="s">
        <v>8327</v>
      </c>
    </row>
    <row r="1931" spans="1:22" ht="43.5" x14ac:dyDescent="0.35">
      <c r="A1931">
        <v>1929</v>
      </c>
      <c r="B1931" s="3" t="s">
        <v>1930</v>
      </c>
      <c r="C1931" s="3" t="s">
        <v>6039</v>
      </c>
      <c r="D1931" s="18">
        <v>3200</v>
      </c>
      <c r="E1931" s="18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7">
        <v>40686.813263888886</v>
      </c>
      <c r="L1931" s="7">
        <v>40728.813263888886</v>
      </c>
      <c r="M1931" s="5">
        <f>(J1931/86400)+25569+(-5/24)</f>
        <v>40686.813263888886</v>
      </c>
      <c r="N1931" s="5">
        <f t="shared" si="30"/>
        <v>40728.813263888886</v>
      </c>
      <c r="O1931" t="b">
        <v>0</v>
      </c>
      <c r="P1931">
        <v>75</v>
      </c>
      <c r="Q1931" t="b">
        <v>1</v>
      </c>
      <c r="R1931" t="s">
        <v>8279</v>
      </c>
      <c r="S1931" s="11">
        <f>SUM(E1931/D1931)*100</f>
        <v>100.3125</v>
      </c>
      <c r="T1931" s="10">
        <f>SUM(E1931/P1931)</f>
        <v>42.8</v>
      </c>
      <c r="U1931" t="s">
        <v>8323</v>
      </c>
      <c r="V1931" t="s">
        <v>8327</v>
      </c>
    </row>
    <row r="1932" spans="1:22" ht="29" x14ac:dyDescent="0.35">
      <c r="A1932">
        <v>1930</v>
      </c>
      <c r="B1932" s="3" t="s">
        <v>1931</v>
      </c>
      <c r="C1932" s="3" t="s">
        <v>6040</v>
      </c>
      <c r="D1932" s="18">
        <v>1000</v>
      </c>
      <c r="E1932" s="18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7">
        <v>41402.350486111107</v>
      </c>
      <c r="L1932" s="7">
        <v>41462.350486111107</v>
      </c>
      <c r="M1932" s="5">
        <f>(J1932/86400)+25569+(-5/24)</f>
        <v>41402.350486111107</v>
      </c>
      <c r="N1932" s="5">
        <f t="shared" si="30"/>
        <v>41462.350486111107</v>
      </c>
      <c r="O1932" t="b">
        <v>0</v>
      </c>
      <c r="P1932">
        <v>26</v>
      </c>
      <c r="Q1932" t="b">
        <v>1</v>
      </c>
      <c r="R1932" t="s">
        <v>8279</v>
      </c>
      <c r="S1932" s="11">
        <f>SUM(E1932/D1932)*100</f>
        <v>127</v>
      </c>
      <c r="T1932" s="10">
        <f>SUM(E1932/P1932)</f>
        <v>48.846153846153847</v>
      </c>
      <c r="U1932" t="s">
        <v>8323</v>
      </c>
      <c r="V1932" t="s">
        <v>8327</v>
      </c>
    </row>
    <row r="1933" spans="1:22" ht="43.5" x14ac:dyDescent="0.35">
      <c r="A1933">
        <v>1931</v>
      </c>
      <c r="B1933" s="3" t="s">
        <v>1932</v>
      </c>
      <c r="C1933" s="3" t="s">
        <v>6041</v>
      </c>
      <c r="D1933" s="18">
        <v>2000</v>
      </c>
      <c r="E1933" s="18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7">
        <v>41037.684131944443</v>
      </c>
      <c r="L1933" s="7">
        <v>41050.9375</v>
      </c>
      <c r="M1933" s="5">
        <f>(J1933/86400)+25569+(-5/24)</f>
        <v>41037.684131944443</v>
      </c>
      <c r="N1933" s="5">
        <f t="shared" si="30"/>
        <v>41050.9375</v>
      </c>
      <c r="O1933" t="b">
        <v>0</v>
      </c>
      <c r="P1933">
        <v>50</v>
      </c>
      <c r="Q1933" t="b">
        <v>1</v>
      </c>
      <c r="R1933" t="s">
        <v>8279</v>
      </c>
      <c r="S1933" s="11">
        <f>SUM(E1933/D1933)*100</f>
        <v>120.601</v>
      </c>
      <c r="T1933" s="10">
        <f>SUM(E1933/P1933)</f>
        <v>48.240400000000001</v>
      </c>
      <c r="U1933" t="s">
        <v>8323</v>
      </c>
      <c r="V1933" t="s">
        <v>8327</v>
      </c>
    </row>
    <row r="1934" spans="1:22" ht="58" x14ac:dyDescent="0.35">
      <c r="A1934">
        <v>1932</v>
      </c>
      <c r="B1934" s="3" t="s">
        <v>1933</v>
      </c>
      <c r="C1934" s="3" t="s">
        <v>6042</v>
      </c>
      <c r="D1934" s="18">
        <v>5250</v>
      </c>
      <c r="E1934" s="18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7">
        <v>40911.601539351854</v>
      </c>
      <c r="L1934" s="7">
        <v>40932.601539351854</v>
      </c>
      <c r="M1934" s="5">
        <f>(J1934/86400)+25569+(-5/24)</f>
        <v>40911.601539351854</v>
      </c>
      <c r="N1934" s="5">
        <f t="shared" si="30"/>
        <v>40932.601539351854</v>
      </c>
      <c r="O1934" t="b">
        <v>0</v>
      </c>
      <c r="P1934">
        <v>80</v>
      </c>
      <c r="Q1934" t="b">
        <v>1</v>
      </c>
      <c r="R1934" t="s">
        <v>8279</v>
      </c>
      <c r="S1934" s="11">
        <f>SUM(E1934/D1934)*100</f>
        <v>106.99047619047619</v>
      </c>
      <c r="T1934" s="10">
        <f>SUM(E1934/P1934)</f>
        <v>70.212500000000006</v>
      </c>
      <c r="U1934" t="s">
        <v>8323</v>
      </c>
      <c r="V1934" t="s">
        <v>8327</v>
      </c>
    </row>
    <row r="1935" spans="1:22" ht="43.5" x14ac:dyDescent="0.35">
      <c r="A1935">
        <v>1933</v>
      </c>
      <c r="B1935" s="3" t="s">
        <v>1934</v>
      </c>
      <c r="C1935" s="3" t="s">
        <v>6043</v>
      </c>
      <c r="D1935" s="18">
        <v>6000</v>
      </c>
      <c r="E1935" s="18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7">
        <v>41878.922534722216</v>
      </c>
      <c r="L1935" s="7">
        <v>41908.922534722216</v>
      </c>
      <c r="M1935" s="5">
        <f>(J1935/86400)+25569+(-5/24)</f>
        <v>41878.922534722216</v>
      </c>
      <c r="N1935" s="5">
        <f t="shared" si="30"/>
        <v>41908.922534722216</v>
      </c>
      <c r="O1935" t="b">
        <v>0</v>
      </c>
      <c r="P1935">
        <v>110</v>
      </c>
      <c r="Q1935" t="b">
        <v>1</v>
      </c>
      <c r="R1935" t="s">
        <v>8279</v>
      </c>
      <c r="S1935" s="11">
        <f>SUM(E1935/D1935)*100</f>
        <v>172.43333333333334</v>
      </c>
      <c r="T1935" s="10">
        <f>SUM(E1935/P1935)</f>
        <v>94.054545454545448</v>
      </c>
      <c r="U1935" t="s">
        <v>8323</v>
      </c>
      <c r="V1935" t="s">
        <v>8327</v>
      </c>
    </row>
    <row r="1936" spans="1:22" ht="43.5" x14ac:dyDescent="0.35">
      <c r="A1936">
        <v>1934</v>
      </c>
      <c r="B1936" s="3" t="s">
        <v>1935</v>
      </c>
      <c r="C1936" s="3" t="s">
        <v>6044</v>
      </c>
      <c r="D1936" s="18">
        <v>5000</v>
      </c>
      <c r="E1936" s="18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7">
        <v>40865.658807870372</v>
      </c>
      <c r="L1936" s="7">
        <v>40902</v>
      </c>
      <c r="M1936" s="5">
        <f>(J1936/86400)+25569+(-5/24)</f>
        <v>40865.658807870372</v>
      </c>
      <c r="N1936" s="5">
        <f t="shared" si="30"/>
        <v>40902</v>
      </c>
      <c r="O1936" t="b">
        <v>0</v>
      </c>
      <c r="P1936">
        <v>77</v>
      </c>
      <c r="Q1936" t="b">
        <v>1</v>
      </c>
      <c r="R1936" t="s">
        <v>8279</v>
      </c>
      <c r="S1936" s="11">
        <f>SUM(E1936/D1936)*100</f>
        <v>123.61999999999999</v>
      </c>
      <c r="T1936" s="10">
        <f>SUM(E1936/P1936)</f>
        <v>80.272727272727266</v>
      </c>
      <c r="U1936" t="s">
        <v>8323</v>
      </c>
      <c r="V1936" t="s">
        <v>8327</v>
      </c>
    </row>
    <row r="1937" spans="1:22" ht="58" x14ac:dyDescent="0.35">
      <c r="A1937">
        <v>1935</v>
      </c>
      <c r="B1937" s="3" t="s">
        <v>1936</v>
      </c>
      <c r="C1937" s="3" t="s">
        <v>6045</v>
      </c>
      <c r="D1937" s="18">
        <v>2500</v>
      </c>
      <c r="E1937" s="18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7">
        <v>41773.724201388883</v>
      </c>
      <c r="L1937" s="7">
        <v>41810.999305555553</v>
      </c>
      <c r="M1937" s="5">
        <f>(J1937/86400)+25569+(-5/24)</f>
        <v>41773.724201388883</v>
      </c>
      <c r="N1937" s="5">
        <f t="shared" si="30"/>
        <v>41810.999305555553</v>
      </c>
      <c r="O1937" t="b">
        <v>0</v>
      </c>
      <c r="P1937">
        <v>50</v>
      </c>
      <c r="Q1937" t="b">
        <v>1</v>
      </c>
      <c r="R1937" t="s">
        <v>8279</v>
      </c>
      <c r="S1937" s="11">
        <f>SUM(E1937/D1937)*100</f>
        <v>108.4</v>
      </c>
      <c r="T1937" s="10">
        <f>SUM(E1937/P1937)</f>
        <v>54.2</v>
      </c>
      <c r="U1937" t="s">
        <v>8323</v>
      </c>
      <c r="V1937" t="s">
        <v>8327</v>
      </c>
    </row>
    <row r="1938" spans="1:22" ht="43.5" x14ac:dyDescent="0.35">
      <c r="A1938">
        <v>1936</v>
      </c>
      <c r="B1938" s="3" t="s">
        <v>1937</v>
      </c>
      <c r="C1938" s="3" t="s">
        <v>6046</v>
      </c>
      <c r="D1938" s="18">
        <v>7500</v>
      </c>
      <c r="E1938" s="1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7">
        <v>40852.68136574074</v>
      </c>
      <c r="L1938" s="7">
        <v>40883.040972222218</v>
      </c>
      <c r="M1938" s="5">
        <f>(J1938/86400)+25569+(-5/24)</f>
        <v>40852.68136574074</v>
      </c>
      <c r="N1938" s="5">
        <f t="shared" si="30"/>
        <v>40883.040972222218</v>
      </c>
      <c r="O1938" t="b">
        <v>0</v>
      </c>
      <c r="P1938">
        <v>145</v>
      </c>
      <c r="Q1938" t="b">
        <v>1</v>
      </c>
      <c r="R1938" t="s">
        <v>8279</v>
      </c>
      <c r="S1938" s="11">
        <f>SUM(E1938/D1938)*100</f>
        <v>116.52013333333333</v>
      </c>
      <c r="T1938" s="10">
        <f>SUM(E1938/P1938)</f>
        <v>60.26903448275862</v>
      </c>
      <c r="U1938" t="s">
        <v>8323</v>
      </c>
      <c r="V1938" t="s">
        <v>8327</v>
      </c>
    </row>
    <row r="1939" spans="1:22" ht="43.5" x14ac:dyDescent="0.35">
      <c r="A1939">
        <v>1937</v>
      </c>
      <c r="B1939" s="3" t="s">
        <v>1938</v>
      </c>
      <c r="C1939" s="3" t="s">
        <v>6047</v>
      </c>
      <c r="D1939" s="18">
        <v>600</v>
      </c>
      <c r="E1939" s="18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7">
        <v>41058.91065972222</v>
      </c>
      <c r="L1939" s="7">
        <v>41074.957638888889</v>
      </c>
      <c r="M1939" s="5">
        <f>(J1939/86400)+25569+(-5/24)</f>
        <v>41058.91065972222</v>
      </c>
      <c r="N1939" s="5">
        <f t="shared" si="30"/>
        <v>41074.957638888889</v>
      </c>
      <c r="O1939" t="b">
        <v>0</v>
      </c>
      <c r="P1939">
        <v>29</v>
      </c>
      <c r="Q1939" t="b">
        <v>1</v>
      </c>
      <c r="R1939" t="s">
        <v>8279</v>
      </c>
      <c r="S1939" s="11">
        <f>SUM(E1939/D1939)*100</f>
        <v>187.245</v>
      </c>
      <c r="T1939" s="10">
        <f>SUM(E1939/P1939)</f>
        <v>38.740344827586206</v>
      </c>
      <c r="U1939" t="s">
        <v>8323</v>
      </c>
      <c r="V1939" t="s">
        <v>8327</v>
      </c>
    </row>
    <row r="1940" spans="1:22" ht="43.5" x14ac:dyDescent="0.35">
      <c r="A1940">
        <v>1938</v>
      </c>
      <c r="B1940" s="3" t="s">
        <v>1939</v>
      </c>
      <c r="C1940" s="3" t="s">
        <v>6048</v>
      </c>
      <c r="D1940" s="18">
        <v>15000</v>
      </c>
      <c r="E1940" s="18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7">
        <v>41426.05128472222</v>
      </c>
      <c r="L1940" s="7">
        <v>41457</v>
      </c>
      <c r="M1940" s="5">
        <f>(J1940/86400)+25569+(-5/24)</f>
        <v>41426.05128472222</v>
      </c>
      <c r="N1940" s="5">
        <f t="shared" si="30"/>
        <v>41457</v>
      </c>
      <c r="O1940" t="b">
        <v>0</v>
      </c>
      <c r="P1940">
        <v>114</v>
      </c>
      <c r="Q1940" t="b">
        <v>1</v>
      </c>
      <c r="R1940" t="s">
        <v>8279</v>
      </c>
      <c r="S1940" s="11">
        <f>SUM(E1940/D1940)*100</f>
        <v>115.93333333333334</v>
      </c>
      <c r="T1940" s="10">
        <f>SUM(E1940/P1940)</f>
        <v>152.54385964912279</v>
      </c>
      <c r="U1940" t="s">
        <v>8323</v>
      </c>
      <c r="V1940" t="s">
        <v>8327</v>
      </c>
    </row>
    <row r="1941" spans="1:22" ht="58" x14ac:dyDescent="0.35">
      <c r="A1941">
        <v>1939</v>
      </c>
      <c r="B1941" s="3" t="s">
        <v>1940</v>
      </c>
      <c r="C1941" s="3" t="s">
        <v>6049</v>
      </c>
      <c r="D1941" s="18">
        <v>10000</v>
      </c>
      <c r="E1941" s="18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7">
        <v>41313.776712962957</v>
      </c>
      <c r="L1941" s="7">
        <v>41343.735046296293</v>
      </c>
      <c r="M1941" s="5">
        <f>(J1941/86400)+25569+(-5/24)</f>
        <v>41313.776712962957</v>
      </c>
      <c r="N1941" s="5">
        <f t="shared" si="30"/>
        <v>41343.735046296293</v>
      </c>
      <c r="O1941" t="b">
        <v>0</v>
      </c>
      <c r="P1941">
        <v>96</v>
      </c>
      <c r="Q1941" t="b">
        <v>1</v>
      </c>
      <c r="R1941" t="s">
        <v>8279</v>
      </c>
      <c r="S1941" s="11">
        <f>SUM(E1941/D1941)*100</f>
        <v>110.7</v>
      </c>
      <c r="T1941" s="10">
        <f>SUM(E1941/P1941)</f>
        <v>115.3125</v>
      </c>
      <c r="U1941" t="s">
        <v>8323</v>
      </c>
      <c r="V1941" t="s">
        <v>8327</v>
      </c>
    </row>
    <row r="1942" spans="1:22" ht="43.5" x14ac:dyDescent="0.35">
      <c r="A1942">
        <v>1940</v>
      </c>
      <c r="B1942" s="3" t="s">
        <v>1941</v>
      </c>
      <c r="C1942" s="3" t="s">
        <v>6050</v>
      </c>
      <c r="D1942" s="18">
        <v>650</v>
      </c>
      <c r="E1942" s="18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7">
        <v>40670.298993055556</v>
      </c>
      <c r="L1942" s="7">
        <v>40708.957638888889</v>
      </c>
      <c r="M1942" s="5">
        <f>(J1942/86400)+25569+(-5/24)</f>
        <v>40670.298993055556</v>
      </c>
      <c r="N1942" s="5">
        <f t="shared" si="30"/>
        <v>40708.957638888889</v>
      </c>
      <c r="O1942" t="b">
        <v>0</v>
      </c>
      <c r="P1942">
        <v>31</v>
      </c>
      <c r="Q1942" t="b">
        <v>1</v>
      </c>
      <c r="R1942" t="s">
        <v>8279</v>
      </c>
      <c r="S1942" s="11">
        <f>SUM(E1942/D1942)*100</f>
        <v>170.92307692307693</v>
      </c>
      <c r="T1942" s="10">
        <f>SUM(E1942/P1942)</f>
        <v>35.838709677419352</v>
      </c>
      <c r="U1942" t="s">
        <v>8323</v>
      </c>
      <c r="V1942" t="s">
        <v>8327</v>
      </c>
    </row>
    <row r="1943" spans="1:22" ht="43.5" x14ac:dyDescent="0.35">
      <c r="A1943">
        <v>1941</v>
      </c>
      <c r="B1943" s="3" t="s">
        <v>1942</v>
      </c>
      <c r="C1943" s="3" t="s">
        <v>6051</v>
      </c>
      <c r="D1943" s="18">
        <v>250000</v>
      </c>
      <c r="E1943" s="18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7">
        <v>41744.08253472222</v>
      </c>
      <c r="L1943" s="7">
        <v>41774.08253472222</v>
      </c>
      <c r="M1943" s="5">
        <f>(J1943/86400)+25569+(-5/24)</f>
        <v>41744.08253472222</v>
      </c>
      <c r="N1943" s="5">
        <f t="shared" si="30"/>
        <v>41774.08253472222</v>
      </c>
      <c r="O1943" t="b">
        <v>1</v>
      </c>
      <c r="P1943">
        <v>4883</v>
      </c>
      <c r="Q1943" t="b">
        <v>1</v>
      </c>
      <c r="R1943" t="s">
        <v>8295</v>
      </c>
      <c r="S1943" s="11">
        <f>SUM(E1943/D1943)*100</f>
        <v>126.11835600000001</v>
      </c>
      <c r="T1943" s="10">
        <f>SUM(E1943/P1943)</f>
        <v>64.570118779438872</v>
      </c>
      <c r="U1943" t="s">
        <v>8317</v>
      </c>
      <c r="V1943" t="s">
        <v>8347</v>
      </c>
    </row>
    <row r="1944" spans="1:22" ht="43.5" x14ac:dyDescent="0.35">
      <c r="A1944">
        <v>1942</v>
      </c>
      <c r="B1944" s="3" t="s">
        <v>1943</v>
      </c>
      <c r="C1944" s="3" t="s">
        <v>6052</v>
      </c>
      <c r="D1944" s="18">
        <v>6000</v>
      </c>
      <c r="E1944" s="18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7">
        <v>40638.619675925926</v>
      </c>
      <c r="L1944" s="7">
        <v>40728.619675925926</v>
      </c>
      <c r="M1944" s="5">
        <f>(J1944/86400)+25569+(-5/24)</f>
        <v>40638.619675925926</v>
      </c>
      <c r="N1944" s="5">
        <f t="shared" si="30"/>
        <v>40728.619675925926</v>
      </c>
      <c r="O1944" t="b">
        <v>1</v>
      </c>
      <c r="P1944">
        <v>95</v>
      </c>
      <c r="Q1944" t="b">
        <v>1</v>
      </c>
      <c r="R1944" t="s">
        <v>8295</v>
      </c>
      <c r="S1944" s="11">
        <f>SUM(E1944/D1944)*100</f>
        <v>138.44033333333334</v>
      </c>
      <c r="T1944" s="10">
        <f>SUM(E1944/P1944)</f>
        <v>87.436000000000007</v>
      </c>
      <c r="U1944" t="s">
        <v>8317</v>
      </c>
      <c r="V1944" t="s">
        <v>8347</v>
      </c>
    </row>
    <row r="1945" spans="1:22" ht="43.5" x14ac:dyDescent="0.35">
      <c r="A1945">
        <v>1943</v>
      </c>
      <c r="B1945" s="3" t="s">
        <v>1944</v>
      </c>
      <c r="C1945" s="3" t="s">
        <v>6053</v>
      </c>
      <c r="D1945" s="18">
        <v>10000</v>
      </c>
      <c r="E1945" s="18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7">
        <v>42548.061527777776</v>
      </c>
      <c r="L1945" s="7">
        <v>42593.061527777776</v>
      </c>
      <c r="M1945" s="5">
        <f>(J1945/86400)+25569+(-5/24)</f>
        <v>42548.061527777776</v>
      </c>
      <c r="N1945" s="5">
        <f t="shared" si="30"/>
        <v>42593.061527777776</v>
      </c>
      <c r="O1945" t="b">
        <v>1</v>
      </c>
      <c r="P1945">
        <v>2478</v>
      </c>
      <c r="Q1945" t="b">
        <v>1</v>
      </c>
      <c r="R1945" t="s">
        <v>8295</v>
      </c>
      <c r="S1945" s="11">
        <f>SUM(E1945/D1945)*100</f>
        <v>1705.2499999999998</v>
      </c>
      <c r="T1945" s="10">
        <f>SUM(E1945/P1945)</f>
        <v>68.815577078288939</v>
      </c>
      <c r="U1945" t="s">
        <v>8317</v>
      </c>
      <c r="V1945" t="s">
        <v>8347</v>
      </c>
    </row>
    <row r="1946" spans="1:22" ht="58" x14ac:dyDescent="0.35">
      <c r="A1946">
        <v>1944</v>
      </c>
      <c r="B1946" s="3" t="s">
        <v>1945</v>
      </c>
      <c r="C1946" s="3" t="s">
        <v>6054</v>
      </c>
      <c r="D1946" s="18">
        <v>40000</v>
      </c>
      <c r="E1946" s="18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7">
        <v>41730.376041666663</v>
      </c>
      <c r="L1946" s="7">
        <v>41760.376041666663</v>
      </c>
      <c r="M1946" s="5">
        <f>(J1946/86400)+25569+(-5/24)</f>
        <v>41730.376041666663</v>
      </c>
      <c r="N1946" s="5">
        <f t="shared" si="30"/>
        <v>41760.376041666663</v>
      </c>
      <c r="O1946" t="b">
        <v>1</v>
      </c>
      <c r="P1946">
        <v>1789</v>
      </c>
      <c r="Q1946" t="b">
        <v>1</v>
      </c>
      <c r="R1946" t="s">
        <v>8295</v>
      </c>
      <c r="S1946" s="11">
        <f>SUM(E1946/D1946)*100</f>
        <v>788.05550000000005</v>
      </c>
      <c r="T1946" s="10">
        <f>SUM(E1946/P1946)</f>
        <v>176.200223588597</v>
      </c>
      <c r="U1946" t="s">
        <v>8317</v>
      </c>
      <c r="V1946" t="s">
        <v>8347</v>
      </c>
    </row>
    <row r="1947" spans="1:22" ht="43.5" x14ac:dyDescent="0.35">
      <c r="A1947">
        <v>1945</v>
      </c>
      <c r="B1947" s="3" t="s">
        <v>1946</v>
      </c>
      <c r="C1947" s="3" t="s">
        <v>6055</v>
      </c>
      <c r="D1947" s="18">
        <v>100000</v>
      </c>
      <c r="E1947" s="18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7">
        <v>42157.043495370366</v>
      </c>
      <c r="L1947" s="7">
        <v>42197.043495370366</v>
      </c>
      <c r="M1947" s="5">
        <f>(J1947/86400)+25569+(-5/24)</f>
        <v>42157.043495370366</v>
      </c>
      <c r="N1947" s="5">
        <f t="shared" si="30"/>
        <v>42197.043495370366</v>
      </c>
      <c r="O1947" t="b">
        <v>1</v>
      </c>
      <c r="P1947">
        <v>680</v>
      </c>
      <c r="Q1947" t="b">
        <v>1</v>
      </c>
      <c r="R1947" t="s">
        <v>8295</v>
      </c>
      <c r="S1947" s="11">
        <f>SUM(E1947/D1947)*100</f>
        <v>348.01799999999997</v>
      </c>
      <c r="T1947" s="10">
        <f>SUM(E1947/P1947)</f>
        <v>511.79117647058825</v>
      </c>
      <c r="U1947" t="s">
        <v>8317</v>
      </c>
      <c r="V1947" t="s">
        <v>8347</v>
      </c>
    </row>
    <row r="1948" spans="1:22" ht="58" x14ac:dyDescent="0.35">
      <c r="A1948">
        <v>1946</v>
      </c>
      <c r="B1948" s="3" t="s">
        <v>1947</v>
      </c>
      <c r="C1948" s="3" t="s">
        <v>6056</v>
      </c>
      <c r="D1948" s="18">
        <v>7500</v>
      </c>
      <c r="E1948" s="1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7">
        <v>41688.941678240742</v>
      </c>
      <c r="L1948" s="7">
        <v>41748.900011574071</v>
      </c>
      <c r="M1948" s="5">
        <f>(J1948/86400)+25569+(-5/24)</f>
        <v>41688.941678240742</v>
      </c>
      <c r="N1948" s="5">
        <f t="shared" si="30"/>
        <v>41748.900011574071</v>
      </c>
      <c r="O1948" t="b">
        <v>1</v>
      </c>
      <c r="P1948">
        <v>70</v>
      </c>
      <c r="Q1948" t="b">
        <v>1</v>
      </c>
      <c r="R1948" t="s">
        <v>8295</v>
      </c>
      <c r="S1948" s="11">
        <f>SUM(E1948/D1948)*100</f>
        <v>149.74666666666667</v>
      </c>
      <c r="T1948" s="10">
        <f>SUM(E1948/P1948)</f>
        <v>160.44285714285715</v>
      </c>
      <c r="U1948" t="s">
        <v>8317</v>
      </c>
      <c r="V1948" t="s">
        <v>8347</v>
      </c>
    </row>
    <row r="1949" spans="1:22" ht="58" x14ac:dyDescent="0.35">
      <c r="A1949">
        <v>1947</v>
      </c>
      <c r="B1949" s="3" t="s">
        <v>1948</v>
      </c>
      <c r="C1949" s="3" t="s">
        <v>6057</v>
      </c>
      <c r="D1949" s="18">
        <v>800</v>
      </c>
      <c r="E1949" s="18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7">
        <v>40102.709722222222</v>
      </c>
      <c r="L1949" s="7">
        <v>40140.040972222218</v>
      </c>
      <c r="M1949" s="5">
        <f>(J1949/86400)+25569+(-5/24)</f>
        <v>40102.709722222222</v>
      </c>
      <c r="N1949" s="5">
        <f t="shared" si="30"/>
        <v>40140.040972222218</v>
      </c>
      <c r="O1949" t="b">
        <v>1</v>
      </c>
      <c r="P1949">
        <v>23</v>
      </c>
      <c r="Q1949" t="b">
        <v>1</v>
      </c>
      <c r="R1949" t="s">
        <v>8295</v>
      </c>
      <c r="S1949" s="11">
        <f>SUM(E1949/D1949)*100</f>
        <v>100.63375000000001</v>
      </c>
      <c r="T1949" s="10">
        <f>SUM(E1949/P1949)</f>
        <v>35.003043478260871</v>
      </c>
      <c r="U1949" t="s">
        <v>8317</v>
      </c>
      <c r="V1949" t="s">
        <v>8347</v>
      </c>
    </row>
    <row r="1950" spans="1:22" ht="29" x14ac:dyDescent="0.35">
      <c r="A1950">
        <v>1948</v>
      </c>
      <c r="B1950" s="3" t="s">
        <v>1949</v>
      </c>
      <c r="C1950" s="3" t="s">
        <v>6058</v>
      </c>
      <c r="D1950" s="18">
        <v>100000</v>
      </c>
      <c r="E1950" s="18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7">
        <v>42473.395937499998</v>
      </c>
      <c r="L1950" s="7">
        <v>42527.501388888886</v>
      </c>
      <c r="M1950" s="5">
        <f>(J1950/86400)+25569+(-5/24)</f>
        <v>42473.395937499998</v>
      </c>
      <c r="N1950" s="5">
        <f t="shared" si="30"/>
        <v>42527.501388888886</v>
      </c>
      <c r="O1950" t="b">
        <v>1</v>
      </c>
      <c r="P1950">
        <v>4245</v>
      </c>
      <c r="Q1950" t="b">
        <v>1</v>
      </c>
      <c r="R1950" t="s">
        <v>8295</v>
      </c>
      <c r="S1950" s="11">
        <f>SUM(E1950/D1950)*100</f>
        <v>800.21100000000001</v>
      </c>
      <c r="T1950" s="10">
        <f>SUM(E1950/P1950)</f>
        <v>188.50671378091872</v>
      </c>
      <c r="U1950" t="s">
        <v>8317</v>
      </c>
      <c r="V1950" t="s">
        <v>8347</v>
      </c>
    </row>
    <row r="1951" spans="1:22" ht="43.5" x14ac:dyDescent="0.35">
      <c r="A1951">
        <v>1949</v>
      </c>
      <c r="B1951" s="3" t="s">
        <v>1950</v>
      </c>
      <c r="C1951" s="3" t="s">
        <v>6059</v>
      </c>
      <c r="D1951" s="18">
        <v>50000</v>
      </c>
      <c r="E1951" s="18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7">
        <v>41800.21471064815</v>
      </c>
      <c r="L1951" s="7">
        <v>41830.21471064815</v>
      </c>
      <c r="M1951" s="5">
        <f>(J1951/86400)+25569+(-5/24)</f>
        <v>41800.21471064815</v>
      </c>
      <c r="N1951" s="5">
        <f t="shared" si="30"/>
        <v>41830.21471064815</v>
      </c>
      <c r="O1951" t="b">
        <v>1</v>
      </c>
      <c r="P1951">
        <v>943</v>
      </c>
      <c r="Q1951" t="b">
        <v>1</v>
      </c>
      <c r="R1951" t="s">
        <v>8295</v>
      </c>
      <c r="S1951" s="11">
        <f>SUM(E1951/D1951)*100</f>
        <v>106.00260000000002</v>
      </c>
      <c r="T1951" s="10">
        <f>SUM(E1951/P1951)</f>
        <v>56.204984093319197</v>
      </c>
      <c r="U1951" t="s">
        <v>8317</v>
      </c>
      <c r="V1951" t="s">
        <v>8347</v>
      </c>
    </row>
    <row r="1952" spans="1:22" ht="43.5" x14ac:dyDescent="0.35">
      <c r="A1952">
        <v>1950</v>
      </c>
      <c r="B1952" s="3" t="s">
        <v>1951</v>
      </c>
      <c r="C1952" s="3" t="s">
        <v>6060</v>
      </c>
      <c r="D1952" s="18">
        <v>48000</v>
      </c>
      <c r="E1952" s="18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7">
        <v>40623.973067129627</v>
      </c>
      <c r="L1952" s="7">
        <v>40654.973067129627</v>
      </c>
      <c r="M1952" s="5">
        <f>(J1952/86400)+25569+(-5/24)</f>
        <v>40623.973067129627</v>
      </c>
      <c r="N1952" s="5">
        <f t="shared" si="30"/>
        <v>40654.973067129627</v>
      </c>
      <c r="O1952" t="b">
        <v>1</v>
      </c>
      <c r="P1952">
        <v>1876</v>
      </c>
      <c r="Q1952" t="b">
        <v>1</v>
      </c>
      <c r="R1952" t="s">
        <v>8295</v>
      </c>
      <c r="S1952" s="11">
        <f>SUM(E1952/D1952)*100</f>
        <v>200.51866666666669</v>
      </c>
      <c r="T1952" s="10">
        <f>SUM(E1952/P1952)</f>
        <v>51.3054157782516</v>
      </c>
      <c r="U1952" t="s">
        <v>8317</v>
      </c>
      <c r="V1952" t="s">
        <v>8347</v>
      </c>
    </row>
    <row r="1953" spans="1:22" ht="43.5" x14ac:dyDescent="0.35">
      <c r="A1953">
        <v>1951</v>
      </c>
      <c r="B1953" s="3" t="s">
        <v>1952</v>
      </c>
      <c r="C1953" s="3" t="s">
        <v>6061</v>
      </c>
      <c r="D1953" s="18">
        <v>50000</v>
      </c>
      <c r="E1953" s="18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7">
        <v>42651.212233796294</v>
      </c>
      <c r="L1953" s="7">
        <v>42681.253900462958</v>
      </c>
      <c r="M1953" s="5">
        <f>(J1953/86400)+25569+(-5/24)</f>
        <v>42651.212233796294</v>
      </c>
      <c r="N1953" s="5">
        <f t="shared" si="30"/>
        <v>42681.253900462958</v>
      </c>
      <c r="O1953" t="b">
        <v>1</v>
      </c>
      <c r="P1953">
        <v>834</v>
      </c>
      <c r="Q1953" t="b">
        <v>1</v>
      </c>
      <c r="R1953" t="s">
        <v>8295</v>
      </c>
      <c r="S1953" s="11">
        <f>SUM(E1953/D1953)*100</f>
        <v>212.44399999999999</v>
      </c>
      <c r="T1953" s="10">
        <f>SUM(E1953/P1953)</f>
        <v>127.36450839328538</v>
      </c>
      <c r="U1953" t="s">
        <v>8317</v>
      </c>
      <c r="V1953" t="s">
        <v>8347</v>
      </c>
    </row>
    <row r="1954" spans="1:22" ht="43.5" x14ac:dyDescent="0.35">
      <c r="A1954">
        <v>1952</v>
      </c>
      <c r="B1954" s="3" t="s">
        <v>1953</v>
      </c>
      <c r="C1954" s="3" t="s">
        <v>6062</v>
      </c>
      <c r="D1954" s="18">
        <v>35000</v>
      </c>
      <c r="E1954" s="18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7">
        <v>41526.398321759254</v>
      </c>
      <c r="L1954" s="7">
        <v>41563.398321759254</v>
      </c>
      <c r="M1954" s="5">
        <f>(J1954/86400)+25569+(-5/24)</f>
        <v>41526.398321759254</v>
      </c>
      <c r="N1954" s="5">
        <f t="shared" si="30"/>
        <v>41563.398321759254</v>
      </c>
      <c r="O1954" t="b">
        <v>1</v>
      </c>
      <c r="P1954">
        <v>682</v>
      </c>
      <c r="Q1954" t="b">
        <v>1</v>
      </c>
      <c r="R1954" t="s">
        <v>8295</v>
      </c>
      <c r="S1954" s="11">
        <f>SUM(E1954/D1954)*100</f>
        <v>198.47237142857145</v>
      </c>
      <c r="T1954" s="10">
        <f>SUM(E1954/P1954)</f>
        <v>101.85532258064516</v>
      </c>
      <c r="U1954" t="s">
        <v>8317</v>
      </c>
      <c r="V1954" t="s">
        <v>8347</v>
      </c>
    </row>
    <row r="1955" spans="1:22" ht="43.5" x14ac:dyDescent="0.35">
      <c r="A1955">
        <v>1953</v>
      </c>
      <c r="B1955" s="3" t="s">
        <v>1954</v>
      </c>
      <c r="C1955" s="3" t="s">
        <v>6063</v>
      </c>
      <c r="D1955" s="18">
        <v>15000</v>
      </c>
      <c r="E1955" s="18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7">
        <v>40940.991493055553</v>
      </c>
      <c r="L1955" s="7">
        <v>40969.916666666664</v>
      </c>
      <c r="M1955" s="5">
        <f>(J1955/86400)+25569+(-5/24)</f>
        <v>40940.991493055553</v>
      </c>
      <c r="N1955" s="5">
        <f t="shared" si="30"/>
        <v>40969.916666666664</v>
      </c>
      <c r="O1955" t="b">
        <v>1</v>
      </c>
      <c r="P1955">
        <v>147</v>
      </c>
      <c r="Q1955" t="b">
        <v>1</v>
      </c>
      <c r="R1955" t="s">
        <v>8295</v>
      </c>
      <c r="S1955" s="11">
        <f>SUM(E1955/D1955)*100</f>
        <v>225.94666666666666</v>
      </c>
      <c r="T1955" s="10">
        <f>SUM(E1955/P1955)</f>
        <v>230.55782312925169</v>
      </c>
      <c r="U1955" t="s">
        <v>8317</v>
      </c>
      <c r="V1955" t="s">
        <v>8347</v>
      </c>
    </row>
    <row r="1956" spans="1:22" ht="29" x14ac:dyDescent="0.35">
      <c r="A1956">
        <v>1954</v>
      </c>
      <c r="B1956" s="3" t="s">
        <v>1955</v>
      </c>
      <c r="C1956" s="3" t="s">
        <v>6064</v>
      </c>
      <c r="D1956" s="18">
        <v>50000</v>
      </c>
      <c r="E1956" s="18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7">
        <v>42394.372407407405</v>
      </c>
      <c r="L1956" s="7">
        <v>42440.999999999993</v>
      </c>
      <c r="M1956" s="5">
        <f>(J1956/86400)+25569+(-5/24)</f>
        <v>42394.372407407405</v>
      </c>
      <c r="N1956" s="5">
        <f t="shared" si="30"/>
        <v>42440.999999999993</v>
      </c>
      <c r="O1956" t="b">
        <v>1</v>
      </c>
      <c r="P1956">
        <v>415</v>
      </c>
      <c r="Q1956" t="b">
        <v>1</v>
      </c>
      <c r="R1956" t="s">
        <v>8295</v>
      </c>
      <c r="S1956" s="11">
        <f>SUM(E1956/D1956)*100</f>
        <v>698.94800000000009</v>
      </c>
      <c r="T1956" s="10">
        <f>SUM(E1956/P1956)</f>
        <v>842.10602409638557</v>
      </c>
      <c r="U1956" t="s">
        <v>8317</v>
      </c>
      <c r="V1956" t="s">
        <v>8347</v>
      </c>
    </row>
    <row r="1957" spans="1:22" ht="58" x14ac:dyDescent="0.35">
      <c r="A1957">
        <v>1955</v>
      </c>
      <c r="B1957" s="3" t="s">
        <v>1956</v>
      </c>
      <c r="C1957" s="3" t="s">
        <v>6065</v>
      </c>
      <c r="D1957" s="18">
        <v>42000</v>
      </c>
      <c r="E1957" s="18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7">
        <v>41020.063437500001</v>
      </c>
      <c r="L1957" s="7">
        <v>41052.583333333328</v>
      </c>
      <c r="M1957" s="5">
        <f>(J1957/86400)+25569+(-5/24)</f>
        <v>41020.063437500001</v>
      </c>
      <c r="N1957" s="5">
        <f t="shared" si="30"/>
        <v>41052.583333333328</v>
      </c>
      <c r="O1957" t="b">
        <v>1</v>
      </c>
      <c r="P1957">
        <v>290</v>
      </c>
      <c r="Q1957" t="b">
        <v>1</v>
      </c>
      <c r="R1957" t="s">
        <v>8295</v>
      </c>
      <c r="S1957" s="11">
        <f>SUM(E1957/D1957)*100</f>
        <v>398.59528571428569</v>
      </c>
      <c r="T1957" s="10">
        <f>SUM(E1957/P1957)</f>
        <v>577.27593103448271</v>
      </c>
      <c r="U1957" t="s">
        <v>8317</v>
      </c>
      <c r="V1957" t="s">
        <v>8347</v>
      </c>
    </row>
    <row r="1958" spans="1:22" ht="43.5" x14ac:dyDescent="0.35">
      <c r="A1958">
        <v>1956</v>
      </c>
      <c r="B1958" s="3" t="s">
        <v>1957</v>
      </c>
      <c r="C1958" s="3" t="s">
        <v>6066</v>
      </c>
      <c r="D1958" s="18">
        <v>60000</v>
      </c>
      <c r="E1958" s="1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7">
        <v>42067.71533564815</v>
      </c>
      <c r="L1958" s="7">
        <v>42112.673668981479</v>
      </c>
      <c r="M1958" s="5">
        <f>(J1958/86400)+25569+(-5/24)</f>
        <v>42067.71533564815</v>
      </c>
      <c r="N1958" s="5">
        <f t="shared" si="30"/>
        <v>42112.673668981479</v>
      </c>
      <c r="O1958" t="b">
        <v>1</v>
      </c>
      <c r="P1958">
        <v>365</v>
      </c>
      <c r="Q1958" t="b">
        <v>1</v>
      </c>
      <c r="R1958" t="s">
        <v>8295</v>
      </c>
      <c r="S1958" s="11">
        <f>SUM(E1958/D1958)*100</f>
        <v>294.0333333333333</v>
      </c>
      <c r="T1958" s="10">
        <f>SUM(E1958/P1958)</f>
        <v>483.34246575342468</v>
      </c>
      <c r="U1958" t="s">
        <v>8317</v>
      </c>
      <c r="V1958" t="s">
        <v>8347</v>
      </c>
    </row>
    <row r="1959" spans="1:22" ht="29" x14ac:dyDescent="0.35">
      <c r="A1959">
        <v>1957</v>
      </c>
      <c r="B1959" s="3" t="s">
        <v>1958</v>
      </c>
      <c r="C1959" s="3" t="s">
        <v>6067</v>
      </c>
      <c r="D1959" s="18">
        <v>30000</v>
      </c>
      <c r="E1959" s="18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7">
        <v>41178.890196759261</v>
      </c>
      <c r="L1959" s="7">
        <v>41208.890196759261</v>
      </c>
      <c r="M1959" s="5">
        <f>(J1959/86400)+25569+(-5/24)</f>
        <v>41178.890196759261</v>
      </c>
      <c r="N1959" s="5">
        <f t="shared" si="30"/>
        <v>41208.890196759261</v>
      </c>
      <c r="O1959" t="b">
        <v>1</v>
      </c>
      <c r="P1959">
        <v>660</v>
      </c>
      <c r="Q1959" t="b">
        <v>1</v>
      </c>
      <c r="R1959" t="s">
        <v>8295</v>
      </c>
      <c r="S1959" s="11">
        <f>SUM(E1959/D1959)*100</f>
        <v>167.50470000000001</v>
      </c>
      <c r="T1959" s="10">
        <f>SUM(E1959/P1959)</f>
        <v>76.138500000000008</v>
      </c>
      <c r="U1959" t="s">
        <v>8317</v>
      </c>
      <c r="V1959" t="s">
        <v>8347</v>
      </c>
    </row>
    <row r="1960" spans="1:22" ht="43.5" x14ac:dyDescent="0.35">
      <c r="A1960">
        <v>1958</v>
      </c>
      <c r="B1960" s="3" t="s">
        <v>1959</v>
      </c>
      <c r="C1960" s="3" t="s">
        <v>6068</v>
      </c>
      <c r="D1960" s="18">
        <v>7000</v>
      </c>
      <c r="E1960" s="18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7">
        <v>41326.779641203699</v>
      </c>
      <c r="L1960" s="7">
        <v>41356.737974537034</v>
      </c>
      <c r="M1960" s="5">
        <f>(J1960/86400)+25569+(-5/24)</f>
        <v>41326.779641203699</v>
      </c>
      <c r="N1960" s="5">
        <f t="shared" si="30"/>
        <v>41356.737974537034</v>
      </c>
      <c r="O1960" t="b">
        <v>1</v>
      </c>
      <c r="P1960">
        <v>1356</v>
      </c>
      <c r="Q1960" t="b">
        <v>1</v>
      </c>
      <c r="R1960" t="s">
        <v>8295</v>
      </c>
      <c r="S1960" s="11">
        <f>SUM(E1960/D1960)*100</f>
        <v>1435.5717142857143</v>
      </c>
      <c r="T1960" s="10">
        <f>SUM(E1960/P1960)</f>
        <v>74.107684365781708</v>
      </c>
      <c r="U1960" t="s">
        <v>8317</v>
      </c>
      <c r="V1960" t="s">
        <v>8347</v>
      </c>
    </row>
    <row r="1961" spans="1:22" ht="58" x14ac:dyDescent="0.35">
      <c r="A1961">
        <v>1959</v>
      </c>
      <c r="B1961" s="3" t="s">
        <v>1960</v>
      </c>
      <c r="C1961" s="3" t="s">
        <v>6069</v>
      </c>
      <c r="D1961" s="18">
        <v>10000</v>
      </c>
      <c r="E1961" s="18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7">
        <v>41871.637268518512</v>
      </c>
      <c r="L1961" s="7">
        <v>41912.791666666664</v>
      </c>
      <c r="M1961" s="5">
        <f>(J1961/86400)+25569+(-5/24)</f>
        <v>41871.637268518512</v>
      </c>
      <c r="N1961" s="5">
        <f t="shared" si="30"/>
        <v>41912.791666666664</v>
      </c>
      <c r="O1961" t="b">
        <v>1</v>
      </c>
      <c r="P1961">
        <v>424</v>
      </c>
      <c r="Q1961" t="b">
        <v>1</v>
      </c>
      <c r="R1961" t="s">
        <v>8295</v>
      </c>
      <c r="S1961" s="11">
        <f>SUM(E1961/D1961)*100</f>
        <v>156.73439999999999</v>
      </c>
      <c r="T1961" s="10">
        <f>SUM(E1961/P1961)</f>
        <v>36.965660377358489</v>
      </c>
      <c r="U1961" t="s">
        <v>8317</v>
      </c>
      <c r="V1961" t="s">
        <v>8347</v>
      </c>
    </row>
    <row r="1962" spans="1:22" ht="43.5" x14ac:dyDescent="0.35">
      <c r="A1962">
        <v>1960</v>
      </c>
      <c r="B1962" s="3" t="s">
        <v>1961</v>
      </c>
      <c r="C1962" s="3" t="s">
        <v>6070</v>
      </c>
      <c r="D1962" s="18">
        <v>70000</v>
      </c>
      <c r="E1962" s="18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7">
        <v>41964.154409722221</v>
      </c>
      <c r="L1962" s="7">
        <v>41994.154409722221</v>
      </c>
      <c r="M1962" s="5">
        <f>(J1962/86400)+25569+(-5/24)</f>
        <v>41964.154409722221</v>
      </c>
      <c r="N1962" s="5">
        <f t="shared" si="30"/>
        <v>41994.154409722221</v>
      </c>
      <c r="O1962" t="b">
        <v>1</v>
      </c>
      <c r="P1962">
        <v>33</v>
      </c>
      <c r="Q1962" t="b">
        <v>1</v>
      </c>
      <c r="R1962" t="s">
        <v>8295</v>
      </c>
      <c r="S1962" s="11">
        <f>SUM(E1962/D1962)*100</f>
        <v>117.90285714285716</v>
      </c>
      <c r="T1962" s="10">
        <f>SUM(E1962/P1962)</f>
        <v>2500.969696969697</v>
      </c>
      <c r="U1962" t="s">
        <v>8317</v>
      </c>
      <c r="V1962" t="s">
        <v>8347</v>
      </c>
    </row>
    <row r="1963" spans="1:22" ht="43.5" x14ac:dyDescent="0.35">
      <c r="A1963">
        <v>1961</v>
      </c>
      <c r="B1963" s="3" t="s">
        <v>1962</v>
      </c>
      <c r="C1963" s="3" t="s">
        <v>6071</v>
      </c>
      <c r="D1963" s="18">
        <v>10000</v>
      </c>
      <c r="E1963" s="18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7">
        <v>41147.986307870371</v>
      </c>
      <c r="L1963" s="7">
        <v>41187.957638888889</v>
      </c>
      <c r="M1963" s="5">
        <f>(J1963/86400)+25569+(-5/24)</f>
        <v>41147.986307870371</v>
      </c>
      <c r="N1963" s="5">
        <f t="shared" si="30"/>
        <v>41187.957638888889</v>
      </c>
      <c r="O1963" t="b">
        <v>1</v>
      </c>
      <c r="P1963">
        <v>1633</v>
      </c>
      <c r="Q1963" t="b">
        <v>1</v>
      </c>
      <c r="R1963" t="s">
        <v>8295</v>
      </c>
      <c r="S1963" s="11">
        <f>SUM(E1963/D1963)*100</f>
        <v>1105.3811999999998</v>
      </c>
      <c r="T1963" s="10">
        <f>SUM(E1963/P1963)</f>
        <v>67.690214329454989</v>
      </c>
      <c r="U1963" t="s">
        <v>8317</v>
      </c>
      <c r="V1963" t="s">
        <v>8347</v>
      </c>
    </row>
    <row r="1964" spans="1:22" ht="43.5" x14ac:dyDescent="0.35">
      <c r="A1964">
        <v>1962</v>
      </c>
      <c r="B1964" s="3" t="s">
        <v>1963</v>
      </c>
      <c r="C1964" s="3" t="s">
        <v>6072</v>
      </c>
      <c r="D1964" s="18">
        <v>10000</v>
      </c>
      <c r="E1964" s="18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7">
        <v>41742.572175925925</v>
      </c>
      <c r="L1964" s="7">
        <v>41772.572175925925</v>
      </c>
      <c r="M1964" s="5">
        <f>(J1964/86400)+25569+(-5/24)</f>
        <v>41742.572175925925</v>
      </c>
      <c r="N1964" s="5">
        <f t="shared" si="30"/>
        <v>41772.572175925925</v>
      </c>
      <c r="O1964" t="b">
        <v>1</v>
      </c>
      <c r="P1964">
        <v>306</v>
      </c>
      <c r="Q1964" t="b">
        <v>1</v>
      </c>
      <c r="R1964" t="s">
        <v>8295</v>
      </c>
      <c r="S1964" s="11">
        <f>SUM(E1964/D1964)*100</f>
        <v>192.92499999999998</v>
      </c>
      <c r="T1964" s="10">
        <f>SUM(E1964/P1964)</f>
        <v>63.04738562091503</v>
      </c>
      <c r="U1964" t="s">
        <v>8317</v>
      </c>
      <c r="V1964" t="s">
        <v>8347</v>
      </c>
    </row>
    <row r="1965" spans="1:22" ht="58" x14ac:dyDescent="0.35">
      <c r="A1965">
        <v>1963</v>
      </c>
      <c r="B1965" s="3" t="s">
        <v>1964</v>
      </c>
      <c r="C1965" s="3" t="s">
        <v>6073</v>
      </c>
      <c r="D1965" s="18">
        <v>19000</v>
      </c>
      <c r="E1965" s="18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7">
        <v>41863.221458333333</v>
      </c>
      <c r="L1965" s="7">
        <v>41898.221458333333</v>
      </c>
      <c r="M1965" s="5">
        <f>(J1965/86400)+25569+(-5/24)</f>
        <v>41863.221458333333</v>
      </c>
      <c r="N1965" s="5">
        <f t="shared" si="30"/>
        <v>41898.221458333333</v>
      </c>
      <c r="O1965" t="b">
        <v>1</v>
      </c>
      <c r="P1965">
        <v>205</v>
      </c>
      <c r="Q1965" t="b">
        <v>1</v>
      </c>
      <c r="R1965" t="s">
        <v>8295</v>
      </c>
      <c r="S1965" s="11">
        <f>SUM(E1965/D1965)*100</f>
        <v>126.8842105263158</v>
      </c>
      <c r="T1965" s="10">
        <f>SUM(E1965/P1965)</f>
        <v>117.6</v>
      </c>
      <c r="U1965" t="s">
        <v>8317</v>
      </c>
      <c r="V1965" t="s">
        <v>8347</v>
      </c>
    </row>
    <row r="1966" spans="1:22" ht="43.5" x14ac:dyDescent="0.35">
      <c r="A1966">
        <v>1964</v>
      </c>
      <c r="B1966" s="3" t="s">
        <v>1965</v>
      </c>
      <c r="C1966" s="3" t="s">
        <v>6074</v>
      </c>
      <c r="D1966" s="18">
        <v>89200</v>
      </c>
      <c r="E1966" s="18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7">
        <v>42452.064490740733</v>
      </c>
      <c r="L1966" s="7">
        <v>42482.064490740733</v>
      </c>
      <c r="M1966" s="5">
        <f>(J1966/86400)+25569+(-5/24)</f>
        <v>42452.064490740733</v>
      </c>
      <c r="N1966" s="5">
        <f t="shared" si="30"/>
        <v>42482.064490740733</v>
      </c>
      <c r="O1966" t="b">
        <v>1</v>
      </c>
      <c r="P1966">
        <v>1281</v>
      </c>
      <c r="Q1966" t="b">
        <v>1</v>
      </c>
      <c r="R1966" t="s">
        <v>8295</v>
      </c>
      <c r="S1966" s="11">
        <f>SUM(E1966/D1966)*100</f>
        <v>259.57748878923763</v>
      </c>
      <c r="T1966" s="10">
        <f>SUM(E1966/P1966)</f>
        <v>180.75185011709601</v>
      </c>
      <c r="U1966" t="s">
        <v>8317</v>
      </c>
      <c r="V1966" t="s">
        <v>8347</v>
      </c>
    </row>
    <row r="1967" spans="1:22" ht="43.5" x14ac:dyDescent="0.35">
      <c r="A1967">
        <v>1965</v>
      </c>
      <c r="B1967" s="3" t="s">
        <v>1966</v>
      </c>
      <c r="C1967" s="3" t="s">
        <v>6075</v>
      </c>
      <c r="D1967" s="18">
        <v>5000</v>
      </c>
      <c r="E1967" s="18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7">
        <v>40897.880902777775</v>
      </c>
      <c r="L1967" s="7">
        <v>40919.833333333328</v>
      </c>
      <c r="M1967" s="5">
        <f>(J1967/86400)+25569+(-5/24)</f>
        <v>40897.880902777775</v>
      </c>
      <c r="N1967" s="5">
        <f t="shared" si="30"/>
        <v>40919.833333333328</v>
      </c>
      <c r="O1967" t="b">
        <v>1</v>
      </c>
      <c r="P1967">
        <v>103</v>
      </c>
      <c r="Q1967" t="b">
        <v>1</v>
      </c>
      <c r="R1967" t="s">
        <v>8295</v>
      </c>
      <c r="S1967" s="11">
        <f>SUM(E1967/D1967)*100</f>
        <v>262.27999999999997</v>
      </c>
      <c r="T1967" s="10">
        <f>SUM(E1967/P1967)</f>
        <v>127.32038834951456</v>
      </c>
      <c r="U1967" t="s">
        <v>8317</v>
      </c>
      <c r="V1967" t="s">
        <v>8347</v>
      </c>
    </row>
    <row r="1968" spans="1:22" ht="58" x14ac:dyDescent="0.35">
      <c r="A1968">
        <v>1966</v>
      </c>
      <c r="B1968" s="3" t="s">
        <v>1967</v>
      </c>
      <c r="C1968" s="3" t="s">
        <v>6076</v>
      </c>
      <c r="D1968" s="18">
        <v>100000</v>
      </c>
      <c r="E1968" s="1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7">
        <v>41835.332152777773</v>
      </c>
      <c r="L1968" s="7">
        <v>41865.332152777773</v>
      </c>
      <c r="M1968" s="5">
        <f>(J1968/86400)+25569+(-5/24)</f>
        <v>41835.332152777773</v>
      </c>
      <c r="N1968" s="5">
        <f t="shared" si="30"/>
        <v>41865.332152777773</v>
      </c>
      <c r="O1968" t="b">
        <v>1</v>
      </c>
      <c r="P1968">
        <v>1513</v>
      </c>
      <c r="Q1968" t="b">
        <v>1</v>
      </c>
      <c r="R1968" t="s">
        <v>8295</v>
      </c>
      <c r="S1968" s="11">
        <f>SUM(E1968/D1968)*100</f>
        <v>206.74309000000002</v>
      </c>
      <c r="T1968" s="10">
        <f>SUM(E1968/P1968)</f>
        <v>136.6444745538665</v>
      </c>
      <c r="U1968" t="s">
        <v>8317</v>
      </c>
      <c r="V1968" t="s">
        <v>8347</v>
      </c>
    </row>
    <row r="1969" spans="1:22" ht="43.5" x14ac:dyDescent="0.35">
      <c r="A1969">
        <v>1967</v>
      </c>
      <c r="B1969" s="3" t="s">
        <v>1968</v>
      </c>
      <c r="C1969" s="3" t="s">
        <v>6077</v>
      </c>
      <c r="D1969" s="18">
        <v>20000</v>
      </c>
      <c r="E1969" s="18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7">
        <v>41730.455196759256</v>
      </c>
      <c r="L1969" s="7">
        <v>41760.455196759256</v>
      </c>
      <c r="M1969" s="5">
        <f>(J1969/86400)+25569+(-5/24)</f>
        <v>41730.455196759256</v>
      </c>
      <c r="N1969" s="5">
        <f t="shared" si="30"/>
        <v>41760.455196759256</v>
      </c>
      <c r="O1969" t="b">
        <v>1</v>
      </c>
      <c r="P1969">
        <v>405</v>
      </c>
      <c r="Q1969" t="b">
        <v>1</v>
      </c>
      <c r="R1969" t="s">
        <v>8295</v>
      </c>
      <c r="S1969" s="11">
        <f>SUM(E1969/D1969)*100</f>
        <v>370.13</v>
      </c>
      <c r="T1969" s="10">
        <f>SUM(E1969/P1969)</f>
        <v>182.78024691358024</v>
      </c>
      <c r="U1969" t="s">
        <v>8317</v>
      </c>
      <c r="V1969" t="s">
        <v>8347</v>
      </c>
    </row>
    <row r="1970" spans="1:22" ht="29" x14ac:dyDescent="0.35">
      <c r="A1970">
        <v>1968</v>
      </c>
      <c r="B1970" s="3" t="s">
        <v>1969</v>
      </c>
      <c r="C1970" s="3" t="s">
        <v>6078</v>
      </c>
      <c r="D1970" s="18">
        <v>50000</v>
      </c>
      <c r="E1970" s="18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7">
        <v>42676.378645833327</v>
      </c>
      <c r="L1970" s="7">
        <v>42707.420312499999</v>
      </c>
      <c r="M1970" s="5">
        <f>(J1970/86400)+25569+(-5/24)</f>
        <v>42676.378645833327</v>
      </c>
      <c r="N1970" s="5">
        <f t="shared" si="30"/>
        <v>42707.420312499999</v>
      </c>
      <c r="O1970" t="b">
        <v>1</v>
      </c>
      <c r="P1970">
        <v>510</v>
      </c>
      <c r="Q1970" t="b">
        <v>1</v>
      </c>
      <c r="R1970" t="s">
        <v>8295</v>
      </c>
      <c r="S1970" s="11">
        <f>SUM(E1970/D1970)*100</f>
        <v>284.96600000000001</v>
      </c>
      <c r="T1970" s="10">
        <f>SUM(E1970/P1970)</f>
        <v>279.37843137254902</v>
      </c>
      <c r="U1970" t="s">
        <v>8317</v>
      </c>
      <c r="V1970" t="s">
        <v>8347</v>
      </c>
    </row>
    <row r="1971" spans="1:22" ht="43.5" x14ac:dyDescent="0.35">
      <c r="A1971">
        <v>1969</v>
      </c>
      <c r="B1971" s="3" t="s">
        <v>1970</v>
      </c>
      <c r="C1971" s="3" t="s">
        <v>6079</v>
      </c>
      <c r="D1971" s="18">
        <v>20000</v>
      </c>
      <c r="E1971" s="18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7">
        <v>42557.584120370368</v>
      </c>
      <c r="L1971" s="7">
        <v>42587.584120370368</v>
      </c>
      <c r="M1971" s="5">
        <f>(J1971/86400)+25569+(-5/24)</f>
        <v>42557.584120370368</v>
      </c>
      <c r="N1971" s="5">
        <f t="shared" si="30"/>
        <v>42587.584120370368</v>
      </c>
      <c r="O1971" t="b">
        <v>1</v>
      </c>
      <c r="P1971">
        <v>1887</v>
      </c>
      <c r="Q1971" t="b">
        <v>1</v>
      </c>
      <c r="R1971" t="s">
        <v>8295</v>
      </c>
      <c r="S1971" s="11">
        <f>SUM(E1971/D1971)*100</f>
        <v>579.08000000000004</v>
      </c>
      <c r="T1971" s="10">
        <f>SUM(E1971/P1971)</f>
        <v>61.375728669846318</v>
      </c>
      <c r="U1971" t="s">
        <v>8317</v>
      </c>
      <c r="V1971" t="s">
        <v>8347</v>
      </c>
    </row>
    <row r="1972" spans="1:22" ht="43.5" x14ac:dyDescent="0.35">
      <c r="A1972">
        <v>1970</v>
      </c>
      <c r="B1972" s="3" t="s">
        <v>1971</v>
      </c>
      <c r="C1972" s="3" t="s">
        <v>6080</v>
      </c>
      <c r="D1972" s="18">
        <v>5000</v>
      </c>
      <c r="E1972" s="18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7">
        <v>41323.984965277778</v>
      </c>
      <c r="L1972" s="7">
        <v>41383.943298611106</v>
      </c>
      <c r="M1972" s="5">
        <f>(J1972/86400)+25569+(-5/24)</f>
        <v>41323.984965277778</v>
      </c>
      <c r="N1972" s="5">
        <f t="shared" si="30"/>
        <v>41383.943298611106</v>
      </c>
      <c r="O1972" t="b">
        <v>1</v>
      </c>
      <c r="P1972">
        <v>701</v>
      </c>
      <c r="Q1972" t="b">
        <v>1</v>
      </c>
      <c r="R1972" t="s">
        <v>8295</v>
      </c>
      <c r="S1972" s="11">
        <f>SUM(E1972/D1972)*100</f>
        <v>1131.8</v>
      </c>
      <c r="T1972" s="10">
        <f>SUM(E1972/P1972)</f>
        <v>80.727532097004286</v>
      </c>
      <c r="U1972" t="s">
        <v>8317</v>
      </c>
      <c r="V1972" t="s">
        <v>8347</v>
      </c>
    </row>
    <row r="1973" spans="1:22" ht="43.5" x14ac:dyDescent="0.35">
      <c r="A1973">
        <v>1971</v>
      </c>
      <c r="B1973" s="3" t="s">
        <v>1972</v>
      </c>
      <c r="C1973" s="3" t="s">
        <v>6081</v>
      </c>
      <c r="D1973" s="18">
        <v>400000</v>
      </c>
      <c r="E1973" s="18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7">
        <v>41561.29237268518</v>
      </c>
      <c r="L1973" s="7">
        <v>41592.958333333328</v>
      </c>
      <c r="M1973" s="5">
        <f>(J1973/86400)+25569+(-5/24)</f>
        <v>41561.29237268518</v>
      </c>
      <c r="N1973" s="5">
        <f t="shared" si="30"/>
        <v>41592.958333333328</v>
      </c>
      <c r="O1973" t="b">
        <v>1</v>
      </c>
      <c r="P1973">
        <v>3863</v>
      </c>
      <c r="Q1973" t="b">
        <v>1</v>
      </c>
      <c r="R1973" t="s">
        <v>8295</v>
      </c>
      <c r="S1973" s="11">
        <f>SUM(E1973/D1973)*100</f>
        <v>263.02771750000005</v>
      </c>
      <c r="T1973" s="10">
        <f>SUM(E1973/P1973)</f>
        <v>272.35590732591254</v>
      </c>
      <c r="U1973" t="s">
        <v>8317</v>
      </c>
      <c r="V1973" t="s">
        <v>8347</v>
      </c>
    </row>
    <row r="1974" spans="1:22" ht="43.5" x14ac:dyDescent="0.35">
      <c r="A1974">
        <v>1972</v>
      </c>
      <c r="B1974" s="3" t="s">
        <v>1973</v>
      </c>
      <c r="C1974" s="3" t="s">
        <v>6082</v>
      </c>
      <c r="D1974" s="18">
        <v>2500</v>
      </c>
      <c r="E1974" s="18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7">
        <v>41200.803749999999</v>
      </c>
      <c r="L1974" s="7">
        <v>41230.845416666663</v>
      </c>
      <c r="M1974" s="5">
        <f>(J1974/86400)+25569+(-5/24)</f>
        <v>41200.803749999999</v>
      </c>
      <c r="N1974" s="5">
        <f t="shared" si="30"/>
        <v>41230.845416666663</v>
      </c>
      <c r="O1974" t="b">
        <v>1</v>
      </c>
      <c r="P1974">
        <v>238</v>
      </c>
      <c r="Q1974" t="b">
        <v>1</v>
      </c>
      <c r="R1974" t="s">
        <v>8295</v>
      </c>
      <c r="S1974" s="11">
        <f>SUM(E1974/D1974)*100</f>
        <v>674.48</v>
      </c>
      <c r="T1974" s="10">
        <f>SUM(E1974/P1974)</f>
        <v>70.848739495798313</v>
      </c>
      <c r="U1974" t="s">
        <v>8317</v>
      </c>
      <c r="V1974" t="s">
        <v>8347</v>
      </c>
    </row>
    <row r="1975" spans="1:22" ht="43.5" x14ac:dyDescent="0.35">
      <c r="A1975">
        <v>1973</v>
      </c>
      <c r="B1975" s="3" t="s">
        <v>1974</v>
      </c>
      <c r="C1975" s="3" t="s">
        <v>6083</v>
      </c>
      <c r="D1975" s="18">
        <v>198000</v>
      </c>
      <c r="E1975" s="18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7">
        <v>42549.514629629623</v>
      </c>
      <c r="L1975" s="7">
        <v>42588.083333333336</v>
      </c>
      <c r="M1975" s="5">
        <f>(J1975/86400)+25569+(-5/24)</f>
        <v>42549.514629629623</v>
      </c>
      <c r="N1975" s="5">
        <f t="shared" si="30"/>
        <v>42588.083333333336</v>
      </c>
      <c r="O1975" t="b">
        <v>1</v>
      </c>
      <c r="P1975">
        <v>2051</v>
      </c>
      <c r="Q1975" t="b">
        <v>1</v>
      </c>
      <c r="R1975" t="s">
        <v>8295</v>
      </c>
      <c r="S1975" s="11">
        <f>SUM(E1975/D1975)*100</f>
        <v>256.83081313131316</v>
      </c>
      <c r="T1975" s="10">
        <f>SUM(E1975/P1975)</f>
        <v>247.94003412969283</v>
      </c>
      <c r="U1975" t="s">
        <v>8317</v>
      </c>
      <c r="V1975" t="s">
        <v>8347</v>
      </c>
    </row>
    <row r="1976" spans="1:22" ht="43.5" x14ac:dyDescent="0.35">
      <c r="A1976">
        <v>1974</v>
      </c>
      <c r="B1976" s="3" t="s">
        <v>1975</v>
      </c>
      <c r="C1976" s="3" t="s">
        <v>6084</v>
      </c>
      <c r="D1976" s="18">
        <v>20000</v>
      </c>
      <c r="E1976" s="18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7">
        <v>41445.125798611109</v>
      </c>
      <c r="L1976" s="7">
        <v>41505.125798611109</v>
      </c>
      <c r="M1976" s="5">
        <f>(J1976/86400)+25569+(-5/24)</f>
        <v>41445.125798611109</v>
      </c>
      <c r="N1976" s="5">
        <f t="shared" si="30"/>
        <v>41505.125798611109</v>
      </c>
      <c r="O1976" t="b">
        <v>1</v>
      </c>
      <c r="P1976">
        <v>402</v>
      </c>
      <c r="Q1976" t="b">
        <v>1</v>
      </c>
      <c r="R1976" t="s">
        <v>8295</v>
      </c>
      <c r="S1976" s="11">
        <f>SUM(E1976/D1976)*100</f>
        <v>375.49599999999998</v>
      </c>
      <c r="T1976" s="10">
        <f>SUM(E1976/P1976)</f>
        <v>186.81393034825871</v>
      </c>
      <c r="U1976" t="s">
        <v>8317</v>
      </c>
      <c r="V1976" t="s">
        <v>8347</v>
      </c>
    </row>
    <row r="1977" spans="1:22" ht="29" x14ac:dyDescent="0.35">
      <c r="A1977">
        <v>1975</v>
      </c>
      <c r="B1977" s="3" t="s">
        <v>1976</v>
      </c>
      <c r="C1977" s="3" t="s">
        <v>6085</v>
      </c>
      <c r="D1977" s="18">
        <v>16000</v>
      </c>
      <c r="E1977" s="18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7">
        <v>41313.54688657407</v>
      </c>
      <c r="L1977" s="7">
        <v>41343.54688657407</v>
      </c>
      <c r="M1977" s="5">
        <f>(J1977/86400)+25569+(-5/24)</f>
        <v>41313.54688657407</v>
      </c>
      <c r="N1977" s="5">
        <f t="shared" si="30"/>
        <v>41343.54688657407</v>
      </c>
      <c r="O1977" t="b">
        <v>1</v>
      </c>
      <c r="P1977">
        <v>253</v>
      </c>
      <c r="Q1977" t="b">
        <v>1</v>
      </c>
      <c r="R1977" t="s">
        <v>8295</v>
      </c>
      <c r="S1977" s="11">
        <f>SUM(E1977/D1977)*100</f>
        <v>208.70837499999996</v>
      </c>
      <c r="T1977" s="10">
        <f>SUM(E1977/P1977)</f>
        <v>131.98948616600788</v>
      </c>
      <c r="U1977" t="s">
        <v>8317</v>
      </c>
      <c r="V1977" t="s">
        <v>8347</v>
      </c>
    </row>
    <row r="1978" spans="1:22" ht="29" x14ac:dyDescent="0.35">
      <c r="A1978">
        <v>1976</v>
      </c>
      <c r="B1978" s="3" t="s">
        <v>1977</v>
      </c>
      <c r="C1978" s="3" t="s">
        <v>6086</v>
      </c>
      <c r="D1978" s="18">
        <v>4000</v>
      </c>
      <c r="E1978" s="1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7">
        <v>41438.691261574073</v>
      </c>
      <c r="L1978" s="7">
        <v>41468.691261574073</v>
      </c>
      <c r="M1978" s="5">
        <f>(J1978/86400)+25569+(-5/24)</f>
        <v>41438.691261574073</v>
      </c>
      <c r="N1978" s="5">
        <f t="shared" si="30"/>
        <v>41468.691261574073</v>
      </c>
      <c r="O1978" t="b">
        <v>1</v>
      </c>
      <c r="P1978">
        <v>473</v>
      </c>
      <c r="Q1978" t="b">
        <v>1</v>
      </c>
      <c r="R1978" t="s">
        <v>8295</v>
      </c>
      <c r="S1978" s="11">
        <f>SUM(E1978/D1978)*100</f>
        <v>346.6</v>
      </c>
      <c r="T1978" s="10">
        <f>SUM(E1978/P1978)</f>
        <v>29.310782241014799</v>
      </c>
      <c r="U1978" t="s">
        <v>8317</v>
      </c>
      <c r="V1978" t="s">
        <v>8347</v>
      </c>
    </row>
    <row r="1979" spans="1:22" ht="43.5" x14ac:dyDescent="0.35">
      <c r="A1979">
        <v>1977</v>
      </c>
      <c r="B1979" s="3" t="s">
        <v>1978</v>
      </c>
      <c r="C1979" s="3" t="s">
        <v>6087</v>
      </c>
      <c r="D1979" s="18">
        <v>50000</v>
      </c>
      <c r="E1979" s="18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7">
        <v>42311.008564814816</v>
      </c>
      <c r="L1979" s="7">
        <v>42357.124305555553</v>
      </c>
      <c r="M1979" s="5">
        <f>(J1979/86400)+25569+(-5/24)</f>
        <v>42311.008564814816</v>
      </c>
      <c r="N1979" s="5">
        <f t="shared" si="30"/>
        <v>42357.124305555553</v>
      </c>
      <c r="O1979" t="b">
        <v>1</v>
      </c>
      <c r="P1979">
        <v>821</v>
      </c>
      <c r="Q1979" t="b">
        <v>1</v>
      </c>
      <c r="R1979" t="s">
        <v>8295</v>
      </c>
      <c r="S1979" s="11">
        <f>SUM(E1979/D1979)*100</f>
        <v>402.33</v>
      </c>
      <c r="T1979" s="10">
        <f>SUM(E1979/P1979)</f>
        <v>245.02436053593178</v>
      </c>
      <c r="U1979" t="s">
        <v>8317</v>
      </c>
      <c r="V1979" t="s">
        <v>8347</v>
      </c>
    </row>
    <row r="1980" spans="1:22" ht="43.5" x14ac:dyDescent="0.35">
      <c r="A1980">
        <v>1978</v>
      </c>
      <c r="B1980" s="3" t="s">
        <v>1979</v>
      </c>
      <c r="C1980" s="3" t="s">
        <v>6088</v>
      </c>
      <c r="D1980" s="18">
        <v>50000</v>
      </c>
      <c r="E1980" s="18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7">
        <v>41039.017268518517</v>
      </c>
      <c r="L1980" s="7">
        <v>41072.083333333328</v>
      </c>
      <c r="M1980" s="5">
        <f>(J1980/86400)+25569+(-5/24)</f>
        <v>41039.017268518517</v>
      </c>
      <c r="N1980" s="5">
        <f t="shared" si="30"/>
        <v>41072.083333333328</v>
      </c>
      <c r="O1980" t="b">
        <v>1</v>
      </c>
      <c r="P1980">
        <v>388</v>
      </c>
      <c r="Q1980" t="b">
        <v>1</v>
      </c>
      <c r="R1980" t="s">
        <v>8295</v>
      </c>
      <c r="S1980" s="11">
        <f>SUM(E1980/D1980)*100</f>
        <v>1026.8451399999999</v>
      </c>
      <c r="T1980" s="10">
        <f>SUM(E1980/P1980)</f>
        <v>1323.2540463917526</v>
      </c>
      <c r="U1980" t="s">
        <v>8317</v>
      </c>
      <c r="V1980" t="s">
        <v>8347</v>
      </c>
    </row>
    <row r="1981" spans="1:22" ht="43.5" x14ac:dyDescent="0.35">
      <c r="A1981">
        <v>1979</v>
      </c>
      <c r="B1981" s="3" t="s">
        <v>1980</v>
      </c>
      <c r="C1981" s="3" t="s">
        <v>6089</v>
      </c>
      <c r="D1981" s="18">
        <v>200000</v>
      </c>
      <c r="E1981" s="18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7">
        <v>42290.25168981481</v>
      </c>
      <c r="L1981" s="7">
        <v>42326.999305555553</v>
      </c>
      <c r="M1981" s="5">
        <f>(J1981/86400)+25569+(-5/24)</f>
        <v>42290.25168981481</v>
      </c>
      <c r="N1981" s="5">
        <f t="shared" si="30"/>
        <v>42326.999305555553</v>
      </c>
      <c r="O1981" t="b">
        <v>1</v>
      </c>
      <c r="P1981">
        <v>813</v>
      </c>
      <c r="Q1981" t="b">
        <v>1</v>
      </c>
      <c r="R1981" t="s">
        <v>8295</v>
      </c>
      <c r="S1981" s="11">
        <f>SUM(E1981/D1981)*100</f>
        <v>114.901155</v>
      </c>
      <c r="T1981" s="10">
        <f>SUM(E1981/P1981)</f>
        <v>282.65966789667897</v>
      </c>
      <c r="U1981" t="s">
        <v>8317</v>
      </c>
      <c r="V1981" t="s">
        <v>8347</v>
      </c>
    </row>
    <row r="1982" spans="1:22" ht="29" x14ac:dyDescent="0.35">
      <c r="A1982">
        <v>1980</v>
      </c>
      <c r="B1982" s="3" t="s">
        <v>1981</v>
      </c>
      <c r="C1982" s="3" t="s">
        <v>6090</v>
      </c>
      <c r="D1982" s="18">
        <v>50000</v>
      </c>
      <c r="E1982" s="18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7">
        <v>42423.334050925921</v>
      </c>
      <c r="L1982" s="7">
        <v>42463.292384259257</v>
      </c>
      <c r="M1982" s="5">
        <f>(J1982/86400)+25569+(-5/24)</f>
        <v>42423.334050925921</v>
      </c>
      <c r="N1982" s="5">
        <f t="shared" si="30"/>
        <v>42463.292384259257</v>
      </c>
      <c r="O1982" t="b">
        <v>1</v>
      </c>
      <c r="P1982">
        <v>1945</v>
      </c>
      <c r="Q1982" t="b">
        <v>1</v>
      </c>
      <c r="R1982" t="s">
        <v>8295</v>
      </c>
      <c r="S1982" s="11">
        <f>SUM(E1982/D1982)*100</f>
        <v>354.82402000000002</v>
      </c>
      <c r="T1982" s="10">
        <f>SUM(E1982/P1982)</f>
        <v>91.214401028277635</v>
      </c>
      <c r="U1982" t="s">
        <v>8317</v>
      </c>
      <c r="V1982" t="s">
        <v>8347</v>
      </c>
    </row>
    <row r="1983" spans="1:22" ht="43.5" x14ac:dyDescent="0.35">
      <c r="A1983">
        <v>1981</v>
      </c>
      <c r="B1983" s="3" t="s">
        <v>1982</v>
      </c>
      <c r="C1983" s="3" t="s">
        <v>6091</v>
      </c>
      <c r="D1983" s="18">
        <v>7500</v>
      </c>
      <c r="E1983" s="18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7">
        <v>41799.516956018517</v>
      </c>
      <c r="L1983" s="7">
        <v>41829.516956018517</v>
      </c>
      <c r="M1983" s="5">
        <f>(J1983/86400)+25569+(-5/24)</f>
        <v>41799.516956018517</v>
      </c>
      <c r="N1983" s="5">
        <f t="shared" si="30"/>
        <v>41829.516956018517</v>
      </c>
      <c r="O1983" t="b">
        <v>0</v>
      </c>
      <c r="P1983">
        <v>12</v>
      </c>
      <c r="Q1983" t="b">
        <v>0</v>
      </c>
      <c r="R1983" t="s">
        <v>8296</v>
      </c>
      <c r="S1983" s="11">
        <f>SUM(E1983/D1983)*100</f>
        <v>5.08</v>
      </c>
      <c r="T1983" s="10">
        <f>SUM(E1983/P1983)</f>
        <v>31.75</v>
      </c>
      <c r="U1983" t="s">
        <v>8336</v>
      </c>
      <c r="V1983" t="s">
        <v>8348</v>
      </c>
    </row>
    <row r="1984" spans="1:22" ht="43.5" x14ac:dyDescent="0.35">
      <c r="A1984">
        <v>1982</v>
      </c>
      <c r="B1984" s="3" t="s">
        <v>1983</v>
      </c>
      <c r="C1984" s="3" t="s">
        <v>6092</v>
      </c>
      <c r="D1984" s="18">
        <v>180000</v>
      </c>
      <c r="E1984" s="18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7">
        <v>42678.378321759257</v>
      </c>
      <c r="L1984" s="7">
        <v>42708.419988425921</v>
      </c>
      <c r="M1984" s="5">
        <f>(J1984/86400)+25569+(-5/24)</f>
        <v>42678.378321759257</v>
      </c>
      <c r="N1984" s="5">
        <f t="shared" si="30"/>
        <v>42708.419988425921</v>
      </c>
      <c r="O1984" t="b">
        <v>0</v>
      </c>
      <c r="P1984">
        <v>0</v>
      </c>
      <c r="Q1984" t="b">
        <v>0</v>
      </c>
      <c r="R1984" t="s">
        <v>8296</v>
      </c>
      <c r="S1984" s="11">
        <f>SUM(E1984/D1984)*100</f>
        <v>0</v>
      </c>
      <c r="T1984" s="10" t="e">
        <f>SUM(E1984/P1984)</f>
        <v>#DIV/0!</v>
      </c>
      <c r="U1984" t="s">
        <v>8336</v>
      </c>
      <c r="V1984" t="s">
        <v>8348</v>
      </c>
    </row>
    <row r="1985" spans="1:22" ht="43.5" x14ac:dyDescent="0.35">
      <c r="A1985">
        <v>1983</v>
      </c>
      <c r="B1985" s="3" t="s">
        <v>1984</v>
      </c>
      <c r="C1985" s="3" t="s">
        <v>6093</v>
      </c>
      <c r="D1985" s="18">
        <v>33000</v>
      </c>
      <c r="E1985" s="18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7">
        <v>42592.803449074076</v>
      </c>
      <c r="L1985" s="7">
        <v>42615.083333333336</v>
      </c>
      <c r="M1985" s="5">
        <f>(J1985/86400)+25569+(-5/24)</f>
        <v>42592.803449074076</v>
      </c>
      <c r="N1985" s="5">
        <f t="shared" si="30"/>
        <v>42615.083333333336</v>
      </c>
      <c r="O1985" t="b">
        <v>0</v>
      </c>
      <c r="P1985">
        <v>16</v>
      </c>
      <c r="Q1985" t="b">
        <v>0</v>
      </c>
      <c r="R1985" t="s">
        <v>8296</v>
      </c>
      <c r="S1985" s="11">
        <f>SUM(E1985/D1985)*100</f>
        <v>4.3</v>
      </c>
      <c r="T1985" s="10">
        <f>SUM(E1985/P1985)</f>
        <v>88.6875</v>
      </c>
      <c r="U1985" t="s">
        <v>8336</v>
      </c>
      <c r="V1985" t="s">
        <v>8348</v>
      </c>
    </row>
    <row r="1986" spans="1:22" ht="58" x14ac:dyDescent="0.35">
      <c r="A1986">
        <v>1984</v>
      </c>
      <c r="B1986" s="3" t="s">
        <v>1985</v>
      </c>
      <c r="C1986" s="3" t="s">
        <v>6094</v>
      </c>
      <c r="D1986" s="18">
        <v>15000</v>
      </c>
      <c r="E1986" s="18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7">
        <v>41913.581956018512</v>
      </c>
      <c r="L1986" s="7">
        <v>41973.623622685183</v>
      </c>
      <c r="M1986" s="5">
        <f>(J1986/86400)+25569+(-5/24)</f>
        <v>41913.581956018512</v>
      </c>
      <c r="N1986" s="5">
        <f t="shared" si="30"/>
        <v>41973.623622685183</v>
      </c>
      <c r="O1986" t="b">
        <v>0</v>
      </c>
      <c r="P1986">
        <v>7</v>
      </c>
      <c r="Q1986" t="b">
        <v>0</v>
      </c>
      <c r="R1986" t="s">
        <v>8296</v>
      </c>
      <c r="S1986" s="11">
        <f>SUM(E1986/D1986)*100</f>
        <v>21.146666666666665</v>
      </c>
      <c r="T1986" s="10">
        <f>SUM(E1986/P1986)</f>
        <v>453.14285714285717</v>
      </c>
      <c r="U1986" t="s">
        <v>8336</v>
      </c>
      <c r="V1986" t="s">
        <v>8348</v>
      </c>
    </row>
    <row r="1987" spans="1:22" ht="43.5" x14ac:dyDescent="0.35">
      <c r="A1987">
        <v>1985</v>
      </c>
      <c r="B1987" s="3" t="s">
        <v>1986</v>
      </c>
      <c r="C1987" s="3" t="s">
        <v>6095</v>
      </c>
      <c r="D1987" s="18">
        <v>1600</v>
      </c>
      <c r="E1987" s="18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7">
        <v>42555.490405092591</v>
      </c>
      <c r="L1987" s="7">
        <v>42584.749999999993</v>
      </c>
      <c r="M1987" s="5">
        <f>(J1987/86400)+25569+(-5/24)</f>
        <v>42555.490405092591</v>
      </c>
      <c r="N1987" s="5">
        <f t="shared" ref="N1987:N2050" si="31">(I1987/86400)+25569+(-5/24)</f>
        <v>42584.749999999993</v>
      </c>
      <c r="O1987" t="b">
        <v>0</v>
      </c>
      <c r="P1987">
        <v>4</v>
      </c>
      <c r="Q1987" t="b">
        <v>0</v>
      </c>
      <c r="R1987" t="s">
        <v>8296</v>
      </c>
      <c r="S1987" s="11">
        <f>SUM(E1987/D1987)*100</f>
        <v>3.1875</v>
      </c>
      <c r="T1987" s="10">
        <f>SUM(E1987/P1987)</f>
        <v>12.75</v>
      </c>
      <c r="U1987" t="s">
        <v>8336</v>
      </c>
      <c r="V1987" t="s">
        <v>8348</v>
      </c>
    </row>
    <row r="1988" spans="1:22" ht="43.5" x14ac:dyDescent="0.35">
      <c r="A1988">
        <v>1986</v>
      </c>
      <c r="B1988" s="3" t="s">
        <v>1987</v>
      </c>
      <c r="C1988" s="3" t="s">
        <v>6096</v>
      </c>
      <c r="D1988" s="18">
        <v>2000</v>
      </c>
      <c r="E1988" s="1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7">
        <v>42413.225497685184</v>
      </c>
      <c r="L1988" s="7">
        <v>42443.183831018519</v>
      </c>
      <c r="M1988" s="5">
        <f>(J1988/86400)+25569+(-5/24)</f>
        <v>42413.225497685184</v>
      </c>
      <c r="N1988" s="5">
        <f t="shared" si="31"/>
        <v>42443.183831018519</v>
      </c>
      <c r="O1988" t="b">
        <v>0</v>
      </c>
      <c r="P1988">
        <v>1</v>
      </c>
      <c r="Q1988" t="b">
        <v>0</v>
      </c>
      <c r="R1988" t="s">
        <v>8296</v>
      </c>
      <c r="S1988" s="11">
        <f>SUM(E1988/D1988)*100</f>
        <v>0.05</v>
      </c>
      <c r="T1988" s="10">
        <f>SUM(E1988/P1988)</f>
        <v>1</v>
      </c>
      <c r="U1988" t="s">
        <v>8336</v>
      </c>
      <c r="V1988" t="s">
        <v>8348</v>
      </c>
    </row>
    <row r="1989" spans="1:22" ht="29" x14ac:dyDescent="0.35">
      <c r="A1989">
        <v>1987</v>
      </c>
      <c r="B1989" s="3" t="s">
        <v>1988</v>
      </c>
      <c r="C1989" s="3" t="s">
        <v>6097</v>
      </c>
      <c r="D1989" s="18">
        <v>5500</v>
      </c>
      <c r="E1989" s="18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7">
        <v>42034.431435185186</v>
      </c>
      <c r="L1989" s="7">
        <v>42064.431435185186</v>
      </c>
      <c r="M1989" s="5">
        <f>(J1989/86400)+25569+(-5/24)</f>
        <v>42034.431435185186</v>
      </c>
      <c r="N1989" s="5">
        <f t="shared" si="31"/>
        <v>42064.431435185186</v>
      </c>
      <c r="O1989" t="b">
        <v>0</v>
      </c>
      <c r="P1989">
        <v>28</v>
      </c>
      <c r="Q1989" t="b">
        <v>0</v>
      </c>
      <c r="R1989" t="s">
        <v>8296</v>
      </c>
      <c r="S1989" s="11">
        <f>SUM(E1989/D1989)*100</f>
        <v>42.472727272727276</v>
      </c>
      <c r="T1989" s="10">
        <f>SUM(E1989/P1989)</f>
        <v>83.428571428571431</v>
      </c>
      <c r="U1989" t="s">
        <v>8336</v>
      </c>
      <c r="V1989" t="s">
        <v>8348</v>
      </c>
    </row>
    <row r="1990" spans="1:22" x14ac:dyDescent="0.35">
      <c r="A1990">
        <v>1988</v>
      </c>
      <c r="B1990" s="3" t="s">
        <v>1989</v>
      </c>
      <c r="C1990" s="3" t="s">
        <v>6098</v>
      </c>
      <c r="D1990" s="18">
        <v>6000</v>
      </c>
      <c r="E1990" s="18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7">
        <v>42206.554884259262</v>
      </c>
      <c r="L1990" s="7">
        <v>42236.554884259262</v>
      </c>
      <c r="M1990" s="5">
        <f>(J1990/86400)+25569+(-5/24)</f>
        <v>42206.554884259262</v>
      </c>
      <c r="N1990" s="5">
        <f t="shared" si="31"/>
        <v>42236.554884259262</v>
      </c>
      <c r="O1990" t="b">
        <v>0</v>
      </c>
      <c r="P1990">
        <v>1</v>
      </c>
      <c r="Q1990" t="b">
        <v>0</v>
      </c>
      <c r="R1990" t="s">
        <v>8296</v>
      </c>
      <c r="S1990" s="11">
        <f>SUM(E1990/D1990)*100</f>
        <v>0.41666666666666669</v>
      </c>
      <c r="T1990" s="10">
        <f>SUM(E1990/P1990)</f>
        <v>25</v>
      </c>
      <c r="U1990" t="s">
        <v>8336</v>
      </c>
      <c r="V1990" t="s">
        <v>8348</v>
      </c>
    </row>
    <row r="1991" spans="1:22" ht="43.5" x14ac:dyDescent="0.35">
      <c r="A1991">
        <v>1989</v>
      </c>
      <c r="B1991" s="3" t="s">
        <v>1990</v>
      </c>
      <c r="C1991" s="3" t="s">
        <v>6099</v>
      </c>
      <c r="D1991" s="18">
        <v>5000</v>
      </c>
      <c r="E1991" s="18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7">
        <v>42685.472314814811</v>
      </c>
      <c r="L1991" s="7">
        <v>42715.472314814811</v>
      </c>
      <c r="M1991" s="5">
        <f>(J1991/86400)+25569+(-5/24)</f>
        <v>42685.472314814811</v>
      </c>
      <c r="N1991" s="5">
        <f t="shared" si="31"/>
        <v>42715.472314814811</v>
      </c>
      <c r="O1991" t="b">
        <v>0</v>
      </c>
      <c r="P1991">
        <v>1</v>
      </c>
      <c r="Q1991" t="b">
        <v>0</v>
      </c>
      <c r="R1991" t="s">
        <v>8296</v>
      </c>
      <c r="S1991" s="11">
        <f>SUM(E1991/D1991)*100</f>
        <v>1</v>
      </c>
      <c r="T1991" s="10">
        <f>SUM(E1991/P1991)</f>
        <v>50</v>
      </c>
      <c r="U1991" t="s">
        <v>8336</v>
      </c>
      <c r="V1991" t="s">
        <v>8348</v>
      </c>
    </row>
    <row r="1992" spans="1:22" ht="43.5" x14ac:dyDescent="0.35">
      <c r="A1992">
        <v>1990</v>
      </c>
      <c r="B1992" s="3" t="s">
        <v>1991</v>
      </c>
      <c r="C1992" s="3" t="s">
        <v>6100</v>
      </c>
      <c r="D1992" s="18">
        <v>3000</v>
      </c>
      <c r="E1992" s="18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7">
        <v>42397.987638888888</v>
      </c>
      <c r="L1992" s="7">
        <v>42412.987638888888</v>
      </c>
      <c r="M1992" s="5">
        <f>(J1992/86400)+25569+(-5/24)</f>
        <v>42397.987638888888</v>
      </c>
      <c r="N1992" s="5">
        <f t="shared" si="31"/>
        <v>42412.987638888888</v>
      </c>
      <c r="O1992" t="b">
        <v>0</v>
      </c>
      <c r="P1992">
        <v>5</v>
      </c>
      <c r="Q1992" t="b">
        <v>0</v>
      </c>
      <c r="R1992" t="s">
        <v>8296</v>
      </c>
      <c r="S1992" s="11">
        <f>SUM(E1992/D1992)*100</f>
        <v>16.966666666666665</v>
      </c>
      <c r="T1992" s="10">
        <f>SUM(E1992/P1992)</f>
        <v>101.8</v>
      </c>
      <c r="U1992" t="s">
        <v>8336</v>
      </c>
      <c r="V1992" t="s">
        <v>8348</v>
      </c>
    </row>
    <row r="1993" spans="1:22" ht="29" x14ac:dyDescent="0.35">
      <c r="A1993">
        <v>1991</v>
      </c>
      <c r="B1993" s="3" t="s">
        <v>1992</v>
      </c>
      <c r="C1993" s="3" t="s">
        <v>6101</v>
      </c>
      <c r="D1993" s="18">
        <v>2000</v>
      </c>
      <c r="E1993" s="18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7">
        <v>42167.685023148144</v>
      </c>
      <c r="L1993" s="7">
        <v>42188.685023148144</v>
      </c>
      <c r="M1993" s="5">
        <f>(J1993/86400)+25569+(-5/24)</f>
        <v>42167.685023148144</v>
      </c>
      <c r="N1993" s="5">
        <f t="shared" si="31"/>
        <v>42188.685023148144</v>
      </c>
      <c r="O1993" t="b">
        <v>0</v>
      </c>
      <c r="P1993">
        <v>3</v>
      </c>
      <c r="Q1993" t="b">
        <v>0</v>
      </c>
      <c r="R1993" t="s">
        <v>8296</v>
      </c>
      <c r="S1993" s="11">
        <f>SUM(E1993/D1993)*100</f>
        <v>7.0000000000000009</v>
      </c>
      <c r="T1993" s="10">
        <f>SUM(E1993/P1993)</f>
        <v>46.666666666666664</v>
      </c>
      <c r="U1993" t="s">
        <v>8336</v>
      </c>
      <c r="V1993" t="s">
        <v>8348</v>
      </c>
    </row>
    <row r="1994" spans="1:22" ht="29" x14ac:dyDescent="0.35">
      <c r="A1994">
        <v>1992</v>
      </c>
      <c r="B1994" s="3" t="s">
        <v>1993</v>
      </c>
      <c r="C1994" s="3" t="s">
        <v>6102</v>
      </c>
      <c r="D1994" s="18">
        <v>1500</v>
      </c>
      <c r="E1994" s="18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7">
        <v>42022.935081018521</v>
      </c>
      <c r="L1994" s="7">
        <v>42052.935081018521</v>
      </c>
      <c r="M1994" s="5">
        <f>(J1994/86400)+25569+(-5/24)</f>
        <v>42022.935081018521</v>
      </c>
      <c r="N1994" s="5">
        <f t="shared" si="31"/>
        <v>42052.935081018521</v>
      </c>
      <c r="O1994" t="b">
        <v>0</v>
      </c>
      <c r="P1994">
        <v>2</v>
      </c>
      <c r="Q1994" t="b">
        <v>0</v>
      </c>
      <c r="R1994" t="s">
        <v>8296</v>
      </c>
      <c r="S1994" s="11">
        <f>SUM(E1994/D1994)*100</f>
        <v>0.13333333333333333</v>
      </c>
      <c r="T1994" s="10">
        <f>SUM(E1994/P1994)</f>
        <v>1</v>
      </c>
      <c r="U1994" t="s">
        <v>8336</v>
      </c>
      <c r="V1994" t="s">
        <v>8348</v>
      </c>
    </row>
    <row r="1995" spans="1:22" ht="43.5" x14ac:dyDescent="0.35">
      <c r="A1995">
        <v>1993</v>
      </c>
      <c r="B1995" s="3" t="s">
        <v>1994</v>
      </c>
      <c r="C1995" s="3" t="s">
        <v>6103</v>
      </c>
      <c r="D1995" s="18">
        <v>2000</v>
      </c>
      <c r="E1995" s="18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7">
        <v>42329.380057870367</v>
      </c>
      <c r="L1995" s="7">
        <v>42359.380057870367</v>
      </c>
      <c r="M1995" s="5">
        <f>(J1995/86400)+25569+(-5/24)</f>
        <v>42329.380057870367</v>
      </c>
      <c r="N1995" s="5">
        <f t="shared" si="31"/>
        <v>42359.380057870367</v>
      </c>
      <c r="O1995" t="b">
        <v>0</v>
      </c>
      <c r="P1995">
        <v>0</v>
      </c>
      <c r="Q1995" t="b">
        <v>0</v>
      </c>
      <c r="R1995" t="s">
        <v>8296</v>
      </c>
      <c r="S1995" s="11">
        <f>SUM(E1995/D1995)*100</f>
        <v>0</v>
      </c>
      <c r="T1995" s="10" t="e">
        <f>SUM(E1995/P1995)</f>
        <v>#DIV/0!</v>
      </c>
      <c r="U1995" t="s">
        <v>8336</v>
      </c>
      <c r="V1995" t="s">
        <v>8348</v>
      </c>
    </row>
    <row r="1996" spans="1:22" ht="58" x14ac:dyDescent="0.35">
      <c r="A1996">
        <v>1994</v>
      </c>
      <c r="B1996" s="3" t="s">
        <v>1995</v>
      </c>
      <c r="C1996" s="3" t="s">
        <v>6104</v>
      </c>
      <c r="D1996" s="18">
        <v>3200</v>
      </c>
      <c r="E1996" s="18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7">
        <v>42650.797939814809</v>
      </c>
      <c r="L1996" s="7">
        <v>42710.839606481481</v>
      </c>
      <c r="M1996" s="5">
        <f>(J1996/86400)+25569+(-5/24)</f>
        <v>42650.797939814809</v>
      </c>
      <c r="N1996" s="5">
        <f t="shared" si="31"/>
        <v>42710.839606481481</v>
      </c>
      <c r="O1996" t="b">
        <v>0</v>
      </c>
      <c r="P1996">
        <v>0</v>
      </c>
      <c r="Q1996" t="b">
        <v>0</v>
      </c>
      <c r="R1996" t="s">
        <v>8296</v>
      </c>
      <c r="S1996" s="11">
        <f>SUM(E1996/D1996)*100</f>
        <v>0</v>
      </c>
      <c r="T1996" s="10" t="e">
        <f>SUM(E1996/P1996)</f>
        <v>#DIV/0!</v>
      </c>
      <c r="U1996" t="s">
        <v>8336</v>
      </c>
      <c r="V1996" t="s">
        <v>8348</v>
      </c>
    </row>
    <row r="1997" spans="1:22" ht="43.5" x14ac:dyDescent="0.35">
      <c r="A1997">
        <v>1995</v>
      </c>
      <c r="B1997" s="3" t="s">
        <v>1996</v>
      </c>
      <c r="C1997" s="3" t="s">
        <v>6105</v>
      </c>
      <c r="D1997" s="18">
        <v>1000</v>
      </c>
      <c r="E1997" s="18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7">
        <v>42181.693703703706</v>
      </c>
      <c r="L1997" s="7">
        <v>42201.693703703706</v>
      </c>
      <c r="M1997" s="5">
        <f>(J1997/86400)+25569+(-5/24)</f>
        <v>42181.693703703706</v>
      </c>
      <c r="N1997" s="5">
        <f t="shared" si="31"/>
        <v>42201.693703703706</v>
      </c>
      <c r="O1997" t="b">
        <v>0</v>
      </c>
      <c r="P1997">
        <v>3</v>
      </c>
      <c r="Q1997" t="b">
        <v>0</v>
      </c>
      <c r="R1997" t="s">
        <v>8296</v>
      </c>
      <c r="S1997" s="11">
        <f>SUM(E1997/D1997)*100</f>
        <v>7.8</v>
      </c>
      <c r="T1997" s="10">
        <f>SUM(E1997/P1997)</f>
        <v>26</v>
      </c>
      <c r="U1997" t="s">
        <v>8336</v>
      </c>
      <c r="V1997" t="s">
        <v>8348</v>
      </c>
    </row>
    <row r="1998" spans="1:22" ht="58" x14ac:dyDescent="0.35">
      <c r="A1998">
        <v>1996</v>
      </c>
      <c r="B1998" s="3" t="s">
        <v>1997</v>
      </c>
      <c r="C1998" s="3" t="s">
        <v>6106</v>
      </c>
      <c r="D1998" s="18">
        <v>133800</v>
      </c>
      <c r="E1998" s="1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7">
        <v>41800.611238425925</v>
      </c>
      <c r="L1998" s="7">
        <v>41830.611238425925</v>
      </c>
      <c r="M1998" s="5">
        <f>(J1998/86400)+25569+(-5/24)</f>
        <v>41800.611238425925</v>
      </c>
      <c r="N1998" s="5">
        <f t="shared" si="31"/>
        <v>41830.611238425925</v>
      </c>
      <c r="O1998" t="b">
        <v>0</v>
      </c>
      <c r="P1998">
        <v>0</v>
      </c>
      <c r="Q1998" t="b">
        <v>0</v>
      </c>
      <c r="R1998" t="s">
        <v>8296</v>
      </c>
      <c r="S1998" s="11">
        <f>SUM(E1998/D1998)*100</f>
        <v>0</v>
      </c>
      <c r="T1998" s="10" t="e">
        <f>SUM(E1998/P1998)</f>
        <v>#DIV/0!</v>
      </c>
      <c r="U1998" t="s">
        <v>8336</v>
      </c>
      <c r="V1998" t="s">
        <v>8348</v>
      </c>
    </row>
    <row r="1999" spans="1:22" ht="43.5" x14ac:dyDescent="0.35">
      <c r="A1999">
        <v>1997</v>
      </c>
      <c r="B1999" s="3" t="s">
        <v>1998</v>
      </c>
      <c r="C1999" s="3" t="s">
        <v>6107</v>
      </c>
      <c r="D1999" s="18">
        <v>6500</v>
      </c>
      <c r="E1999" s="18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7">
        <v>41847.722361111111</v>
      </c>
      <c r="L1999" s="7">
        <v>41877.722361111111</v>
      </c>
      <c r="M1999" s="5">
        <f>(J1999/86400)+25569+(-5/24)</f>
        <v>41847.722361111111</v>
      </c>
      <c r="N1999" s="5">
        <f t="shared" si="31"/>
        <v>41877.722361111111</v>
      </c>
      <c r="O1999" t="b">
        <v>0</v>
      </c>
      <c r="P1999">
        <v>0</v>
      </c>
      <c r="Q1999" t="b">
        <v>0</v>
      </c>
      <c r="R1999" t="s">
        <v>8296</v>
      </c>
      <c r="S1999" s="11">
        <f>SUM(E1999/D1999)*100</f>
        <v>0</v>
      </c>
      <c r="T1999" s="10" t="e">
        <f>SUM(E1999/P1999)</f>
        <v>#DIV/0!</v>
      </c>
      <c r="U1999" t="s">
        <v>8336</v>
      </c>
      <c r="V1999" t="s">
        <v>8348</v>
      </c>
    </row>
    <row r="2000" spans="1:22" ht="58" x14ac:dyDescent="0.35">
      <c r="A2000">
        <v>1998</v>
      </c>
      <c r="B2000" s="3" t="s">
        <v>1999</v>
      </c>
      <c r="C2000" s="3" t="s">
        <v>6108</v>
      </c>
      <c r="D2000" s="18">
        <v>2500</v>
      </c>
      <c r="E2000" s="18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7">
        <v>41806.910162037035</v>
      </c>
      <c r="L2000" s="7">
        <v>41851.910162037035</v>
      </c>
      <c r="M2000" s="5">
        <f>(J2000/86400)+25569+(-5/24)</f>
        <v>41806.910162037035</v>
      </c>
      <c r="N2000" s="5">
        <f t="shared" si="31"/>
        <v>41851.910162037035</v>
      </c>
      <c r="O2000" t="b">
        <v>0</v>
      </c>
      <c r="P2000">
        <v>3</v>
      </c>
      <c r="Q2000" t="b">
        <v>0</v>
      </c>
      <c r="R2000" t="s">
        <v>8296</v>
      </c>
      <c r="S2000" s="11">
        <f>SUM(E2000/D2000)*100</f>
        <v>26.200000000000003</v>
      </c>
      <c r="T2000" s="10">
        <f>SUM(E2000/P2000)</f>
        <v>218.33333333333334</v>
      </c>
      <c r="U2000" t="s">
        <v>8336</v>
      </c>
      <c r="V2000" t="s">
        <v>8348</v>
      </c>
    </row>
    <row r="2001" spans="1:22" ht="43.5" x14ac:dyDescent="0.35">
      <c r="A2001">
        <v>1999</v>
      </c>
      <c r="B2001" s="3" t="s">
        <v>2000</v>
      </c>
      <c r="C2001" s="3" t="s">
        <v>6109</v>
      </c>
      <c r="D2001" s="18">
        <v>31000</v>
      </c>
      <c r="E2001" s="18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7">
        <v>41926.274398148147</v>
      </c>
      <c r="L2001" s="7">
        <v>41956.316064814811</v>
      </c>
      <c r="M2001" s="5">
        <f>(J2001/86400)+25569+(-5/24)</f>
        <v>41926.274398148147</v>
      </c>
      <c r="N2001" s="5">
        <f t="shared" si="31"/>
        <v>41956.316064814811</v>
      </c>
      <c r="O2001" t="b">
        <v>0</v>
      </c>
      <c r="P2001">
        <v>7</v>
      </c>
      <c r="Q2001" t="b">
        <v>0</v>
      </c>
      <c r="R2001" t="s">
        <v>8296</v>
      </c>
      <c r="S2001" s="11">
        <f>SUM(E2001/D2001)*100</f>
        <v>0.76129032258064511</v>
      </c>
      <c r="T2001" s="10">
        <f>SUM(E2001/P2001)</f>
        <v>33.714285714285715</v>
      </c>
      <c r="U2001" t="s">
        <v>8336</v>
      </c>
      <c r="V2001" t="s">
        <v>8348</v>
      </c>
    </row>
    <row r="2002" spans="1:22" ht="43.5" x14ac:dyDescent="0.35">
      <c r="A2002">
        <v>2000</v>
      </c>
      <c r="B2002" s="3" t="s">
        <v>2001</v>
      </c>
      <c r="C2002" s="3" t="s">
        <v>6110</v>
      </c>
      <c r="D2002" s="18">
        <v>5000</v>
      </c>
      <c r="E2002" s="18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7">
        <v>42345.743206018517</v>
      </c>
      <c r="L2002" s="7">
        <v>42375.743206018517</v>
      </c>
      <c r="M2002" s="5">
        <f>(J2002/86400)+25569+(-5/24)</f>
        <v>42345.743206018517</v>
      </c>
      <c r="N2002" s="5">
        <f t="shared" si="31"/>
        <v>42375.743206018517</v>
      </c>
      <c r="O2002" t="b">
        <v>0</v>
      </c>
      <c r="P2002">
        <v>25</v>
      </c>
      <c r="Q2002" t="b">
        <v>0</v>
      </c>
      <c r="R2002" t="s">
        <v>8296</v>
      </c>
      <c r="S2002" s="11">
        <f>SUM(E2002/D2002)*100</f>
        <v>12.5</v>
      </c>
      <c r="T2002" s="10">
        <f>SUM(E2002/P2002)</f>
        <v>25</v>
      </c>
      <c r="U2002" t="s">
        <v>8336</v>
      </c>
      <c r="V2002" t="s">
        <v>8348</v>
      </c>
    </row>
    <row r="2003" spans="1:22" ht="43.5" x14ac:dyDescent="0.35">
      <c r="A2003">
        <v>2001</v>
      </c>
      <c r="B2003" s="3" t="s">
        <v>2002</v>
      </c>
      <c r="C2003" s="3" t="s">
        <v>6111</v>
      </c>
      <c r="D2003" s="18">
        <v>55000</v>
      </c>
      <c r="E2003" s="18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7">
        <v>42136.001342592594</v>
      </c>
      <c r="L2003" s="7">
        <v>42167.624999999993</v>
      </c>
      <c r="M2003" s="5">
        <f>(J2003/86400)+25569+(-5/24)</f>
        <v>42136.001342592594</v>
      </c>
      <c r="N2003" s="5">
        <f t="shared" si="31"/>
        <v>42167.624999999993</v>
      </c>
      <c r="O2003" t="b">
        <v>1</v>
      </c>
      <c r="P2003">
        <v>1637</v>
      </c>
      <c r="Q2003" t="b">
        <v>1</v>
      </c>
      <c r="R2003" t="s">
        <v>8295</v>
      </c>
      <c r="S2003" s="11">
        <f>SUM(E2003/D2003)*100</f>
        <v>382.12909090909091</v>
      </c>
      <c r="T2003" s="10">
        <f>SUM(E2003/P2003)</f>
        <v>128.38790470372632</v>
      </c>
      <c r="U2003" t="s">
        <v>8317</v>
      </c>
      <c r="V2003" t="s">
        <v>8347</v>
      </c>
    </row>
    <row r="2004" spans="1:22" ht="43.5" x14ac:dyDescent="0.35">
      <c r="A2004">
        <v>2002</v>
      </c>
      <c r="B2004" s="3" t="s">
        <v>2003</v>
      </c>
      <c r="C2004" s="3" t="s">
        <v>6112</v>
      </c>
      <c r="D2004" s="18">
        <v>50000</v>
      </c>
      <c r="E2004" s="18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7">
        <v>42728.503969907404</v>
      </c>
      <c r="L2004" s="7">
        <v>42758.503969907404</v>
      </c>
      <c r="M2004" s="5">
        <f>(J2004/86400)+25569+(-5/24)</f>
        <v>42728.503969907404</v>
      </c>
      <c r="N2004" s="5">
        <f t="shared" si="31"/>
        <v>42758.503969907404</v>
      </c>
      <c r="O2004" t="b">
        <v>1</v>
      </c>
      <c r="P2004">
        <v>1375</v>
      </c>
      <c r="Q2004" t="b">
        <v>1</v>
      </c>
      <c r="R2004" t="s">
        <v>8295</v>
      </c>
      <c r="S2004" s="11">
        <f>SUM(E2004/D2004)*100</f>
        <v>216.79422000000002</v>
      </c>
      <c r="T2004" s="10">
        <f>SUM(E2004/P2004)</f>
        <v>78.834261818181815</v>
      </c>
      <c r="U2004" t="s">
        <v>8317</v>
      </c>
      <c r="V2004" t="s">
        <v>8347</v>
      </c>
    </row>
    <row r="2005" spans="1:22" ht="58" x14ac:dyDescent="0.35">
      <c r="A2005">
        <v>2003</v>
      </c>
      <c r="B2005" s="3" t="s">
        <v>2004</v>
      </c>
      <c r="C2005" s="3" t="s">
        <v>6113</v>
      </c>
      <c r="D2005" s="18">
        <v>500</v>
      </c>
      <c r="E2005" s="18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7">
        <v>40346.917268518519</v>
      </c>
      <c r="L2005" s="7">
        <v>40361.75</v>
      </c>
      <c r="M2005" s="5">
        <f>(J2005/86400)+25569+(-5/24)</f>
        <v>40346.917268518519</v>
      </c>
      <c r="N2005" s="5">
        <f t="shared" si="31"/>
        <v>40361.75</v>
      </c>
      <c r="O2005" t="b">
        <v>1</v>
      </c>
      <c r="P2005">
        <v>17</v>
      </c>
      <c r="Q2005" t="b">
        <v>1</v>
      </c>
      <c r="R2005" t="s">
        <v>8295</v>
      </c>
      <c r="S2005" s="11">
        <f>SUM(E2005/D2005)*100</f>
        <v>312</v>
      </c>
      <c r="T2005" s="10">
        <f>SUM(E2005/P2005)</f>
        <v>91.764705882352942</v>
      </c>
      <c r="U2005" t="s">
        <v>8317</v>
      </c>
      <c r="V2005" t="s">
        <v>8347</v>
      </c>
    </row>
    <row r="2006" spans="1:22" ht="43.5" x14ac:dyDescent="0.35">
      <c r="A2006">
        <v>2004</v>
      </c>
      <c r="B2006" s="3" t="s">
        <v>2005</v>
      </c>
      <c r="C2006" s="3" t="s">
        <v>6114</v>
      </c>
      <c r="D2006" s="18">
        <v>50000</v>
      </c>
      <c r="E2006" s="18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7">
        <v>41800.396562499998</v>
      </c>
      <c r="L2006" s="7">
        <v>41830.396562499998</v>
      </c>
      <c r="M2006" s="5">
        <f>(J2006/86400)+25569+(-5/24)</f>
        <v>41800.396562499998</v>
      </c>
      <c r="N2006" s="5">
        <f t="shared" si="31"/>
        <v>41830.396562499998</v>
      </c>
      <c r="O2006" t="b">
        <v>1</v>
      </c>
      <c r="P2006">
        <v>354</v>
      </c>
      <c r="Q2006" t="b">
        <v>1</v>
      </c>
      <c r="R2006" t="s">
        <v>8295</v>
      </c>
      <c r="S2006" s="11">
        <f>SUM(E2006/D2006)*100</f>
        <v>234.42048</v>
      </c>
      <c r="T2006" s="10">
        <f>SUM(E2006/P2006)</f>
        <v>331.10237288135596</v>
      </c>
      <c r="U2006" t="s">
        <v>8317</v>
      </c>
      <c r="V2006" t="s">
        <v>8347</v>
      </c>
    </row>
    <row r="2007" spans="1:22" ht="43.5" x14ac:dyDescent="0.35">
      <c r="A2007">
        <v>2005</v>
      </c>
      <c r="B2007" s="3" t="s">
        <v>2006</v>
      </c>
      <c r="C2007" s="3" t="s">
        <v>6115</v>
      </c>
      <c r="D2007" s="18">
        <v>30000</v>
      </c>
      <c r="E2007" s="18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7">
        <v>41535.604374999995</v>
      </c>
      <c r="L2007" s="7">
        <v>41562.957638888889</v>
      </c>
      <c r="M2007" s="5">
        <f>(J2007/86400)+25569+(-5/24)</f>
        <v>41535.604374999995</v>
      </c>
      <c r="N2007" s="5">
        <f t="shared" si="31"/>
        <v>41562.957638888889</v>
      </c>
      <c r="O2007" t="b">
        <v>1</v>
      </c>
      <c r="P2007">
        <v>191</v>
      </c>
      <c r="Q2007" t="b">
        <v>1</v>
      </c>
      <c r="R2007" t="s">
        <v>8295</v>
      </c>
      <c r="S2007" s="11">
        <f>SUM(E2007/D2007)*100</f>
        <v>123.68010000000001</v>
      </c>
      <c r="T2007" s="10">
        <f>SUM(E2007/P2007)</f>
        <v>194.26193717277485</v>
      </c>
      <c r="U2007" t="s">
        <v>8317</v>
      </c>
      <c r="V2007" t="s">
        <v>8347</v>
      </c>
    </row>
    <row r="2008" spans="1:22" ht="58" x14ac:dyDescent="0.35">
      <c r="A2008">
        <v>2006</v>
      </c>
      <c r="B2008" s="3" t="s">
        <v>2007</v>
      </c>
      <c r="C2008" s="3" t="s">
        <v>6116</v>
      </c>
      <c r="D2008" s="18">
        <v>50000</v>
      </c>
      <c r="E2008" s="1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7">
        <v>41941.292187499996</v>
      </c>
      <c r="L2008" s="7">
        <v>41976.333854166667</v>
      </c>
      <c r="M2008" s="5">
        <f>(J2008/86400)+25569+(-5/24)</f>
        <v>41941.292187499996</v>
      </c>
      <c r="N2008" s="5">
        <f t="shared" si="31"/>
        <v>41976.333854166667</v>
      </c>
      <c r="O2008" t="b">
        <v>1</v>
      </c>
      <c r="P2008">
        <v>303</v>
      </c>
      <c r="Q2008" t="b">
        <v>1</v>
      </c>
      <c r="R2008" t="s">
        <v>8295</v>
      </c>
      <c r="S2008" s="11">
        <f>SUM(E2008/D2008)*100</f>
        <v>247.84</v>
      </c>
      <c r="T2008" s="10">
        <f>SUM(E2008/P2008)</f>
        <v>408.97689768976898</v>
      </c>
      <c r="U2008" t="s">
        <v>8317</v>
      </c>
      <c r="V2008" t="s">
        <v>8347</v>
      </c>
    </row>
    <row r="2009" spans="1:22" ht="58" x14ac:dyDescent="0.35">
      <c r="A2009">
        <v>2007</v>
      </c>
      <c r="B2009" s="3" t="s">
        <v>2008</v>
      </c>
      <c r="C2009" s="3" t="s">
        <v>6117</v>
      </c>
      <c r="D2009" s="18">
        <v>10000</v>
      </c>
      <c r="E2009" s="18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7">
        <v>40347.629467592589</v>
      </c>
      <c r="L2009" s="7">
        <v>40413.958333333328</v>
      </c>
      <c r="M2009" s="5">
        <f>(J2009/86400)+25569+(-5/24)</f>
        <v>40347.629467592589</v>
      </c>
      <c r="N2009" s="5">
        <f t="shared" si="31"/>
        <v>40413.958333333328</v>
      </c>
      <c r="O2009" t="b">
        <v>1</v>
      </c>
      <c r="P2009">
        <v>137</v>
      </c>
      <c r="Q2009" t="b">
        <v>1</v>
      </c>
      <c r="R2009" t="s">
        <v>8295</v>
      </c>
      <c r="S2009" s="11">
        <f>SUM(E2009/D2009)*100</f>
        <v>115.7092</v>
      </c>
      <c r="T2009" s="10">
        <f>SUM(E2009/P2009)</f>
        <v>84.459270072992695</v>
      </c>
      <c r="U2009" t="s">
        <v>8317</v>
      </c>
      <c r="V2009" t="s">
        <v>8347</v>
      </c>
    </row>
    <row r="2010" spans="1:22" ht="58" x14ac:dyDescent="0.35">
      <c r="A2010">
        <v>2008</v>
      </c>
      <c r="B2010" s="3" t="s">
        <v>2009</v>
      </c>
      <c r="C2010" s="3" t="s">
        <v>6118</v>
      </c>
      <c r="D2010" s="18">
        <v>1570.79</v>
      </c>
      <c r="E2010" s="18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7">
        <v>40761.396087962959</v>
      </c>
      <c r="L2010" s="7">
        <v>40805.396087962959</v>
      </c>
      <c r="M2010" s="5">
        <f>(J2010/86400)+25569+(-5/24)</f>
        <v>40761.396087962959</v>
      </c>
      <c r="N2010" s="5">
        <f t="shared" si="31"/>
        <v>40805.396087962959</v>
      </c>
      <c r="O2010" t="b">
        <v>1</v>
      </c>
      <c r="P2010">
        <v>41</v>
      </c>
      <c r="Q2010" t="b">
        <v>1</v>
      </c>
      <c r="R2010" t="s">
        <v>8295</v>
      </c>
      <c r="S2010" s="11">
        <f>SUM(E2010/D2010)*100</f>
        <v>117.07484768810599</v>
      </c>
      <c r="T2010" s="10">
        <f>SUM(E2010/P2010)</f>
        <v>44.853658536585364</v>
      </c>
      <c r="U2010" t="s">
        <v>8317</v>
      </c>
      <c r="V2010" t="s">
        <v>8347</v>
      </c>
    </row>
    <row r="2011" spans="1:22" ht="43.5" x14ac:dyDescent="0.35">
      <c r="A2011">
        <v>2009</v>
      </c>
      <c r="B2011" s="3" t="s">
        <v>2010</v>
      </c>
      <c r="C2011" s="3" t="s">
        <v>6119</v>
      </c>
      <c r="D2011" s="18">
        <v>50000</v>
      </c>
      <c r="E2011" s="18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7">
        <v>42661.115081018514</v>
      </c>
      <c r="L2011" s="7">
        <v>42697.156747685185</v>
      </c>
      <c r="M2011" s="5">
        <f>(J2011/86400)+25569+(-5/24)</f>
        <v>42661.115081018514</v>
      </c>
      <c r="N2011" s="5">
        <f t="shared" si="31"/>
        <v>42697.156747685185</v>
      </c>
      <c r="O2011" t="b">
        <v>1</v>
      </c>
      <c r="P2011">
        <v>398</v>
      </c>
      <c r="Q2011" t="b">
        <v>1</v>
      </c>
      <c r="R2011" t="s">
        <v>8295</v>
      </c>
      <c r="S2011" s="11">
        <f>SUM(E2011/D2011)*100</f>
        <v>305.15800000000002</v>
      </c>
      <c r="T2011" s="10">
        <f>SUM(E2011/P2011)</f>
        <v>383.3643216080402</v>
      </c>
      <c r="U2011" t="s">
        <v>8317</v>
      </c>
      <c r="V2011" t="s">
        <v>8347</v>
      </c>
    </row>
    <row r="2012" spans="1:22" ht="29" x14ac:dyDescent="0.35">
      <c r="A2012">
        <v>2010</v>
      </c>
      <c r="B2012" s="3" t="s">
        <v>2011</v>
      </c>
      <c r="C2012" s="3" t="s">
        <v>6120</v>
      </c>
      <c r="D2012" s="18">
        <v>30000</v>
      </c>
      <c r="E2012" s="18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7">
        <v>42570.788090277776</v>
      </c>
      <c r="L2012" s="7">
        <v>42600.788090277776</v>
      </c>
      <c r="M2012" s="5">
        <f>(J2012/86400)+25569+(-5/24)</f>
        <v>42570.788090277776</v>
      </c>
      <c r="N2012" s="5">
        <f t="shared" si="31"/>
        <v>42600.788090277776</v>
      </c>
      <c r="O2012" t="b">
        <v>1</v>
      </c>
      <c r="P2012">
        <v>1737</v>
      </c>
      <c r="Q2012" t="b">
        <v>1</v>
      </c>
      <c r="R2012" t="s">
        <v>8295</v>
      </c>
      <c r="S2012" s="11">
        <f>SUM(E2012/D2012)*100</f>
        <v>320.05299999999994</v>
      </c>
      <c r="T2012" s="10">
        <f>SUM(E2012/P2012)</f>
        <v>55.276856649395505</v>
      </c>
      <c r="U2012" t="s">
        <v>8317</v>
      </c>
      <c r="V2012" t="s">
        <v>8347</v>
      </c>
    </row>
    <row r="2013" spans="1:22" ht="43.5" x14ac:dyDescent="0.35">
      <c r="A2013">
        <v>2011</v>
      </c>
      <c r="B2013" s="3" t="s">
        <v>2012</v>
      </c>
      <c r="C2013" s="3" t="s">
        <v>6121</v>
      </c>
      <c r="D2013" s="18">
        <v>50000</v>
      </c>
      <c r="E2013" s="18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7">
        <v>42347.150150462963</v>
      </c>
      <c r="L2013" s="7">
        <v>42380.749999999993</v>
      </c>
      <c r="M2013" s="5">
        <f>(J2013/86400)+25569+(-5/24)</f>
        <v>42347.150150462963</v>
      </c>
      <c r="N2013" s="5">
        <f t="shared" si="31"/>
        <v>42380.749999999993</v>
      </c>
      <c r="O2013" t="b">
        <v>1</v>
      </c>
      <c r="P2013">
        <v>971</v>
      </c>
      <c r="Q2013" t="b">
        <v>1</v>
      </c>
      <c r="R2013" t="s">
        <v>8295</v>
      </c>
      <c r="S2013" s="11">
        <f>SUM(E2013/D2013)*100</f>
        <v>819.56399999999996</v>
      </c>
      <c r="T2013" s="10">
        <f>SUM(E2013/P2013)</f>
        <v>422.02059732234807</v>
      </c>
      <c r="U2013" t="s">
        <v>8317</v>
      </c>
      <c r="V2013" t="s">
        <v>8347</v>
      </c>
    </row>
    <row r="2014" spans="1:22" ht="43.5" x14ac:dyDescent="0.35">
      <c r="A2014">
        <v>2012</v>
      </c>
      <c r="B2014" s="3" t="s">
        <v>2013</v>
      </c>
      <c r="C2014" s="3" t="s">
        <v>6122</v>
      </c>
      <c r="D2014" s="18">
        <v>5000</v>
      </c>
      <c r="E2014" s="18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7">
        <v>42010.613900462959</v>
      </c>
      <c r="L2014" s="7">
        <v>42040.613900462959</v>
      </c>
      <c r="M2014" s="5">
        <f>(J2014/86400)+25569+(-5/24)</f>
        <v>42010.613900462959</v>
      </c>
      <c r="N2014" s="5">
        <f t="shared" si="31"/>
        <v>42040.613900462959</v>
      </c>
      <c r="O2014" t="b">
        <v>1</v>
      </c>
      <c r="P2014">
        <v>183</v>
      </c>
      <c r="Q2014" t="b">
        <v>1</v>
      </c>
      <c r="R2014" t="s">
        <v>8295</v>
      </c>
      <c r="S2014" s="11">
        <f>SUM(E2014/D2014)*100</f>
        <v>234.90000000000003</v>
      </c>
      <c r="T2014" s="10">
        <f>SUM(E2014/P2014)</f>
        <v>64.180327868852459</v>
      </c>
      <c r="U2014" t="s">
        <v>8317</v>
      </c>
      <c r="V2014" t="s">
        <v>8347</v>
      </c>
    </row>
    <row r="2015" spans="1:22" ht="58" x14ac:dyDescent="0.35">
      <c r="A2015">
        <v>2013</v>
      </c>
      <c r="B2015" s="3" t="s">
        <v>2014</v>
      </c>
      <c r="C2015" s="3" t="s">
        <v>6123</v>
      </c>
      <c r="D2015" s="18">
        <v>160000</v>
      </c>
      <c r="E2015" s="18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7">
        <v>42499.752476851849</v>
      </c>
      <c r="L2015" s="7">
        <v>42559.752476851849</v>
      </c>
      <c r="M2015" s="5">
        <f>(J2015/86400)+25569+(-5/24)</f>
        <v>42499.752476851849</v>
      </c>
      <c r="N2015" s="5">
        <f t="shared" si="31"/>
        <v>42559.752476851849</v>
      </c>
      <c r="O2015" t="b">
        <v>1</v>
      </c>
      <c r="P2015">
        <v>4562</v>
      </c>
      <c r="Q2015" t="b">
        <v>1</v>
      </c>
      <c r="R2015" t="s">
        <v>8295</v>
      </c>
      <c r="S2015" s="11">
        <f>SUM(E2015/D2015)*100</f>
        <v>494.91374999999999</v>
      </c>
      <c r="T2015" s="10">
        <f>SUM(E2015/P2015)</f>
        <v>173.57781674704077</v>
      </c>
      <c r="U2015" t="s">
        <v>8317</v>
      </c>
      <c r="V2015" t="s">
        <v>8347</v>
      </c>
    </row>
    <row r="2016" spans="1:22" ht="43.5" x14ac:dyDescent="0.35">
      <c r="A2016">
        <v>2014</v>
      </c>
      <c r="B2016" s="3" t="s">
        <v>2015</v>
      </c>
      <c r="C2016" s="3" t="s">
        <v>6124</v>
      </c>
      <c r="D2016" s="18">
        <v>30000</v>
      </c>
      <c r="E2016" s="18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7">
        <v>41324.006238425922</v>
      </c>
      <c r="L2016" s="7">
        <v>41357.964571759258</v>
      </c>
      <c r="M2016" s="5">
        <f>(J2016/86400)+25569+(-5/24)</f>
        <v>41324.006238425922</v>
      </c>
      <c r="N2016" s="5">
        <f t="shared" si="31"/>
        <v>41357.964571759258</v>
      </c>
      <c r="O2016" t="b">
        <v>1</v>
      </c>
      <c r="P2016">
        <v>26457</v>
      </c>
      <c r="Q2016" t="b">
        <v>1</v>
      </c>
      <c r="R2016" t="s">
        <v>8295</v>
      </c>
      <c r="S2016" s="11">
        <f>SUM(E2016/D2016)*100</f>
        <v>7813.7822333333334</v>
      </c>
      <c r="T2016" s="10">
        <f>SUM(E2016/P2016)</f>
        <v>88.601680840609291</v>
      </c>
      <c r="U2016" t="s">
        <v>8317</v>
      </c>
      <c r="V2016" t="s">
        <v>8347</v>
      </c>
    </row>
    <row r="2017" spans="1:22" ht="43.5" x14ac:dyDescent="0.35">
      <c r="A2017">
        <v>2015</v>
      </c>
      <c r="B2017" s="3" t="s">
        <v>2016</v>
      </c>
      <c r="C2017" s="3" t="s">
        <v>6125</v>
      </c>
      <c r="D2017" s="18">
        <v>7200</v>
      </c>
      <c r="E2017" s="18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7">
        <v>40765.668553240735</v>
      </c>
      <c r="L2017" s="7">
        <v>40795.668553240735</v>
      </c>
      <c r="M2017" s="5">
        <f>(J2017/86400)+25569+(-5/24)</f>
        <v>40765.668553240735</v>
      </c>
      <c r="N2017" s="5">
        <f t="shared" si="31"/>
        <v>40795.668553240735</v>
      </c>
      <c r="O2017" t="b">
        <v>1</v>
      </c>
      <c r="P2017">
        <v>162</v>
      </c>
      <c r="Q2017" t="b">
        <v>1</v>
      </c>
      <c r="R2017" t="s">
        <v>8295</v>
      </c>
      <c r="S2017" s="11">
        <f>SUM(E2017/D2017)*100</f>
        <v>113.00013888888888</v>
      </c>
      <c r="T2017" s="10">
        <f>SUM(E2017/P2017)</f>
        <v>50.222283950617282</v>
      </c>
      <c r="U2017" t="s">
        <v>8317</v>
      </c>
      <c r="V2017" t="s">
        <v>8347</v>
      </c>
    </row>
    <row r="2018" spans="1:22" ht="29" x14ac:dyDescent="0.35">
      <c r="A2018">
        <v>2016</v>
      </c>
      <c r="B2018" s="3" t="s">
        <v>2017</v>
      </c>
      <c r="C2018" s="3" t="s">
        <v>6126</v>
      </c>
      <c r="D2018" s="18">
        <v>10000</v>
      </c>
      <c r="E2018" s="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7">
        <v>41312.672442129631</v>
      </c>
      <c r="L2018" s="7">
        <v>41342.672442129631</v>
      </c>
      <c r="M2018" s="5">
        <f>(J2018/86400)+25569+(-5/24)</f>
        <v>41312.672442129631</v>
      </c>
      <c r="N2018" s="5">
        <f t="shared" si="31"/>
        <v>41342.672442129631</v>
      </c>
      <c r="O2018" t="b">
        <v>1</v>
      </c>
      <c r="P2018">
        <v>479</v>
      </c>
      <c r="Q2018" t="b">
        <v>1</v>
      </c>
      <c r="R2018" t="s">
        <v>8295</v>
      </c>
      <c r="S2018" s="11">
        <f>SUM(E2018/D2018)*100</f>
        <v>921.54219999999998</v>
      </c>
      <c r="T2018" s="10">
        <f>SUM(E2018/P2018)</f>
        <v>192.38876826722338</v>
      </c>
      <c r="U2018" t="s">
        <v>8317</v>
      </c>
      <c r="V2018" t="s">
        <v>8347</v>
      </c>
    </row>
    <row r="2019" spans="1:22" ht="43.5" x14ac:dyDescent="0.35">
      <c r="A2019">
        <v>2017</v>
      </c>
      <c r="B2019" s="3" t="s">
        <v>2018</v>
      </c>
      <c r="C2019" s="3" t="s">
        <v>6127</v>
      </c>
      <c r="D2019" s="18">
        <v>25000</v>
      </c>
      <c r="E2019" s="18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7">
        <v>40960.849016203698</v>
      </c>
      <c r="L2019" s="7">
        <v>40991.958333333328</v>
      </c>
      <c r="M2019" s="5">
        <f>(J2019/86400)+25569+(-5/24)</f>
        <v>40960.849016203698</v>
      </c>
      <c r="N2019" s="5">
        <f t="shared" si="31"/>
        <v>40991.958333333328</v>
      </c>
      <c r="O2019" t="b">
        <v>1</v>
      </c>
      <c r="P2019">
        <v>426</v>
      </c>
      <c r="Q2019" t="b">
        <v>1</v>
      </c>
      <c r="R2019" t="s">
        <v>8295</v>
      </c>
      <c r="S2019" s="11">
        <f>SUM(E2019/D2019)*100</f>
        <v>125.10239999999999</v>
      </c>
      <c r="T2019" s="10">
        <f>SUM(E2019/P2019)</f>
        <v>73.416901408450698</v>
      </c>
      <c r="U2019" t="s">
        <v>8317</v>
      </c>
      <c r="V2019" t="s">
        <v>8347</v>
      </c>
    </row>
    <row r="2020" spans="1:22" ht="43.5" x14ac:dyDescent="0.35">
      <c r="A2020">
        <v>2018</v>
      </c>
      <c r="B2020" s="3" t="s">
        <v>2019</v>
      </c>
      <c r="C2020" s="3" t="s">
        <v>6128</v>
      </c>
      <c r="D2020" s="18">
        <v>65000</v>
      </c>
      <c r="E2020" s="18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7">
        <v>42199.157511574071</v>
      </c>
      <c r="L2020" s="7">
        <v>42229.157511574071</v>
      </c>
      <c r="M2020" s="5">
        <f>(J2020/86400)+25569+(-5/24)</f>
        <v>42199.157511574071</v>
      </c>
      <c r="N2020" s="5">
        <f t="shared" si="31"/>
        <v>42229.157511574071</v>
      </c>
      <c r="O2020" t="b">
        <v>1</v>
      </c>
      <c r="P2020">
        <v>450</v>
      </c>
      <c r="Q2020" t="b">
        <v>1</v>
      </c>
      <c r="R2020" t="s">
        <v>8295</v>
      </c>
      <c r="S2020" s="11">
        <f>SUM(E2020/D2020)*100</f>
        <v>102.24343076923077</v>
      </c>
      <c r="T2020" s="10">
        <f>SUM(E2020/P2020)</f>
        <v>147.68495555555555</v>
      </c>
      <c r="U2020" t="s">
        <v>8317</v>
      </c>
      <c r="V2020" t="s">
        <v>8347</v>
      </c>
    </row>
    <row r="2021" spans="1:22" ht="58" x14ac:dyDescent="0.35">
      <c r="A2021">
        <v>2019</v>
      </c>
      <c r="B2021" s="3" t="s">
        <v>2020</v>
      </c>
      <c r="C2021" s="3" t="s">
        <v>6129</v>
      </c>
      <c r="D2021" s="18">
        <v>40000</v>
      </c>
      <c r="E2021" s="18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7">
        <v>42605.500243055554</v>
      </c>
      <c r="L2021" s="7">
        <v>42635.500243055554</v>
      </c>
      <c r="M2021" s="5">
        <f>(J2021/86400)+25569+(-5/24)</f>
        <v>42605.500243055554</v>
      </c>
      <c r="N2021" s="5">
        <f t="shared" si="31"/>
        <v>42635.500243055554</v>
      </c>
      <c r="O2021" t="b">
        <v>1</v>
      </c>
      <c r="P2021">
        <v>1780</v>
      </c>
      <c r="Q2021" t="b">
        <v>1</v>
      </c>
      <c r="R2021" t="s">
        <v>8295</v>
      </c>
      <c r="S2021" s="11">
        <f>SUM(E2021/D2021)*100</f>
        <v>484.90975000000003</v>
      </c>
      <c r="T2021" s="10">
        <f>SUM(E2021/P2021)</f>
        <v>108.96848314606741</v>
      </c>
      <c r="U2021" t="s">
        <v>8317</v>
      </c>
      <c r="V2021" t="s">
        <v>8347</v>
      </c>
    </row>
    <row r="2022" spans="1:22" ht="43.5" x14ac:dyDescent="0.35">
      <c r="A2022">
        <v>2020</v>
      </c>
      <c r="B2022" s="3" t="s">
        <v>2021</v>
      </c>
      <c r="C2022" s="3" t="s">
        <v>6130</v>
      </c>
      <c r="D2022" s="18">
        <v>1500</v>
      </c>
      <c r="E2022" s="18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7">
        <v>41736.889166666668</v>
      </c>
      <c r="L2022" s="7">
        <v>41773.75277777778</v>
      </c>
      <c r="M2022" s="5">
        <f>(J2022/86400)+25569+(-5/24)</f>
        <v>41736.889166666668</v>
      </c>
      <c r="N2022" s="5">
        <f t="shared" si="31"/>
        <v>41773.75277777778</v>
      </c>
      <c r="O2022" t="b">
        <v>1</v>
      </c>
      <c r="P2022">
        <v>122</v>
      </c>
      <c r="Q2022" t="b">
        <v>1</v>
      </c>
      <c r="R2022" t="s">
        <v>8295</v>
      </c>
      <c r="S2022" s="11">
        <f>SUM(E2022/D2022)*100</f>
        <v>192.33333333333334</v>
      </c>
      <c r="T2022" s="10">
        <f>SUM(E2022/P2022)</f>
        <v>23.647540983606557</v>
      </c>
      <c r="U2022" t="s">
        <v>8317</v>
      </c>
      <c r="V2022" t="s">
        <v>8347</v>
      </c>
    </row>
    <row r="2023" spans="1:22" ht="43.5" x14ac:dyDescent="0.35">
      <c r="A2023">
        <v>2021</v>
      </c>
      <c r="B2023" s="3" t="s">
        <v>2022</v>
      </c>
      <c r="C2023" s="3" t="s">
        <v>6131</v>
      </c>
      <c r="D2023" s="18">
        <v>5000</v>
      </c>
      <c r="E2023" s="18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7">
        <v>41860.862233796295</v>
      </c>
      <c r="L2023" s="7">
        <v>41905.862233796295</v>
      </c>
      <c r="M2023" s="5">
        <f>(J2023/86400)+25569+(-5/24)</f>
        <v>41860.862233796295</v>
      </c>
      <c r="N2023" s="5">
        <f t="shared" si="31"/>
        <v>41905.862233796295</v>
      </c>
      <c r="O2023" t="b">
        <v>1</v>
      </c>
      <c r="P2023">
        <v>95</v>
      </c>
      <c r="Q2023" t="b">
        <v>1</v>
      </c>
      <c r="R2023" t="s">
        <v>8295</v>
      </c>
      <c r="S2023" s="11">
        <f>SUM(E2023/D2023)*100</f>
        <v>281.10000000000002</v>
      </c>
      <c r="T2023" s="10">
        <f>SUM(E2023/P2023)</f>
        <v>147.94736842105263</v>
      </c>
      <c r="U2023" t="s">
        <v>8317</v>
      </c>
      <c r="V2023" t="s">
        <v>8347</v>
      </c>
    </row>
    <row r="2024" spans="1:22" ht="43.5" x14ac:dyDescent="0.35">
      <c r="A2024">
        <v>2022</v>
      </c>
      <c r="B2024" s="3" t="s">
        <v>2023</v>
      </c>
      <c r="C2024" s="3" t="s">
        <v>6132</v>
      </c>
      <c r="D2024" s="18">
        <v>100000</v>
      </c>
      <c r="E2024" s="18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7">
        <v>42502.36078703704</v>
      </c>
      <c r="L2024" s="7">
        <v>42532.36078703704</v>
      </c>
      <c r="M2024" s="5">
        <f>(J2024/86400)+25569+(-5/24)</f>
        <v>42502.36078703704</v>
      </c>
      <c r="N2024" s="5">
        <f t="shared" si="31"/>
        <v>42532.36078703704</v>
      </c>
      <c r="O2024" t="b">
        <v>1</v>
      </c>
      <c r="P2024">
        <v>325</v>
      </c>
      <c r="Q2024" t="b">
        <v>1</v>
      </c>
      <c r="R2024" t="s">
        <v>8295</v>
      </c>
      <c r="S2024" s="11">
        <f>SUM(E2024/D2024)*100</f>
        <v>125.13700000000001</v>
      </c>
      <c r="T2024" s="10">
        <f>SUM(E2024/P2024)</f>
        <v>385.03692307692307</v>
      </c>
      <c r="U2024" t="s">
        <v>8317</v>
      </c>
      <c r="V2024" t="s">
        <v>8347</v>
      </c>
    </row>
    <row r="2025" spans="1:22" ht="58" x14ac:dyDescent="0.35">
      <c r="A2025">
        <v>2023</v>
      </c>
      <c r="B2025" s="3" t="s">
        <v>2024</v>
      </c>
      <c r="C2025" s="3" t="s">
        <v>6133</v>
      </c>
      <c r="D2025" s="18">
        <v>100000</v>
      </c>
      <c r="E2025" s="18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7">
        <v>42136.212418981479</v>
      </c>
      <c r="L2025" s="7">
        <v>42166.212418981479</v>
      </c>
      <c r="M2025" s="5">
        <f>(J2025/86400)+25569+(-5/24)</f>
        <v>42136.212418981479</v>
      </c>
      <c r="N2025" s="5">
        <f t="shared" si="31"/>
        <v>42166.212418981479</v>
      </c>
      <c r="O2025" t="b">
        <v>1</v>
      </c>
      <c r="P2025">
        <v>353</v>
      </c>
      <c r="Q2025" t="b">
        <v>1</v>
      </c>
      <c r="R2025" t="s">
        <v>8295</v>
      </c>
      <c r="S2025" s="11">
        <f>SUM(E2025/D2025)*100</f>
        <v>161.459</v>
      </c>
      <c r="T2025" s="10">
        <f>SUM(E2025/P2025)</f>
        <v>457.39093484419266</v>
      </c>
      <c r="U2025" t="s">
        <v>8317</v>
      </c>
      <c r="V2025" t="s">
        <v>8347</v>
      </c>
    </row>
    <row r="2026" spans="1:22" ht="43.5" x14ac:dyDescent="0.35">
      <c r="A2026">
        <v>2024</v>
      </c>
      <c r="B2026" s="3" t="s">
        <v>2025</v>
      </c>
      <c r="C2026" s="3" t="s">
        <v>6134</v>
      </c>
      <c r="D2026" s="18">
        <v>4000</v>
      </c>
      <c r="E2026" s="18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7">
        <v>41099.758611111109</v>
      </c>
      <c r="L2026" s="7">
        <v>41133.916666666664</v>
      </c>
      <c r="M2026" s="5">
        <f>(J2026/86400)+25569+(-5/24)</f>
        <v>41099.758611111109</v>
      </c>
      <c r="N2026" s="5">
        <f t="shared" si="31"/>
        <v>41133.916666666664</v>
      </c>
      <c r="O2026" t="b">
        <v>1</v>
      </c>
      <c r="P2026">
        <v>105</v>
      </c>
      <c r="Q2026" t="b">
        <v>1</v>
      </c>
      <c r="R2026" t="s">
        <v>8295</v>
      </c>
      <c r="S2026" s="11">
        <f>SUM(E2026/D2026)*100</f>
        <v>585.35</v>
      </c>
      <c r="T2026" s="10">
        <f>SUM(E2026/P2026)</f>
        <v>222.99047619047619</v>
      </c>
      <c r="U2026" t="s">
        <v>8317</v>
      </c>
      <c r="V2026" t="s">
        <v>8347</v>
      </c>
    </row>
    <row r="2027" spans="1:22" ht="43.5" x14ac:dyDescent="0.35">
      <c r="A2027">
        <v>2025</v>
      </c>
      <c r="B2027" s="3" t="s">
        <v>2026</v>
      </c>
      <c r="C2027" s="3" t="s">
        <v>6135</v>
      </c>
      <c r="D2027" s="18">
        <v>80000</v>
      </c>
      <c r="E2027" s="18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7">
        <v>42135.976226851846</v>
      </c>
      <c r="L2027" s="7">
        <v>42165.976226851846</v>
      </c>
      <c r="M2027" s="5">
        <f>(J2027/86400)+25569+(-5/24)</f>
        <v>42135.976226851846</v>
      </c>
      <c r="N2027" s="5">
        <f t="shared" si="31"/>
        <v>42165.976226851846</v>
      </c>
      <c r="O2027" t="b">
        <v>1</v>
      </c>
      <c r="P2027">
        <v>729</v>
      </c>
      <c r="Q2027" t="b">
        <v>1</v>
      </c>
      <c r="R2027" t="s">
        <v>8295</v>
      </c>
      <c r="S2027" s="11">
        <f>SUM(E2027/D2027)*100</f>
        <v>201.14999999999998</v>
      </c>
      <c r="T2027" s="10">
        <f>SUM(E2027/P2027)</f>
        <v>220.74074074074073</v>
      </c>
      <c r="U2027" t="s">
        <v>8317</v>
      </c>
      <c r="V2027" t="s">
        <v>8347</v>
      </c>
    </row>
    <row r="2028" spans="1:22" ht="29" x14ac:dyDescent="0.35">
      <c r="A2028">
        <v>2026</v>
      </c>
      <c r="B2028" s="3" t="s">
        <v>2027</v>
      </c>
      <c r="C2028" s="3" t="s">
        <v>6136</v>
      </c>
      <c r="D2028" s="18">
        <v>25000</v>
      </c>
      <c r="E2028" s="1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7">
        <v>41704.527604166666</v>
      </c>
      <c r="L2028" s="7">
        <v>41749.957638888889</v>
      </c>
      <c r="M2028" s="5">
        <f>(J2028/86400)+25569+(-5/24)</f>
        <v>41704.527604166666</v>
      </c>
      <c r="N2028" s="5">
        <f t="shared" si="31"/>
        <v>41749.957638888889</v>
      </c>
      <c r="O2028" t="b">
        <v>1</v>
      </c>
      <c r="P2028">
        <v>454</v>
      </c>
      <c r="Q2028" t="b">
        <v>1</v>
      </c>
      <c r="R2028" t="s">
        <v>8295</v>
      </c>
      <c r="S2028" s="11">
        <f>SUM(E2028/D2028)*100</f>
        <v>133.48307999999997</v>
      </c>
      <c r="T2028" s="10">
        <f>SUM(E2028/P2028)</f>
        <v>73.503898678414089</v>
      </c>
      <c r="U2028" t="s">
        <v>8317</v>
      </c>
      <c r="V2028" t="s">
        <v>8347</v>
      </c>
    </row>
    <row r="2029" spans="1:22" ht="43.5" x14ac:dyDescent="0.35">
      <c r="A2029">
        <v>2027</v>
      </c>
      <c r="B2029" s="3" t="s">
        <v>2028</v>
      </c>
      <c r="C2029" s="3" t="s">
        <v>6137</v>
      </c>
      <c r="D2029" s="18">
        <v>100000</v>
      </c>
      <c r="E2029" s="18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7">
        <v>42048.605543981474</v>
      </c>
      <c r="L2029" s="7">
        <v>42093.563877314817</v>
      </c>
      <c r="M2029" s="5">
        <f>(J2029/86400)+25569+(-5/24)</f>
        <v>42048.605543981474</v>
      </c>
      <c r="N2029" s="5">
        <f t="shared" si="31"/>
        <v>42093.563877314817</v>
      </c>
      <c r="O2029" t="b">
        <v>1</v>
      </c>
      <c r="P2029">
        <v>539</v>
      </c>
      <c r="Q2029" t="b">
        <v>1</v>
      </c>
      <c r="R2029" t="s">
        <v>8295</v>
      </c>
      <c r="S2029" s="11">
        <f>SUM(E2029/D2029)*100</f>
        <v>120.24900000000001</v>
      </c>
      <c r="T2029" s="10">
        <f>SUM(E2029/P2029)</f>
        <v>223.09647495361781</v>
      </c>
      <c r="U2029" t="s">
        <v>8317</v>
      </c>
      <c r="V2029" t="s">
        <v>8347</v>
      </c>
    </row>
    <row r="2030" spans="1:22" ht="29" x14ac:dyDescent="0.35">
      <c r="A2030">
        <v>2028</v>
      </c>
      <c r="B2030" s="3" t="s">
        <v>2029</v>
      </c>
      <c r="C2030" s="3" t="s">
        <v>6138</v>
      </c>
      <c r="D2030" s="18">
        <v>3000</v>
      </c>
      <c r="E2030" s="18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7">
        <v>40215.710717592592</v>
      </c>
      <c r="L2030" s="7">
        <v>40252.704861111109</v>
      </c>
      <c r="M2030" s="5">
        <f>(J2030/86400)+25569+(-5/24)</f>
        <v>40215.710717592592</v>
      </c>
      <c r="N2030" s="5">
        <f t="shared" si="31"/>
        <v>40252.704861111109</v>
      </c>
      <c r="O2030" t="b">
        <v>1</v>
      </c>
      <c r="P2030">
        <v>79</v>
      </c>
      <c r="Q2030" t="b">
        <v>1</v>
      </c>
      <c r="R2030" t="s">
        <v>8295</v>
      </c>
      <c r="S2030" s="11">
        <f>SUM(E2030/D2030)*100</f>
        <v>126.16666666666667</v>
      </c>
      <c r="T2030" s="10">
        <f>SUM(E2030/P2030)</f>
        <v>47.911392405063289</v>
      </c>
      <c r="U2030" t="s">
        <v>8317</v>
      </c>
      <c r="V2030" t="s">
        <v>8347</v>
      </c>
    </row>
    <row r="2031" spans="1:22" ht="43.5" x14ac:dyDescent="0.35">
      <c r="A2031">
        <v>2029</v>
      </c>
      <c r="B2031" s="3" t="s">
        <v>2030</v>
      </c>
      <c r="C2031" s="3" t="s">
        <v>6139</v>
      </c>
      <c r="D2031" s="18">
        <v>2500</v>
      </c>
      <c r="E2031" s="18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7">
        <v>41847.813437500001</v>
      </c>
      <c r="L2031" s="7">
        <v>41877.813437500001</v>
      </c>
      <c r="M2031" s="5">
        <f>(J2031/86400)+25569+(-5/24)</f>
        <v>41847.813437500001</v>
      </c>
      <c r="N2031" s="5">
        <f t="shared" si="31"/>
        <v>41877.813437500001</v>
      </c>
      <c r="O2031" t="b">
        <v>1</v>
      </c>
      <c r="P2031">
        <v>94</v>
      </c>
      <c r="Q2031" t="b">
        <v>1</v>
      </c>
      <c r="R2031" t="s">
        <v>8295</v>
      </c>
      <c r="S2031" s="11">
        <f>SUM(E2031/D2031)*100</f>
        <v>361.2</v>
      </c>
      <c r="T2031" s="10">
        <f>SUM(E2031/P2031)</f>
        <v>96.063829787234042</v>
      </c>
      <c r="U2031" t="s">
        <v>8317</v>
      </c>
      <c r="V2031" t="s">
        <v>8347</v>
      </c>
    </row>
    <row r="2032" spans="1:22" ht="43.5" x14ac:dyDescent="0.35">
      <c r="A2032">
        <v>2030</v>
      </c>
      <c r="B2032" s="3" t="s">
        <v>2031</v>
      </c>
      <c r="C2032" s="3" t="s">
        <v>6140</v>
      </c>
      <c r="D2032" s="18">
        <v>32768</v>
      </c>
      <c r="E2032" s="18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7">
        <v>41212.788148148145</v>
      </c>
      <c r="L2032" s="7">
        <v>41242.788148148145</v>
      </c>
      <c r="M2032" s="5">
        <f>(J2032/86400)+25569+(-5/24)</f>
        <v>41212.788148148145</v>
      </c>
      <c r="N2032" s="5">
        <f t="shared" si="31"/>
        <v>41242.788148148145</v>
      </c>
      <c r="O2032" t="b">
        <v>1</v>
      </c>
      <c r="P2032">
        <v>625</v>
      </c>
      <c r="Q2032" t="b">
        <v>1</v>
      </c>
      <c r="R2032" t="s">
        <v>8295</v>
      </c>
      <c r="S2032" s="11">
        <f>SUM(E2032/D2032)*100</f>
        <v>226.239013671875</v>
      </c>
      <c r="T2032" s="10">
        <f>SUM(E2032/P2032)</f>
        <v>118.6144</v>
      </c>
      <c r="U2032" t="s">
        <v>8317</v>
      </c>
      <c r="V2032" t="s">
        <v>8347</v>
      </c>
    </row>
    <row r="2033" spans="1:22" ht="43.5" x14ac:dyDescent="0.35">
      <c r="A2033">
        <v>2031</v>
      </c>
      <c r="B2033" s="3" t="s">
        <v>2032</v>
      </c>
      <c r="C2033" s="3" t="s">
        <v>6141</v>
      </c>
      <c r="D2033" s="18">
        <v>50000</v>
      </c>
      <c r="E2033" s="18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7">
        <v>41975.120983796289</v>
      </c>
      <c r="L2033" s="7">
        <v>42012.833333333336</v>
      </c>
      <c r="M2033" s="5">
        <f>(J2033/86400)+25569+(-5/24)</f>
        <v>41975.120983796289</v>
      </c>
      <c r="N2033" s="5">
        <f t="shared" si="31"/>
        <v>42012.833333333336</v>
      </c>
      <c r="O2033" t="b">
        <v>1</v>
      </c>
      <c r="P2033">
        <v>508</v>
      </c>
      <c r="Q2033" t="b">
        <v>1</v>
      </c>
      <c r="R2033" t="s">
        <v>8295</v>
      </c>
      <c r="S2033" s="11">
        <f>SUM(E2033/D2033)*100</f>
        <v>120.35</v>
      </c>
      <c r="T2033" s="10">
        <f>SUM(E2033/P2033)</f>
        <v>118.45472440944881</v>
      </c>
      <c r="U2033" t="s">
        <v>8317</v>
      </c>
      <c r="V2033" t="s">
        <v>8347</v>
      </c>
    </row>
    <row r="2034" spans="1:22" ht="43.5" x14ac:dyDescent="0.35">
      <c r="A2034">
        <v>2032</v>
      </c>
      <c r="B2034" s="3" t="s">
        <v>2033</v>
      </c>
      <c r="C2034" s="3" t="s">
        <v>6142</v>
      </c>
      <c r="D2034" s="18">
        <v>25000</v>
      </c>
      <c r="E2034" s="18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7">
        <v>42689.35733796296</v>
      </c>
      <c r="L2034" s="7">
        <v>42718.999999999993</v>
      </c>
      <c r="M2034" s="5">
        <f>(J2034/86400)+25569+(-5/24)</f>
        <v>42689.35733796296</v>
      </c>
      <c r="N2034" s="5">
        <f t="shared" si="31"/>
        <v>42718.999999999993</v>
      </c>
      <c r="O2034" t="b">
        <v>1</v>
      </c>
      <c r="P2034">
        <v>531</v>
      </c>
      <c r="Q2034" t="b">
        <v>1</v>
      </c>
      <c r="R2034" t="s">
        <v>8295</v>
      </c>
      <c r="S2034" s="11">
        <f>SUM(E2034/D2034)*100</f>
        <v>304.18799999999999</v>
      </c>
      <c r="T2034" s="10">
        <f>SUM(E2034/P2034)</f>
        <v>143.21468926553672</v>
      </c>
      <c r="U2034" t="s">
        <v>8317</v>
      </c>
      <c r="V2034" t="s">
        <v>8347</v>
      </c>
    </row>
    <row r="2035" spans="1:22" ht="58" x14ac:dyDescent="0.35">
      <c r="A2035">
        <v>2033</v>
      </c>
      <c r="B2035" s="3" t="s">
        <v>2034</v>
      </c>
      <c r="C2035" s="3" t="s">
        <v>6143</v>
      </c>
      <c r="D2035" s="18">
        <v>25000</v>
      </c>
      <c r="E2035" s="18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7">
        <v>41724.874050925922</v>
      </c>
      <c r="L2035" s="7">
        <v>41754.874050925922</v>
      </c>
      <c r="M2035" s="5">
        <f>(J2035/86400)+25569+(-5/24)</f>
        <v>41724.874050925922</v>
      </c>
      <c r="N2035" s="5">
        <f t="shared" si="31"/>
        <v>41754.874050925922</v>
      </c>
      <c r="O2035" t="b">
        <v>1</v>
      </c>
      <c r="P2035">
        <v>158</v>
      </c>
      <c r="Q2035" t="b">
        <v>1</v>
      </c>
      <c r="R2035" t="s">
        <v>8295</v>
      </c>
      <c r="S2035" s="11">
        <f>SUM(E2035/D2035)*100</f>
        <v>178.67599999999999</v>
      </c>
      <c r="T2035" s="10">
        <f>SUM(E2035/P2035)</f>
        <v>282.71518987341773</v>
      </c>
      <c r="U2035" t="s">
        <v>8317</v>
      </c>
      <c r="V2035" t="s">
        <v>8347</v>
      </c>
    </row>
    <row r="2036" spans="1:22" ht="58" x14ac:dyDescent="0.35">
      <c r="A2036">
        <v>2034</v>
      </c>
      <c r="B2036" s="3" t="s">
        <v>2035</v>
      </c>
      <c r="C2036" s="3" t="s">
        <v>6144</v>
      </c>
      <c r="D2036" s="18">
        <v>78000</v>
      </c>
      <c r="E2036" s="18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7">
        <v>42075.921678240738</v>
      </c>
      <c r="L2036" s="7">
        <v>42131.081944444442</v>
      </c>
      <c r="M2036" s="5">
        <f>(J2036/86400)+25569+(-5/24)</f>
        <v>42075.921678240738</v>
      </c>
      <c r="N2036" s="5">
        <f t="shared" si="31"/>
        <v>42131.081944444442</v>
      </c>
      <c r="O2036" t="b">
        <v>1</v>
      </c>
      <c r="P2036">
        <v>508</v>
      </c>
      <c r="Q2036" t="b">
        <v>1</v>
      </c>
      <c r="R2036" t="s">
        <v>8295</v>
      </c>
      <c r="S2036" s="11">
        <f>SUM(E2036/D2036)*100</f>
        <v>386.81998717948721</v>
      </c>
      <c r="T2036" s="10">
        <f>SUM(E2036/P2036)</f>
        <v>593.93620078740162</v>
      </c>
      <c r="U2036" t="s">
        <v>8317</v>
      </c>
      <c r="V2036" t="s">
        <v>8347</v>
      </c>
    </row>
    <row r="2037" spans="1:22" ht="58" x14ac:dyDescent="0.35">
      <c r="A2037">
        <v>2035</v>
      </c>
      <c r="B2037" s="3" t="s">
        <v>2036</v>
      </c>
      <c r="C2037" s="3" t="s">
        <v>6145</v>
      </c>
      <c r="D2037" s="18">
        <v>80000</v>
      </c>
      <c r="E2037" s="18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7">
        <v>42311.41674768518</v>
      </c>
      <c r="L2037" s="7">
        <v>42356.833333333336</v>
      </c>
      <c r="M2037" s="5">
        <f>(J2037/86400)+25569+(-5/24)</f>
        <v>42311.41674768518</v>
      </c>
      <c r="N2037" s="5">
        <f t="shared" si="31"/>
        <v>42356.833333333336</v>
      </c>
      <c r="O2037" t="b">
        <v>1</v>
      </c>
      <c r="P2037">
        <v>644</v>
      </c>
      <c r="Q2037" t="b">
        <v>1</v>
      </c>
      <c r="R2037" t="s">
        <v>8295</v>
      </c>
      <c r="S2037" s="11">
        <f>SUM(E2037/D2037)*100</f>
        <v>211.03642500000004</v>
      </c>
      <c r="T2037" s="10">
        <f>SUM(E2037/P2037)</f>
        <v>262.15704968944101</v>
      </c>
      <c r="U2037" t="s">
        <v>8317</v>
      </c>
      <c r="V2037" t="s">
        <v>8347</v>
      </c>
    </row>
    <row r="2038" spans="1:22" ht="43.5" x14ac:dyDescent="0.35">
      <c r="A2038">
        <v>2036</v>
      </c>
      <c r="B2038" s="3" t="s">
        <v>2037</v>
      </c>
      <c r="C2038" s="3" t="s">
        <v>6146</v>
      </c>
      <c r="D2038" s="18">
        <v>30000</v>
      </c>
      <c r="E2038" s="1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7">
        <v>41738.656469907401</v>
      </c>
      <c r="L2038" s="7">
        <v>41768.656469907401</v>
      </c>
      <c r="M2038" s="5">
        <f>(J2038/86400)+25569+(-5/24)</f>
        <v>41738.656469907401</v>
      </c>
      <c r="N2038" s="5">
        <f t="shared" si="31"/>
        <v>41768.656469907401</v>
      </c>
      <c r="O2038" t="b">
        <v>1</v>
      </c>
      <c r="P2038">
        <v>848</v>
      </c>
      <c r="Q2038" t="b">
        <v>1</v>
      </c>
      <c r="R2038" t="s">
        <v>8295</v>
      </c>
      <c r="S2038" s="11">
        <f>SUM(E2038/D2038)*100</f>
        <v>131.66833333333335</v>
      </c>
      <c r="T2038" s="10">
        <f>SUM(E2038/P2038)</f>
        <v>46.580778301886795</v>
      </c>
      <c r="U2038" t="s">
        <v>8317</v>
      </c>
      <c r="V2038" t="s">
        <v>8347</v>
      </c>
    </row>
    <row r="2039" spans="1:22" ht="43.5" x14ac:dyDescent="0.35">
      <c r="A2039">
        <v>2037</v>
      </c>
      <c r="B2039" s="3" t="s">
        <v>2038</v>
      </c>
      <c r="C2039" s="3" t="s">
        <v>6147</v>
      </c>
      <c r="D2039" s="18">
        <v>10000</v>
      </c>
      <c r="E2039" s="18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7">
        <v>41578.001770833333</v>
      </c>
      <c r="L2039" s="7">
        <v>41638.043437499997</v>
      </c>
      <c r="M2039" s="5">
        <f>(J2039/86400)+25569+(-5/24)</f>
        <v>41578.001770833333</v>
      </c>
      <c r="N2039" s="5">
        <f t="shared" si="31"/>
        <v>41638.043437499997</v>
      </c>
      <c r="O2039" t="b">
        <v>1</v>
      </c>
      <c r="P2039">
        <v>429</v>
      </c>
      <c r="Q2039" t="b">
        <v>1</v>
      </c>
      <c r="R2039" t="s">
        <v>8295</v>
      </c>
      <c r="S2039" s="11">
        <f>SUM(E2039/D2039)*100</f>
        <v>300.47639999999996</v>
      </c>
      <c r="T2039" s="10">
        <f>SUM(E2039/P2039)</f>
        <v>70.041118881118877</v>
      </c>
      <c r="U2039" t="s">
        <v>8317</v>
      </c>
      <c r="V2039" t="s">
        <v>8347</v>
      </c>
    </row>
    <row r="2040" spans="1:22" ht="43.5" x14ac:dyDescent="0.35">
      <c r="A2040">
        <v>2038</v>
      </c>
      <c r="B2040" s="3" t="s">
        <v>2039</v>
      </c>
      <c r="C2040" s="3" t="s">
        <v>6148</v>
      </c>
      <c r="D2040" s="18">
        <v>8000</v>
      </c>
      <c r="E2040" s="18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7">
        <v>41424.062743055554</v>
      </c>
      <c r="L2040" s="7">
        <v>41456.541666666664</v>
      </c>
      <c r="M2040" s="5">
        <f>(J2040/86400)+25569+(-5/24)</f>
        <v>41424.062743055554</v>
      </c>
      <c r="N2040" s="5">
        <f t="shared" si="31"/>
        <v>41456.541666666664</v>
      </c>
      <c r="O2040" t="b">
        <v>1</v>
      </c>
      <c r="P2040">
        <v>204</v>
      </c>
      <c r="Q2040" t="b">
        <v>1</v>
      </c>
      <c r="R2040" t="s">
        <v>8295</v>
      </c>
      <c r="S2040" s="11">
        <f>SUM(E2040/D2040)*100</f>
        <v>420.51249999999999</v>
      </c>
      <c r="T2040" s="10">
        <f>SUM(E2040/P2040)</f>
        <v>164.90686274509804</v>
      </c>
      <c r="U2040" t="s">
        <v>8317</v>
      </c>
      <c r="V2040" t="s">
        <v>8347</v>
      </c>
    </row>
    <row r="2041" spans="1:22" ht="43.5" x14ac:dyDescent="0.35">
      <c r="A2041">
        <v>2039</v>
      </c>
      <c r="B2041" s="3" t="s">
        <v>2040</v>
      </c>
      <c r="C2041" s="3" t="s">
        <v>6149</v>
      </c>
      <c r="D2041" s="18">
        <v>125000</v>
      </c>
      <c r="E2041" s="18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7">
        <v>42675.23061342592</v>
      </c>
      <c r="L2041" s="7">
        <v>42704.999305555553</v>
      </c>
      <c r="M2041" s="5">
        <f>(J2041/86400)+25569+(-5/24)</f>
        <v>42675.23061342592</v>
      </c>
      <c r="N2041" s="5">
        <f t="shared" si="31"/>
        <v>42704.999305555553</v>
      </c>
      <c r="O2041" t="b">
        <v>1</v>
      </c>
      <c r="P2041">
        <v>379</v>
      </c>
      <c r="Q2041" t="b">
        <v>1</v>
      </c>
      <c r="R2041" t="s">
        <v>8295</v>
      </c>
      <c r="S2041" s="11">
        <f>SUM(E2041/D2041)*100</f>
        <v>136.21680000000001</v>
      </c>
      <c r="T2041" s="10">
        <f>SUM(E2041/P2041)</f>
        <v>449.26385224274406</v>
      </c>
      <c r="U2041" t="s">
        <v>8317</v>
      </c>
      <c r="V2041" t="s">
        <v>8347</v>
      </c>
    </row>
    <row r="2042" spans="1:22" ht="29" x14ac:dyDescent="0.35">
      <c r="A2042">
        <v>2040</v>
      </c>
      <c r="B2042" s="3" t="s">
        <v>2041</v>
      </c>
      <c r="C2042" s="3" t="s">
        <v>6150</v>
      </c>
      <c r="D2042" s="18">
        <v>3000</v>
      </c>
      <c r="E2042" s="18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7">
        <v>41578.718784722216</v>
      </c>
      <c r="L2042" s="7">
        <v>41593.760451388887</v>
      </c>
      <c r="M2042" s="5">
        <f>(J2042/86400)+25569+(-5/24)</f>
        <v>41578.718784722216</v>
      </c>
      <c r="N2042" s="5">
        <f t="shared" si="31"/>
        <v>41593.760451388887</v>
      </c>
      <c r="O2042" t="b">
        <v>1</v>
      </c>
      <c r="P2042">
        <v>271</v>
      </c>
      <c r="Q2042" t="b">
        <v>1</v>
      </c>
      <c r="R2042" t="s">
        <v>8295</v>
      </c>
      <c r="S2042" s="11">
        <f>SUM(E2042/D2042)*100</f>
        <v>248.17133333333334</v>
      </c>
      <c r="T2042" s="10">
        <f>SUM(E2042/P2042)</f>
        <v>27.472841328413285</v>
      </c>
      <c r="U2042" t="s">
        <v>8317</v>
      </c>
      <c r="V2042" t="s">
        <v>8347</v>
      </c>
    </row>
    <row r="2043" spans="1:22" ht="43.5" x14ac:dyDescent="0.35">
      <c r="A2043">
        <v>2041</v>
      </c>
      <c r="B2043" s="3" t="s">
        <v>2042</v>
      </c>
      <c r="C2043" s="3" t="s">
        <v>6151</v>
      </c>
      <c r="D2043" s="18">
        <v>9500</v>
      </c>
      <c r="E2043" s="18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7">
        <v>42654.317442129628</v>
      </c>
      <c r="L2043" s="7">
        <v>42684.359108796292</v>
      </c>
      <c r="M2043" s="5">
        <f>(J2043/86400)+25569+(-5/24)</f>
        <v>42654.317442129628</v>
      </c>
      <c r="N2043" s="5">
        <f t="shared" si="31"/>
        <v>42684.359108796292</v>
      </c>
      <c r="O2043" t="b">
        <v>0</v>
      </c>
      <c r="P2043">
        <v>120</v>
      </c>
      <c r="Q2043" t="b">
        <v>1</v>
      </c>
      <c r="R2043" t="s">
        <v>8295</v>
      </c>
      <c r="S2043" s="11">
        <f>SUM(E2043/D2043)*100</f>
        <v>181.86315789473684</v>
      </c>
      <c r="T2043" s="10">
        <f>SUM(E2043/P2043)</f>
        <v>143.97499999999999</v>
      </c>
      <c r="U2043" t="s">
        <v>8317</v>
      </c>
      <c r="V2043" t="s">
        <v>8347</v>
      </c>
    </row>
    <row r="2044" spans="1:22" ht="43.5" x14ac:dyDescent="0.35">
      <c r="A2044">
        <v>2042</v>
      </c>
      <c r="B2044" s="3" t="s">
        <v>2043</v>
      </c>
      <c r="C2044" s="3" t="s">
        <v>6152</v>
      </c>
      <c r="D2044" s="18">
        <v>10000</v>
      </c>
      <c r="E2044" s="18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7">
        <v>42331.499699074069</v>
      </c>
      <c r="L2044" s="7">
        <v>42391.499699074069</v>
      </c>
      <c r="M2044" s="5">
        <f>(J2044/86400)+25569+(-5/24)</f>
        <v>42331.499699074069</v>
      </c>
      <c r="N2044" s="5">
        <f t="shared" si="31"/>
        <v>42391.499699074069</v>
      </c>
      <c r="O2044" t="b">
        <v>0</v>
      </c>
      <c r="P2044">
        <v>140</v>
      </c>
      <c r="Q2044" t="b">
        <v>1</v>
      </c>
      <c r="R2044" t="s">
        <v>8295</v>
      </c>
      <c r="S2044" s="11">
        <f>SUM(E2044/D2044)*100</f>
        <v>123.53</v>
      </c>
      <c r="T2044" s="10">
        <f>SUM(E2044/P2044)</f>
        <v>88.23571428571428</v>
      </c>
      <c r="U2044" t="s">
        <v>8317</v>
      </c>
      <c r="V2044" t="s">
        <v>8347</v>
      </c>
    </row>
    <row r="2045" spans="1:22" ht="58" x14ac:dyDescent="0.35">
      <c r="A2045">
        <v>2043</v>
      </c>
      <c r="B2045" s="3" t="s">
        <v>2044</v>
      </c>
      <c r="C2045" s="3" t="s">
        <v>6153</v>
      </c>
      <c r="D2045" s="18">
        <v>1385</v>
      </c>
      <c r="E2045" s="18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7">
        <v>42660.968483796292</v>
      </c>
      <c r="L2045" s="7">
        <v>42714.999305555553</v>
      </c>
      <c r="M2045" s="5">
        <f>(J2045/86400)+25569+(-5/24)</f>
        <v>42660.968483796292</v>
      </c>
      <c r="N2045" s="5">
        <f t="shared" si="31"/>
        <v>42714.999305555553</v>
      </c>
      <c r="O2045" t="b">
        <v>0</v>
      </c>
      <c r="P2045">
        <v>193</v>
      </c>
      <c r="Q2045" t="b">
        <v>1</v>
      </c>
      <c r="R2045" t="s">
        <v>8295</v>
      </c>
      <c r="S2045" s="11">
        <f>SUM(E2045/D2045)*100</f>
        <v>506.20938628158842</v>
      </c>
      <c r="T2045" s="10">
        <f>SUM(E2045/P2045)</f>
        <v>36.326424870466319</v>
      </c>
      <c r="U2045" t="s">
        <v>8317</v>
      </c>
      <c r="V2045" t="s">
        <v>8347</v>
      </c>
    </row>
    <row r="2046" spans="1:22" ht="43.5" x14ac:dyDescent="0.35">
      <c r="A2046">
        <v>2044</v>
      </c>
      <c r="B2046" s="3" t="s">
        <v>2045</v>
      </c>
      <c r="C2046" s="3" t="s">
        <v>6154</v>
      </c>
      <c r="D2046" s="18">
        <v>15000</v>
      </c>
      <c r="E2046" s="18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7">
        <v>42138.475856481477</v>
      </c>
      <c r="L2046" s="7">
        <v>42168.475856481477</v>
      </c>
      <c r="M2046" s="5">
        <f>(J2046/86400)+25569+(-5/24)</f>
        <v>42138.475856481477</v>
      </c>
      <c r="N2046" s="5">
        <f t="shared" si="31"/>
        <v>42168.475856481477</v>
      </c>
      <c r="O2046" t="b">
        <v>0</v>
      </c>
      <c r="P2046">
        <v>180</v>
      </c>
      <c r="Q2046" t="b">
        <v>1</v>
      </c>
      <c r="R2046" t="s">
        <v>8295</v>
      </c>
      <c r="S2046" s="11">
        <f>SUM(E2046/D2046)*100</f>
        <v>108.21333333333334</v>
      </c>
      <c r="T2046" s="10">
        <f>SUM(E2046/P2046)</f>
        <v>90.177777777777777</v>
      </c>
      <c r="U2046" t="s">
        <v>8317</v>
      </c>
      <c r="V2046" t="s">
        <v>8347</v>
      </c>
    </row>
    <row r="2047" spans="1:22" ht="58" x14ac:dyDescent="0.35">
      <c r="A2047">
        <v>2045</v>
      </c>
      <c r="B2047" s="3" t="s">
        <v>2046</v>
      </c>
      <c r="C2047" s="3" t="s">
        <v>6155</v>
      </c>
      <c r="D2047" s="18">
        <v>4900</v>
      </c>
      <c r="E2047" s="18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7">
        <v>41068.880173611113</v>
      </c>
      <c r="L2047" s="7">
        <v>41098.880173611113</v>
      </c>
      <c r="M2047" s="5">
        <f>(J2047/86400)+25569+(-5/24)</f>
        <v>41068.880173611113</v>
      </c>
      <c r="N2047" s="5">
        <f t="shared" si="31"/>
        <v>41098.880173611113</v>
      </c>
      <c r="O2047" t="b">
        <v>0</v>
      </c>
      <c r="P2047">
        <v>263</v>
      </c>
      <c r="Q2047" t="b">
        <v>1</v>
      </c>
      <c r="R2047" t="s">
        <v>8295</v>
      </c>
      <c r="S2047" s="11">
        <f>SUM(E2047/D2047)*100</f>
        <v>819.18387755102037</v>
      </c>
      <c r="T2047" s="10">
        <f>SUM(E2047/P2047)</f>
        <v>152.62361216730039</v>
      </c>
      <c r="U2047" t="s">
        <v>8317</v>
      </c>
      <c r="V2047" t="s">
        <v>8347</v>
      </c>
    </row>
    <row r="2048" spans="1:22" ht="43.5" x14ac:dyDescent="0.35">
      <c r="A2048">
        <v>2046</v>
      </c>
      <c r="B2048" s="3" t="s">
        <v>2047</v>
      </c>
      <c r="C2048" s="3" t="s">
        <v>6156</v>
      </c>
      <c r="D2048" s="18">
        <v>10000</v>
      </c>
      <c r="E2048" s="1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7">
        <v>41386.963472222218</v>
      </c>
      <c r="L2048" s="7">
        <v>41416.963472222218</v>
      </c>
      <c r="M2048" s="5">
        <f>(J2048/86400)+25569+(-5/24)</f>
        <v>41386.963472222218</v>
      </c>
      <c r="N2048" s="5">
        <f t="shared" si="31"/>
        <v>41416.963472222218</v>
      </c>
      <c r="O2048" t="b">
        <v>0</v>
      </c>
      <c r="P2048">
        <v>217</v>
      </c>
      <c r="Q2048" t="b">
        <v>1</v>
      </c>
      <c r="R2048" t="s">
        <v>8295</v>
      </c>
      <c r="S2048" s="11">
        <f>SUM(E2048/D2048)*100</f>
        <v>121.10000000000001</v>
      </c>
      <c r="T2048" s="10">
        <f>SUM(E2048/P2048)</f>
        <v>55.806451612903224</v>
      </c>
      <c r="U2048" t="s">
        <v>8317</v>
      </c>
      <c r="V2048" t="s">
        <v>8347</v>
      </c>
    </row>
    <row r="2049" spans="1:22" ht="43.5" x14ac:dyDescent="0.35">
      <c r="A2049">
        <v>2047</v>
      </c>
      <c r="B2049" s="3" t="s">
        <v>2048</v>
      </c>
      <c r="C2049" s="3" t="s">
        <v>6157</v>
      </c>
      <c r="D2049" s="18">
        <v>98000</v>
      </c>
      <c r="E2049" s="18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7">
        <v>42081.695254629631</v>
      </c>
      <c r="L2049" s="7">
        <v>42110.791666666664</v>
      </c>
      <c r="M2049" s="5">
        <f>(J2049/86400)+25569+(-5/24)</f>
        <v>42081.695254629631</v>
      </c>
      <c r="N2049" s="5">
        <f t="shared" si="31"/>
        <v>42110.791666666664</v>
      </c>
      <c r="O2049" t="b">
        <v>0</v>
      </c>
      <c r="P2049">
        <v>443</v>
      </c>
      <c r="Q2049" t="b">
        <v>1</v>
      </c>
      <c r="R2049" t="s">
        <v>8295</v>
      </c>
      <c r="S2049" s="11">
        <f>SUM(E2049/D2049)*100</f>
        <v>102.99897959183673</v>
      </c>
      <c r="T2049" s="10">
        <f>SUM(E2049/P2049)</f>
        <v>227.85327313769753</v>
      </c>
      <c r="U2049" t="s">
        <v>8317</v>
      </c>
      <c r="V2049" t="s">
        <v>8347</v>
      </c>
    </row>
    <row r="2050" spans="1:22" ht="43.5" x14ac:dyDescent="0.35">
      <c r="A2050">
        <v>2048</v>
      </c>
      <c r="B2050" s="3" t="s">
        <v>2049</v>
      </c>
      <c r="C2050" s="3" t="s">
        <v>6158</v>
      </c>
      <c r="D2050" s="18">
        <v>85000</v>
      </c>
      <c r="E2050" s="18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7">
        <v>41387.443182870367</v>
      </c>
      <c r="L2050" s="7">
        <v>41417.443182870367</v>
      </c>
      <c r="M2050" s="5">
        <f>(J2050/86400)+25569+(-5/24)</f>
        <v>41387.443182870367</v>
      </c>
      <c r="N2050" s="5">
        <f t="shared" si="31"/>
        <v>41417.443182870367</v>
      </c>
      <c r="O2050" t="b">
        <v>0</v>
      </c>
      <c r="P2050">
        <v>1373</v>
      </c>
      <c r="Q2050" t="b">
        <v>1</v>
      </c>
      <c r="R2050" t="s">
        <v>8295</v>
      </c>
      <c r="S2050" s="11">
        <f>SUM(E2050/D2050)*100</f>
        <v>148.33229411764705</v>
      </c>
      <c r="T2050" s="10">
        <f>SUM(E2050/P2050)</f>
        <v>91.82989803350327</v>
      </c>
      <c r="U2050" t="s">
        <v>8317</v>
      </c>
      <c r="V2050" t="s">
        <v>8347</v>
      </c>
    </row>
    <row r="2051" spans="1:22" x14ac:dyDescent="0.35">
      <c r="A2051">
        <v>2049</v>
      </c>
      <c r="B2051" s="3" t="s">
        <v>2050</v>
      </c>
      <c r="C2051" s="3" t="s">
        <v>6159</v>
      </c>
      <c r="D2051" s="18">
        <v>50000</v>
      </c>
      <c r="E2051" s="18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7">
        <v>41575.319016203699</v>
      </c>
      <c r="L2051" s="7">
        <v>41610.749305555553</v>
      </c>
      <c r="M2051" s="5">
        <f>(J2051/86400)+25569+(-5/24)</f>
        <v>41575.319016203699</v>
      </c>
      <c r="N2051" s="5">
        <f t="shared" ref="N2051:N2114" si="32">(I2051/86400)+25569+(-5/24)</f>
        <v>41610.749305555553</v>
      </c>
      <c r="O2051" t="b">
        <v>0</v>
      </c>
      <c r="P2051">
        <v>742</v>
      </c>
      <c r="Q2051" t="b">
        <v>1</v>
      </c>
      <c r="R2051" t="s">
        <v>8295</v>
      </c>
      <c r="S2051" s="11">
        <f>SUM(E2051/D2051)*100</f>
        <v>120.19070000000001</v>
      </c>
      <c r="T2051" s="10">
        <f>SUM(E2051/P2051)</f>
        <v>80.991037735849048</v>
      </c>
      <c r="U2051" t="s">
        <v>8317</v>
      </c>
      <c r="V2051" t="s">
        <v>8347</v>
      </c>
    </row>
    <row r="2052" spans="1:22" ht="43.5" x14ac:dyDescent="0.35">
      <c r="A2052">
        <v>2050</v>
      </c>
      <c r="B2052" s="3" t="s">
        <v>2051</v>
      </c>
      <c r="C2052" s="3" t="s">
        <v>6160</v>
      </c>
      <c r="D2052" s="18">
        <v>10000</v>
      </c>
      <c r="E2052" s="18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7">
        <v>42114.863171296289</v>
      </c>
      <c r="L2052" s="7">
        <v>42154.863171296289</v>
      </c>
      <c r="M2052" s="5">
        <f>(J2052/86400)+25569+(-5/24)</f>
        <v>42114.863171296289</v>
      </c>
      <c r="N2052" s="5">
        <f t="shared" si="32"/>
        <v>42154.863171296289</v>
      </c>
      <c r="O2052" t="b">
        <v>0</v>
      </c>
      <c r="P2052">
        <v>170</v>
      </c>
      <c r="Q2052" t="b">
        <v>1</v>
      </c>
      <c r="R2052" t="s">
        <v>8295</v>
      </c>
      <c r="S2052" s="11">
        <f>SUM(E2052/D2052)*100</f>
        <v>473.27000000000004</v>
      </c>
      <c r="T2052" s="10">
        <f>SUM(E2052/P2052)</f>
        <v>278.39411764705881</v>
      </c>
      <c r="U2052" t="s">
        <v>8317</v>
      </c>
      <c r="V2052" t="s">
        <v>8347</v>
      </c>
    </row>
    <row r="2053" spans="1:22" ht="58" x14ac:dyDescent="0.35">
      <c r="A2053">
        <v>2051</v>
      </c>
      <c r="B2053" s="3" t="s">
        <v>2052</v>
      </c>
      <c r="C2053" s="3" t="s">
        <v>6161</v>
      </c>
      <c r="D2053" s="18">
        <v>8000</v>
      </c>
      <c r="E2053" s="18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7">
        <v>41603.814085648148</v>
      </c>
      <c r="L2053" s="7">
        <v>41633.814085648148</v>
      </c>
      <c r="M2053" s="5">
        <f>(J2053/86400)+25569+(-5/24)</f>
        <v>41603.814085648148</v>
      </c>
      <c r="N2053" s="5">
        <f t="shared" si="32"/>
        <v>41633.814085648148</v>
      </c>
      <c r="O2053" t="b">
        <v>0</v>
      </c>
      <c r="P2053">
        <v>242</v>
      </c>
      <c r="Q2053" t="b">
        <v>1</v>
      </c>
      <c r="R2053" t="s">
        <v>8295</v>
      </c>
      <c r="S2053" s="11">
        <f>SUM(E2053/D2053)*100</f>
        <v>130.36250000000001</v>
      </c>
      <c r="T2053" s="10">
        <f>SUM(E2053/P2053)</f>
        <v>43.095041322314053</v>
      </c>
      <c r="U2053" t="s">
        <v>8317</v>
      </c>
      <c r="V2053" t="s">
        <v>8347</v>
      </c>
    </row>
    <row r="2054" spans="1:22" ht="43.5" x14ac:dyDescent="0.35">
      <c r="A2054">
        <v>2052</v>
      </c>
      <c r="B2054" s="3" t="s">
        <v>2053</v>
      </c>
      <c r="C2054" s="3" t="s">
        <v>6162</v>
      </c>
      <c r="D2054" s="18">
        <v>50000</v>
      </c>
      <c r="E2054" s="18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7">
        <v>42374.875613425924</v>
      </c>
      <c r="L2054" s="7">
        <v>42419.875613425924</v>
      </c>
      <c r="M2054" s="5">
        <f>(J2054/86400)+25569+(-5/24)</f>
        <v>42374.875613425924</v>
      </c>
      <c r="N2054" s="5">
        <f t="shared" si="32"/>
        <v>42419.875613425924</v>
      </c>
      <c r="O2054" t="b">
        <v>0</v>
      </c>
      <c r="P2054">
        <v>541</v>
      </c>
      <c r="Q2054" t="b">
        <v>1</v>
      </c>
      <c r="R2054" t="s">
        <v>8295</v>
      </c>
      <c r="S2054" s="11">
        <f>SUM(E2054/D2054)*100</f>
        <v>353.048</v>
      </c>
      <c r="T2054" s="10">
        <f>SUM(E2054/P2054)</f>
        <v>326.29205175600737</v>
      </c>
      <c r="U2054" t="s">
        <v>8317</v>
      </c>
      <c r="V2054" t="s">
        <v>8347</v>
      </c>
    </row>
    <row r="2055" spans="1:22" ht="43.5" x14ac:dyDescent="0.35">
      <c r="A2055">
        <v>2053</v>
      </c>
      <c r="B2055" s="3" t="s">
        <v>2054</v>
      </c>
      <c r="C2055" s="3" t="s">
        <v>6163</v>
      </c>
      <c r="D2055" s="18">
        <v>5000</v>
      </c>
      <c r="E2055" s="18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7">
        <v>42303.409155092588</v>
      </c>
      <c r="L2055" s="7">
        <v>42333.450821759259</v>
      </c>
      <c r="M2055" s="5">
        <f>(J2055/86400)+25569+(-5/24)</f>
        <v>42303.409155092588</v>
      </c>
      <c r="N2055" s="5">
        <f t="shared" si="32"/>
        <v>42333.450821759259</v>
      </c>
      <c r="O2055" t="b">
        <v>0</v>
      </c>
      <c r="P2055">
        <v>121</v>
      </c>
      <c r="Q2055" t="b">
        <v>1</v>
      </c>
      <c r="R2055" t="s">
        <v>8295</v>
      </c>
      <c r="S2055" s="11">
        <f>SUM(E2055/D2055)*100</f>
        <v>101.02</v>
      </c>
      <c r="T2055" s="10">
        <f>SUM(E2055/P2055)</f>
        <v>41.743801652892564</v>
      </c>
      <c r="U2055" t="s">
        <v>8317</v>
      </c>
      <c r="V2055" t="s">
        <v>8347</v>
      </c>
    </row>
    <row r="2056" spans="1:22" ht="43.5" x14ac:dyDescent="0.35">
      <c r="A2056">
        <v>2054</v>
      </c>
      <c r="B2056" s="3" t="s">
        <v>2055</v>
      </c>
      <c r="C2056" s="3" t="s">
        <v>6164</v>
      </c>
      <c r="D2056" s="18">
        <v>35000</v>
      </c>
      <c r="E2056" s="18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7">
        <v>41731.312615740739</v>
      </c>
      <c r="L2056" s="7">
        <v>41761.312615740739</v>
      </c>
      <c r="M2056" s="5">
        <f>(J2056/86400)+25569+(-5/24)</f>
        <v>41731.312615740739</v>
      </c>
      <c r="N2056" s="5">
        <f t="shared" si="32"/>
        <v>41761.312615740739</v>
      </c>
      <c r="O2056" t="b">
        <v>0</v>
      </c>
      <c r="P2056">
        <v>621</v>
      </c>
      <c r="Q2056" t="b">
        <v>1</v>
      </c>
      <c r="R2056" t="s">
        <v>8295</v>
      </c>
      <c r="S2056" s="11">
        <f>SUM(E2056/D2056)*100</f>
        <v>113.59142857142857</v>
      </c>
      <c r="T2056" s="10">
        <f>SUM(E2056/P2056)</f>
        <v>64.020933977455712</v>
      </c>
      <c r="U2056" t="s">
        <v>8317</v>
      </c>
      <c r="V2056" t="s">
        <v>8347</v>
      </c>
    </row>
    <row r="2057" spans="1:22" ht="43.5" x14ac:dyDescent="0.35">
      <c r="A2057">
        <v>2055</v>
      </c>
      <c r="B2057" s="3" t="s">
        <v>2056</v>
      </c>
      <c r="C2057" s="3" t="s">
        <v>6165</v>
      </c>
      <c r="D2057" s="18">
        <v>6000</v>
      </c>
      <c r="E2057" s="18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7">
        <v>41946.465775462959</v>
      </c>
      <c r="L2057" s="7">
        <v>41975.958333333336</v>
      </c>
      <c r="M2057" s="5">
        <f>(J2057/86400)+25569+(-5/24)</f>
        <v>41946.465775462959</v>
      </c>
      <c r="N2057" s="5">
        <f t="shared" si="32"/>
        <v>41975.958333333336</v>
      </c>
      <c r="O2057" t="b">
        <v>0</v>
      </c>
      <c r="P2057">
        <v>101</v>
      </c>
      <c r="Q2057" t="b">
        <v>1</v>
      </c>
      <c r="R2057" t="s">
        <v>8295</v>
      </c>
      <c r="S2057" s="11">
        <f>SUM(E2057/D2057)*100</f>
        <v>167.41666666666666</v>
      </c>
      <c r="T2057" s="10">
        <f>SUM(E2057/P2057)</f>
        <v>99.455445544554451</v>
      </c>
      <c r="U2057" t="s">
        <v>8317</v>
      </c>
      <c r="V2057" t="s">
        <v>8347</v>
      </c>
    </row>
    <row r="2058" spans="1:22" ht="43.5" x14ac:dyDescent="0.35">
      <c r="A2058">
        <v>2056</v>
      </c>
      <c r="B2058" s="3" t="s">
        <v>2057</v>
      </c>
      <c r="C2058" s="3" t="s">
        <v>6166</v>
      </c>
      <c r="D2058" s="18">
        <v>50000</v>
      </c>
      <c r="E2058" s="1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7">
        <v>41351.552569444444</v>
      </c>
      <c r="L2058" s="7">
        <v>41381.552569444444</v>
      </c>
      <c r="M2058" s="5">
        <f>(J2058/86400)+25569+(-5/24)</f>
        <v>41351.552569444444</v>
      </c>
      <c r="N2058" s="5">
        <f t="shared" si="32"/>
        <v>41381.552569444444</v>
      </c>
      <c r="O2058" t="b">
        <v>0</v>
      </c>
      <c r="P2058">
        <v>554</v>
      </c>
      <c r="Q2058" t="b">
        <v>1</v>
      </c>
      <c r="R2058" t="s">
        <v>8295</v>
      </c>
      <c r="S2058" s="11">
        <f>SUM(E2058/D2058)*100</f>
        <v>153.452</v>
      </c>
      <c r="T2058" s="10">
        <f>SUM(E2058/P2058)</f>
        <v>138.49458483754512</v>
      </c>
      <c r="U2058" t="s">
        <v>8317</v>
      </c>
      <c r="V2058" t="s">
        <v>8347</v>
      </c>
    </row>
    <row r="2059" spans="1:22" ht="58" x14ac:dyDescent="0.35">
      <c r="A2059">
        <v>2057</v>
      </c>
      <c r="B2059" s="3" t="s">
        <v>2058</v>
      </c>
      <c r="C2059" s="3" t="s">
        <v>6167</v>
      </c>
      <c r="D2059" s="18">
        <v>15000</v>
      </c>
      <c r="E2059" s="18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7">
        <v>42396.286249999997</v>
      </c>
      <c r="L2059" s="7">
        <v>42426.286249999997</v>
      </c>
      <c r="M2059" s="5">
        <f>(J2059/86400)+25569+(-5/24)</f>
        <v>42396.286249999997</v>
      </c>
      <c r="N2059" s="5">
        <f t="shared" si="32"/>
        <v>42426.286249999997</v>
      </c>
      <c r="O2059" t="b">
        <v>0</v>
      </c>
      <c r="P2059">
        <v>666</v>
      </c>
      <c r="Q2059" t="b">
        <v>1</v>
      </c>
      <c r="R2059" t="s">
        <v>8295</v>
      </c>
      <c r="S2059" s="11">
        <f>SUM(E2059/D2059)*100</f>
        <v>202.23220000000001</v>
      </c>
      <c r="T2059" s="10">
        <f>SUM(E2059/P2059)</f>
        <v>45.547792792792798</v>
      </c>
      <c r="U2059" t="s">
        <v>8317</v>
      </c>
      <c r="V2059" t="s">
        <v>8347</v>
      </c>
    </row>
    <row r="2060" spans="1:22" ht="29" x14ac:dyDescent="0.35">
      <c r="A2060">
        <v>2058</v>
      </c>
      <c r="B2060" s="3" t="s">
        <v>2059</v>
      </c>
      <c r="C2060" s="3" t="s">
        <v>6168</v>
      </c>
      <c r="D2060" s="18">
        <v>2560</v>
      </c>
      <c r="E2060" s="18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7">
        <v>42026.16238425926</v>
      </c>
      <c r="L2060" s="7">
        <v>42065.624999999993</v>
      </c>
      <c r="M2060" s="5">
        <f>(J2060/86400)+25569+(-5/24)</f>
        <v>42026.16238425926</v>
      </c>
      <c r="N2060" s="5">
        <f t="shared" si="32"/>
        <v>42065.624999999993</v>
      </c>
      <c r="O2060" t="b">
        <v>0</v>
      </c>
      <c r="P2060">
        <v>410</v>
      </c>
      <c r="Q2060" t="b">
        <v>1</v>
      </c>
      <c r="R2060" t="s">
        <v>8295</v>
      </c>
      <c r="S2060" s="11">
        <f>SUM(E2060/D2060)*100</f>
        <v>168.28125</v>
      </c>
      <c r="T2060" s="10">
        <f>SUM(E2060/P2060)</f>
        <v>10.507317073170732</v>
      </c>
      <c r="U2060" t="s">
        <v>8317</v>
      </c>
      <c r="V2060" t="s">
        <v>8347</v>
      </c>
    </row>
    <row r="2061" spans="1:22" ht="43.5" x14ac:dyDescent="0.35">
      <c r="A2061">
        <v>2059</v>
      </c>
      <c r="B2061" s="3" t="s">
        <v>2060</v>
      </c>
      <c r="C2061" s="3" t="s">
        <v>6169</v>
      </c>
      <c r="D2061" s="18">
        <v>30000</v>
      </c>
      <c r="E2061" s="18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7">
        <v>42361.394143518519</v>
      </c>
      <c r="L2061" s="7">
        <v>42400.707638888889</v>
      </c>
      <c r="M2061" s="5">
        <f>(J2061/86400)+25569+(-5/24)</f>
        <v>42361.394143518519</v>
      </c>
      <c r="N2061" s="5">
        <f t="shared" si="32"/>
        <v>42400.707638888889</v>
      </c>
      <c r="O2061" t="b">
        <v>0</v>
      </c>
      <c r="P2061">
        <v>375</v>
      </c>
      <c r="Q2061" t="b">
        <v>1</v>
      </c>
      <c r="R2061" t="s">
        <v>8295</v>
      </c>
      <c r="S2061" s="11">
        <f>SUM(E2061/D2061)*100</f>
        <v>143.45666666666668</v>
      </c>
      <c r="T2061" s="10">
        <f>SUM(E2061/P2061)</f>
        <v>114.76533333333333</v>
      </c>
      <c r="U2061" t="s">
        <v>8317</v>
      </c>
      <c r="V2061" t="s">
        <v>8347</v>
      </c>
    </row>
    <row r="2062" spans="1:22" ht="43.5" x14ac:dyDescent="0.35">
      <c r="A2062">
        <v>2060</v>
      </c>
      <c r="B2062" s="3" t="s">
        <v>2061</v>
      </c>
      <c r="C2062" s="3" t="s">
        <v>6170</v>
      </c>
      <c r="D2062" s="18">
        <v>25000</v>
      </c>
      <c r="E2062" s="18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7">
        <v>41783.434606481482</v>
      </c>
      <c r="L2062" s="7">
        <v>41843.434606481482</v>
      </c>
      <c r="M2062" s="5">
        <f>(J2062/86400)+25569+(-5/24)</f>
        <v>41783.434606481482</v>
      </c>
      <c r="N2062" s="5">
        <f t="shared" si="32"/>
        <v>41843.434606481482</v>
      </c>
      <c r="O2062" t="b">
        <v>0</v>
      </c>
      <c r="P2062">
        <v>1364</v>
      </c>
      <c r="Q2062" t="b">
        <v>1</v>
      </c>
      <c r="R2062" t="s">
        <v>8295</v>
      </c>
      <c r="S2062" s="11">
        <f>SUM(E2062/D2062)*100</f>
        <v>196.4</v>
      </c>
      <c r="T2062" s="10">
        <f>SUM(E2062/P2062)</f>
        <v>35.997067448680355</v>
      </c>
      <c r="U2062" t="s">
        <v>8317</v>
      </c>
      <c r="V2062" t="s">
        <v>8347</v>
      </c>
    </row>
    <row r="2063" spans="1:22" ht="43.5" x14ac:dyDescent="0.35">
      <c r="A2063">
        <v>2061</v>
      </c>
      <c r="B2063" s="3" t="s">
        <v>2062</v>
      </c>
      <c r="C2063" s="3" t="s">
        <v>6171</v>
      </c>
      <c r="D2063" s="18">
        <v>5000</v>
      </c>
      <c r="E2063" s="18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7">
        <v>42705.556180555555</v>
      </c>
      <c r="L2063" s="7">
        <v>42735.556180555555</v>
      </c>
      <c r="M2063" s="5">
        <f>(J2063/86400)+25569+(-5/24)</f>
        <v>42705.556180555555</v>
      </c>
      <c r="N2063" s="5">
        <f t="shared" si="32"/>
        <v>42735.556180555555</v>
      </c>
      <c r="O2063" t="b">
        <v>0</v>
      </c>
      <c r="P2063">
        <v>35</v>
      </c>
      <c r="Q2063" t="b">
        <v>1</v>
      </c>
      <c r="R2063" t="s">
        <v>8295</v>
      </c>
      <c r="S2063" s="11">
        <f>SUM(E2063/D2063)*100</f>
        <v>107.91999999999999</v>
      </c>
      <c r="T2063" s="10">
        <f>SUM(E2063/P2063)</f>
        <v>154.17142857142858</v>
      </c>
      <c r="U2063" t="s">
        <v>8317</v>
      </c>
      <c r="V2063" t="s">
        <v>8347</v>
      </c>
    </row>
    <row r="2064" spans="1:22" ht="58" x14ac:dyDescent="0.35">
      <c r="A2064">
        <v>2062</v>
      </c>
      <c r="B2064" s="3" t="s">
        <v>2063</v>
      </c>
      <c r="C2064" s="3" t="s">
        <v>6172</v>
      </c>
      <c r="D2064" s="18">
        <v>100000</v>
      </c>
      <c r="E2064" s="18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7">
        <v>42423.174745370365</v>
      </c>
      <c r="L2064" s="7">
        <v>42453.1330787037</v>
      </c>
      <c r="M2064" s="5">
        <f>(J2064/86400)+25569+(-5/24)</f>
        <v>42423.174745370365</v>
      </c>
      <c r="N2064" s="5">
        <f t="shared" si="32"/>
        <v>42453.1330787037</v>
      </c>
      <c r="O2064" t="b">
        <v>0</v>
      </c>
      <c r="P2064">
        <v>203</v>
      </c>
      <c r="Q2064" t="b">
        <v>1</v>
      </c>
      <c r="R2064" t="s">
        <v>8295</v>
      </c>
      <c r="S2064" s="11">
        <f>SUM(E2064/D2064)*100</f>
        <v>114.97699999999999</v>
      </c>
      <c r="T2064" s="10">
        <f>SUM(E2064/P2064)</f>
        <v>566.38916256157631</v>
      </c>
      <c r="U2064" t="s">
        <v>8317</v>
      </c>
      <c r="V2064" t="s">
        <v>8347</v>
      </c>
    </row>
    <row r="2065" spans="1:22" ht="29" x14ac:dyDescent="0.35">
      <c r="A2065">
        <v>2063</v>
      </c>
      <c r="B2065" s="3" t="s">
        <v>2064</v>
      </c>
      <c r="C2065" s="3" t="s">
        <v>6173</v>
      </c>
      <c r="D2065" s="18">
        <v>4000</v>
      </c>
      <c r="E2065" s="18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7">
        <v>42472.524317129624</v>
      </c>
      <c r="L2065" s="7">
        <v>42505.524317129624</v>
      </c>
      <c r="M2065" s="5">
        <f>(J2065/86400)+25569+(-5/24)</f>
        <v>42472.524317129624</v>
      </c>
      <c r="N2065" s="5">
        <f t="shared" si="32"/>
        <v>42505.524317129624</v>
      </c>
      <c r="O2065" t="b">
        <v>0</v>
      </c>
      <c r="P2065">
        <v>49</v>
      </c>
      <c r="Q2065" t="b">
        <v>1</v>
      </c>
      <c r="R2065" t="s">
        <v>8295</v>
      </c>
      <c r="S2065" s="11">
        <f>SUM(E2065/D2065)*100</f>
        <v>148.04999999999998</v>
      </c>
      <c r="T2065" s="10">
        <f>SUM(E2065/P2065)</f>
        <v>120.85714285714286</v>
      </c>
      <c r="U2065" t="s">
        <v>8317</v>
      </c>
      <c r="V2065" t="s">
        <v>8347</v>
      </c>
    </row>
    <row r="2066" spans="1:22" ht="43.5" x14ac:dyDescent="0.35">
      <c r="A2066">
        <v>2064</v>
      </c>
      <c r="B2066" s="3" t="s">
        <v>2065</v>
      </c>
      <c r="C2066" s="3" t="s">
        <v>6174</v>
      </c>
      <c r="D2066" s="18">
        <v>261962</v>
      </c>
      <c r="E2066" s="18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7">
        <v>41389.1565162037</v>
      </c>
      <c r="L2066" s="7">
        <v>41425.291666666664</v>
      </c>
      <c r="M2066" s="5">
        <f>(J2066/86400)+25569+(-5/24)</f>
        <v>41389.1565162037</v>
      </c>
      <c r="N2066" s="5">
        <f t="shared" si="32"/>
        <v>41425.291666666664</v>
      </c>
      <c r="O2066" t="b">
        <v>0</v>
      </c>
      <c r="P2066">
        <v>5812</v>
      </c>
      <c r="Q2066" t="b">
        <v>1</v>
      </c>
      <c r="R2066" t="s">
        <v>8295</v>
      </c>
      <c r="S2066" s="11">
        <f>SUM(E2066/D2066)*100</f>
        <v>191.16676082790633</v>
      </c>
      <c r="T2066" s="10">
        <f>SUM(E2066/P2066)</f>
        <v>86.163845492085343</v>
      </c>
      <c r="U2066" t="s">
        <v>8317</v>
      </c>
      <c r="V2066" t="s">
        <v>8347</v>
      </c>
    </row>
    <row r="2067" spans="1:22" ht="43.5" x14ac:dyDescent="0.35">
      <c r="A2067">
        <v>2065</v>
      </c>
      <c r="B2067" s="3" t="s">
        <v>2066</v>
      </c>
      <c r="C2067" s="3" t="s">
        <v>6175</v>
      </c>
      <c r="D2067" s="18">
        <v>40000</v>
      </c>
      <c r="E2067" s="18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7">
        <v>41603.125335648147</v>
      </c>
      <c r="L2067" s="7">
        <v>41633.125335648147</v>
      </c>
      <c r="M2067" s="5">
        <f>(J2067/86400)+25569+(-5/24)</f>
        <v>41603.125335648147</v>
      </c>
      <c r="N2067" s="5">
        <f t="shared" si="32"/>
        <v>41633.125335648147</v>
      </c>
      <c r="O2067" t="b">
        <v>0</v>
      </c>
      <c r="P2067">
        <v>1556</v>
      </c>
      <c r="Q2067" t="b">
        <v>1</v>
      </c>
      <c r="R2067" t="s">
        <v>8295</v>
      </c>
      <c r="S2067" s="11">
        <f>SUM(E2067/D2067)*100</f>
        <v>199.215125</v>
      </c>
      <c r="T2067" s="10">
        <f>SUM(E2067/P2067)</f>
        <v>51.212114395886893</v>
      </c>
      <c r="U2067" t="s">
        <v>8317</v>
      </c>
      <c r="V2067" t="s">
        <v>8347</v>
      </c>
    </row>
    <row r="2068" spans="1:22" ht="43.5" x14ac:dyDescent="0.35">
      <c r="A2068">
        <v>2066</v>
      </c>
      <c r="B2068" s="3" t="s">
        <v>2067</v>
      </c>
      <c r="C2068" s="3" t="s">
        <v>6176</v>
      </c>
      <c r="D2068" s="18">
        <v>2000</v>
      </c>
      <c r="E2068" s="1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7">
        <v>41844.563460648147</v>
      </c>
      <c r="L2068" s="7">
        <v>41874.563460648147</v>
      </c>
      <c r="M2068" s="5">
        <f>(J2068/86400)+25569+(-5/24)</f>
        <v>41844.563460648147</v>
      </c>
      <c r="N2068" s="5">
        <f t="shared" si="32"/>
        <v>41874.563460648147</v>
      </c>
      <c r="O2068" t="b">
        <v>0</v>
      </c>
      <c r="P2068">
        <v>65</v>
      </c>
      <c r="Q2068" t="b">
        <v>1</v>
      </c>
      <c r="R2068" t="s">
        <v>8295</v>
      </c>
      <c r="S2068" s="11">
        <f>SUM(E2068/D2068)*100</f>
        <v>218.6</v>
      </c>
      <c r="T2068" s="10">
        <f>SUM(E2068/P2068)</f>
        <v>67.261538461538464</v>
      </c>
      <c r="U2068" t="s">
        <v>8317</v>
      </c>
      <c r="V2068" t="s">
        <v>8347</v>
      </c>
    </row>
    <row r="2069" spans="1:22" ht="43.5" x14ac:dyDescent="0.35">
      <c r="A2069">
        <v>2067</v>
      </c>
      <c r="B2069" s="3" t="s">
        <v>2068</v>
      </c>
      <c r="C2069" s="3" t="s">
        <v>6177</v>
      </c>
      <c r="D2069" s="18">
        <v>495</v>
      </c>
      <c r="E2069" s="18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7">
        <v>42115.645555555551</v>
      </c>
      <c r="L2069" s="7">
        <v>42148.645555555551</v>
      </c>
      <c r="M2069" s="5">
        <f>(J2069/86400)+25569+(-5/24)</f>
        <v>42115.645555555551</v>
      </c>
      <c r="N2069" s="5">
        <f t="shared" si="32"/>
        <v>42148.645555555551</v>
      </c>
      <c r="O2069" t="b">
        <v>0</v>
      </c>
      <c r="P2069">
        <v>10</v>
      </c>
      <c r="Q2069" t="b">
        <v>1</v>
      </c>
      <c r="R2069" t="s">
        <v>8295</v>
      </c>
      <c r="S2069" s="11">
        <f>SUM(E2069/D2069)*100</f>
        <v>126.86868686868686</v>
      </c>
      <c r="T2069" s="10">
        <f>SUM(E2069/P2069)</f>
        <v>62.8</v>
      </c>
      <c r="U2069" t="s">
        <v>8317</v>
      </c>
      <c r="V2069" t="s">
        <v>8347</v>
      </c>
    </row>
    <row r="2070" spans="1:22" ht="43.5" x14ac:dyDescent="0.35">
      <c r="A2070">
        <v>2068</v>
      </c>
      <c r="B2070" s="3" t="s">
        <v>2069</v>
      </c>
      <c r="C2070" s="3" t="s">
        <v>6178</v>
      </c>
      <c r="D2070" s="18">
        <v>25000</v>
      </c>
      <c r="E2070" s="18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7">
        <v>42633.633275462962</v>
      </c>
      <c r="L2070" s="7">
        <v>42663.633275462962</v>
      </c>
      <c r="M2070" s="5">
        <f>(J2070/86400)+25569+(-5/24)</f>
        <v>42633.633275462962</v>
      </c>
      <c r="N2070" s="5">
        <f t="shared" si="32"/>
        <v>42663.633275462962</v>
      </c>
      <c r="O2070" t="b">
        <v>0</v>
      </c>
      <c r="P2070">
        <v>76</v>
      </c>
      <c r="Q2070" t="b">
        <v>1</v>
      </c>
      <c r="R2070" t="s">
        <v>8295</v>
      </c>
      <c r="S2070" s="11">
        <f>SUM(E2070/D2070)*100</f>
        <v>105.22388000000001</v>
      </c>
      <c r="T2070" s="10">
        <f>SUM(E2070/P2070)</f>
        <v>346.13118421052633</v>
      </c>
      <c r="U2070" t="s">
        <v>8317</v>
      </c>
      <c r="V2070" t="s">
        <v>8347</v>
      </c>
    </row>
    <row r="2071" spans="1:22" ht="58" x14ac:dyDescent="0.35">
      <c r="A2071">
        <v>2069</v>
      </c>
      <c r="B2071" s="3" t="s">
        <v>2070</v>
      </c>
      <c r="C2071" s="3" t="s">
        <v>6179</v>
      </c>
      <c r="D2071" s="18">
        <v>50000</v>
      </c>
      <c r="E2071" s="18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7">
        <v>42340.763784722221</v>
      </c>
      <c r="L2071" s="7">
        <v>42371.763784722221</v>
      </c>
      <c r="M2071" s="5">
        <f>(J2071/86400)+25569+(-5/24)</f>
        <v>42340.763784722221</v>
      </c>
      <c r="N2071" s="5">
        <f t="shared" si="32"/>
        <v>42371.763784722221</v>
      </c>
      <c r="O2071" t="b">
        <v>0</v>
      </c>
      <c r="P2071">
        <v>263</v>
      </c>
      <c r="Q2071" t="b">
        <v>1</v>
      </c>
      <c r="R2071" t="s">
        <v>8295</v>
      </c>
      <c r="S2071" s="11">
        <f>SUM(E2071/D2071)*100</f>
        <v>128.40666000000002</v>
      </c>
      <c r="T2071" s="10">
        <f>SUM(E2071/P2071)</f>
        <v>244.11912547528519</v>
      </c>
      <c r="U2071" t="s">
        <v>8317</v>
      </c>
      <c r="V2071" t="s">
        <v>8347</v>
      </c>
    </row>
    <row r="2072" spans="1:22" ht="43.5" x14ac:dyDescent="0.35">
      <c r="A2072">
        <v>2070</v>
      </c>
      <c r="B2072" s="3" t="s">
        <v>2071</v>
      </c>
      <c r="C2072" s="3" t="s">
        <v>6180</v>
      </c>
      <c r="D2072" s="18">
        <v>125000</v>
      </c>
      <c r="E2072" s="18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7">
        <v>42519.448182870365</v>
      </c>
      <c r="L2072" s="7">
        <v>42549.448182870365</v>
      </c>
      <c r="M2072" s="5">
        <f>(J2072/86400)+25569+(-5/24)</f>
        <v>42519.448182870365</v>
      </c>
      <c r="N2072" s="5">
        <f t="shared" si="32"/>
        <v>42549.448182870365</v>
      </c>
      <c r="O2072" t="b">
        <v>0</v>
      </c>
      <c r="P2072">
        <v>1530</v>
      </c>
      <c r="Q2072" t="b">
        <v>1</v>
      </c>
      <c r="R2072" t="s">
        <v>8295</v>
      </c>
      <c r="S2072" s="11">
        <f>SUM(E2072/D2072)*100</f>
        <v>317.3272</v>
      </c>
      <c r="T2072" s="10">
        <f>SUM(E2072/P2072)</f>
        <v>259.25424836601309</v>
      </c>
      <c r="U2072" t="s">
        <v>8317</v>
      </c>
      <c r="V2072" t="s">
        <v>8347</v>
      </c>
    </row>
    <row r="2073" spans="1:22" ht="43.5" x14ac:dyDescent="0.35">
      <c r="A2073">
        <v>2071</v>
      </c>
      <c r="B2073" s="3" t="s">
        <v>2072</v>
      </c>
      <c r="C2073" s="3" t="s">
        <v>6181</v>
      </c>
      <c r="D2073" s="18">
        <v>20000</v>
      </c>
      <c r="E2073" s="18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7">
        <v>42600.070416666662</v>
      </c>
      <c r="L2073" s="7">
        <v>42645.070416666662</v>
      </c>
      <c r="M2073" s="5">
        <f>(J2073/86400)+25569+(-5/24)</f>
        <v>42600.070416666662</v>
      </c>
      <c r="N2073" s="5">
        <f t="shared" si="32"/>
        <v>42645.070416666662</v>
      </c>
      <c r="O2073" t="b">
        <v>0</v>
      </c>
      <c r="P2073">
        <v>278</v>
      </c>
      <c r="Q2073" t="b">
        <v>1</v>
      </c>
      <c r="R2073" t="s">
        <v>8295</v>
      </c>
      <c r="S2073" s="11">
        <f>SUM(E2073/D2073)*100</f>
        <v>280.73</v>
      </c>
      <c r="T2073" s="10">
        <f>SUM(E2073/P2073)</f>
        <v>201.96402877697841</v>
      </c>
      <c r="U2073" t="s">
        <v>8317</v>
      </c>
      <c r="V2073" t="s">
        <v>8347</v>
      </c>
    </row>
    <row r="2074" spans="1:22" ht="58" x14ac:dyDescent="0.35">
      <c r="A2074">
        <v>2072</v>
      </c>
      <c r="B2074" s="3" t="s">
        <v>2073</v>
      </c>
      <c r="C2074" s="3" t="s">
        <v>6182</v>
      </c>
      <c r="D2074" s="18">
        <v>71500</v>
      </c>
      <c r="E2074" s="18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7">
        <v>42467.373055555552</v>
      </c>
      <c r="L2074" s="7">
        <v>42497.373055555552</v>
      </c>
      <c r="M2074" s="5">
        <f>(J2074/86400)+25569+(-5/24)</f>
        <v>42467.373055555552</v>
      </c>
      <c r="N2074" s="5">
        <f t="shared" si="32"/>
        <v>42497.373055555552</v>
      </c>
      <c r="O2074" t="b">
        <v>0</v>
      </c>
      <c r="P2074">
        <v>350</v>
      </c>
      <c r="Q2074" t="b">
        <v>1</v>
      </c>
      <c r="R2074" t="s">
        <v>8295</v>
      </c>
      <c r="S2074" s="11">
        <f>SUM(E2074/D2074)*100</f>
        <v>110.73146853146854</v>
      </c>
      <c r="T2074" s="10">
        <f>SUM(E2074/P2074)</f>
        <v>226.20857142857142</v>
      </c>
      <c r="U2074" t="s">
        <v>8317</v>
      </c>
      <c r="V2074" t="s">
        <v>8347</v>
      </c>
    </row>
    <row r="2075" spans="1:22" ht="43.5" x14ac:dyDescent="0.35">
      <c r="A2075">
        <v>2073</v>
      </c>
      <c r="B2075" s="3" t="s">
        <v>2074</v>
      </c>
      <c r="C2075" s="3" t="s">
        <v>6183</v>
      </c>
      <c r="D2075" s="18">
        <v>100000</v>
      </c>
      <c r="E2075" s="18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7">
        <v>42087.459699074076</v>
      </c>
      <c r="L2075" s="7">
        <v>42132.459699074076</v>
      </c>
      <c r="M2075" s="5">
        <f>(J2075/86400)+25569+(-5/24)</f>
        <v>42087.459699074076</v>
      </c>
      <c r="N2075" s="5">
        <f t="shared" si="32"/>
        <v>42132.459699074076</v>
      </c>
      <c r="O2075" t="b">
        <v>0</v>
      </c>
      <c r="P2075">
        <v>470</v>
      </c>
      <c r="Q2075" t="b">
        <v>1</v>
      </c>
      <c r="R2075" t="s">
        <v>8295</v>
      </c>
      <c r="S2075" s="11">
        <f>SUM(E2075/D2075)*100</f>
        <v>152.60429999999999</v>
      </c>
      <c r="T2075" s="10">
        <f>SUM(E2075/P2075)</f>
        <v>324.69</v>
      </c>
      <c r="U2075" t="s">
        <v>8317</v>
      </c>
      <c r="V2075" t="s">
        <v>8347</v>
      </c>
    </row>
    <row r="2076" spans="1:22" ht="29" x14ac:dyDescent="0.35">
      <c r="A2076">
        <v>2074</v>
      </c>
      <c r="B2076" s="3" t="s">
        <v>2075</v>
      </c>
      <c r="C2076" s="3" t="s">
        <v>6184</v>
      </c>
      <c r="D2076" s="18">
        <v>600</v>
      </c>
      <c r="E2076" s="18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7">
        <v>42466.617847222216</v>
      </c>
      <c r="L2076" s="7">
        <v>42496.617847222216</v>
      </c>
      <c r="M2076" s="5">
        <f>(J2076/86400)+25569+(-5/24)</f>
        <v>42466.617847222216</v>
      </c>
      <c r="N2076" s="5">
        <f t="shared" si="32"/>
        <v>42496.617847222216</v>
      </c>
      <c r="O2076" t="b">
        <v>0</v>
      </c>
      <c r="P2076">
        <v>3</v>
      </c>
      <c r="Q2076" t="b">
        <v>1</v>
      </c>
      <c r="R2076" t="s">
        <v>8295</v>
      </c>
      <c r="S2076" s="11">
        <f>SUM(E2076/D2076)*100</f>
        <v>102.49999999999999</v>
      </c>
      <c r="T2076" s="10">
        <f>SUM(E2076/P2076)</f>
        <v>205</v>
      </c>
      <c r="U2076" t="s">
        <v>8317</v>
      </c>
      <c r="V2076" t="s">
        <v>8347</v>
      </c>
    </row>
    <row r="2077" spans="1:22" ht="43.5" x14ac:dyDescent="0.35">
      <c r="A2077">
        <v>2075</v>
      </c>
      <c r="B2077" s="3" t="s">
        <v>2076</v>
      </c>
      <c r="C2077" s="3" t="s">
        <v>6185</v>
      </c>
      <c r="D2077" s="18">
        <v>9999</v>
      </c>
      <c r="E2077" s="18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7">
        <v>41450.473240740735</v>
      </c>
      <c r="L2077" s="7">
        <v>41480.473240740735</v>
      </c>
      <c r="M2077" s="5">
        <f>(J2077/86400)+25569+(-5/24)</f>
        <v>41450.473240740735</v>
      </c>
      <c r="N2077" s="5">
        <f t="shared" si="32"/>
        <v>41480.473240740735</v>
      </c>
      <c r="O2077" t="b">
        <v>0</v>
      </c>
      <c r="P2077">
        <v>8200</v>
      </c>
      <c r="Q2077" t="b">
        <v>1</v>
      </c>
      <c r="R2077" t="s">
        <v>8295</v>
      </c>
      <c r="S2077" s="11">
        <f>SUM(E2077/D2077)*100</f>
        <v>1678.3738373837384</v>
      </c>
      <c r="T2077" s="10">
        <f>SUM(E2077/P2077)</f>
        <v>20.465926829268295</v>
      </c>
      <c r="U2077" t="s">
        <v>8317</v>
      </c>
      <c r="V2077" t="s">
        <v>8347</v>
      </c>
    </row>
    <row r="2078" spans="1:22" ht="29" x14ac:dyDescent="0.35">
      <c r="A2078">
        <v>2076</v>
      </c>
      <c r="B2078" s="3" t="s">
        <v>2077</v>
      </c>
      <c r="C2078" s="3" t="s">
        <v>6186</v>
      </c>
      <c r="D2078" s="18">
        <v>179000</v>
      </c>
      <c r="E2078" s="1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7">
        <v>41803.672326388885</v>
      </c>
      <c r="L2078" s="7">
        <v>41843.672326388885</v>
      </c>
      <c r="M2078" s="5">
        <f>(J2078/86400)+25569+(-5/24)</f>
        <v>41803.672326388885</v>
      </c>
      <c r="N2078" s="5">
        <f t="shared" si="32"/>
        <v>41843.672326388885</v>
      </c>
      <c r="O2078" t="b">
        <v>0</v>
      </c>
      <c r="P2078">
        <v>8359</v>
      </c>
      <c r="Q2078" t="b">
        <v>1</v>
      </c>
      <c r="R2078" t="s">
        <v>8295</v>
      </c>
      <c r="S2078" s="11">
        <f>SUM(E2078/D2078)*100</f>
        <v>543.349156424581</v>
      </c>
      <c r="T2078" s="10">
        <f>SUM(E2078/P2078)</f>
        <v>116.35303146309367</v>
      </c>
      <c r="U2078" t="s">
        <v>8317</v>
      </c>
      <c r="V2078" t="s">
        <v>8347</v>
      </c>
    </row>
    <row r="2079" spans="1:22" ht="43.5" x14ac:dyDescent="0.35">
      <c r="A2079">
        <v>2077</v>
      </c>
      <c r="B2079" s="3" t="s">
        <v>2078</v>
      </c>
      <c r="C2079" s="3" t="s">
        <v>6187</v>
      </c>
      <c r="D2079" s="18">
        <v>50000</v>
      </c>
      <c r="E2079" s="18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7">
        <v>42102.83421296296</v>
      </c>
      <c r="L2079" s="7">
        <v>42160.666666666664</v>
      </c>
      <c r="M2079" s="5">
        <f>(J2079/86400)+25569+(-5/24)</f>
        <v>42102.83421296296</v>
      </c>
      <c r="N2079" s="5">
        <f t="shared" si="32"/>
        <v>42160.666666666664</v>
      </c>
      <c r="O2079" t="b">
        <v>0</v>
      </c>
      <c r="P2079">
        <v>188</v>
      </c>
      <c r="Q2079" t="b">
        <v>1</v>
      </c>
      <c r="R2079" t="s">
        <v>8295</v>
      </c>
      <c r="S2079" s="11">
        <f>SUM(E2079/D2079)*100</f>
        <v>115.50800000000001</v>
      </c>
      <c r="T2079" s="10">
        <f>SUM(E2079/P2079)</f>
        <v>307.20212765957444</v>
      </c>
      <c r="U2079" t="s">
        <v>8317</v>
      </c>
      <c r="V2079" t="s">
        <v>8347</v>
      </c>
    </row>
    <row r="2080" spans="1:22" ht="43.5" x14ac:dyDescent="0.35">
      <c r="A2080">
        <v>2078</v>
      </c>
      <c r="B2080" s="3" t="s">
        <v>2079</v>
      </c>
      <c r="C2080" s="3" t="s">
        <v>6188</v>
      </c>
      <c r="D2080" s="18">
        <v>20000</v>
      </c>
      <c r="E2080" s="18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7">
        <v>42692.563159722216</v>
      </c>
      <c r="L2080" s="7">
        <v>42722.563159722216</v>
      </c>
      <c r="M2080" s="5">
        <f>(J2080/86400)+25569+(-5/24)</f>
        <v>42692.563159722216</v>
      </c>
      <c r="N2080" s="5">
        <f t="shared" si="32"/>
        <v>42722.563159722216</v>
      </c>
      <c r="O2080" t="b">
        <v>0</v>
      </c>
      <c r="P2080">
        <v>48</v>
      </c>
      <c r="Q2080" t="b">
        <v>1</v>
      </c>
      <c r="R2080" t="s">
        <v>8295</v>
      </c>
      <c r="S2080" s="11">
        <f>SUM(E2080/D2080)*100</f>
        <v>131.20499999999998</v>
      </c>
      <c r="T2080" s="10">
        <f>SUM(E2080/P2080)</f>
        <v>546.6875</v>
      </c>
      <c r="U2080" t="s">
        <v>8317</v>
      </c>
      <c r="V2080" t="s">
        <v>8347</v>
      </c>
    </row>
    <row r="2081" spans="1:22" ht="58" x14ac:dyDescent="0.35">
      <c r="A2081">
        <v>2079</v>
      </c>
      <c r="B2081" s="3" t="s">
        <v>2080</v>
      </c>
      <c r="C2081" s="3" t="s">
        <v>6189</v>
      </c>
      <c r="D2081" s="18">
        <v>10000</v>
      </c>
      <c r="E2081" s="18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7">
        <v>42150.502233796295</v>
      </c>
      <c r="L2081" s="7">
        <v>42180.583333333336</v>
      </c>
      <c r="M2081" s="5">
        <f>(J2081/86400)+25569+(-5/24)</f>
        <v>42150.502233796295</v>
      </c>
      <c r="N2081" s="5">
        <f t="shared" si="32"/>
        <v>42180.583333333336</v>
      </c>
      <c r="O2081" t="b">
        <v>0</v>
      </c>
      <c r="P2081">
        <v>607</v>
      </c>
      <c r="Q2081" t="b">
        <v>1</v>
      </c>
      <c r="R2081" t="s">
        <v>8295</v>
      </c>
      <c r="S2081" s="11">
        <f>SUM(E2081/D2081)*100</f>
        <v>288.17</v>
      </c>
      <c r="T2081" s="10">
        <f>SUM(E2081/P2081)</f>
        <v>47.474464579901152</v>
      </c>
      <c r="U2081" t="s">
        <v>8317</v>
      </c>
      <c r="V2081" t="s">
        <v>8347</v>
      </c>
    </row>
    <row r="2082" spans="1:22" ht="43.5" x14ac:dyDescent="0.35">
      <c r="A2082">
        <v>2080</v>
      </c>
      <c r="B2082" s="3" t="s">
        <v>2081</v>
      </c>
      <c r="C2082" s="3" t="s">
        <v>6190</v>
      </c>
      <c r="D2082" s="18">
        <v>1000</v>
      </c>
      <c r="E2082" s="18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7">
        <v>42289.748842592591</v>
      </c>
      <c r="L2082" s="7">
        <v>42319.790509259255</v>
      </c>
      <c r="M2082" s="5">
        <f>(J2082/86400)+25569+(-5/24)</f>
        <v>42289.748842592591</v>
      </c>
      <c r="N2082" s="5">
        <f t="shared" si="32"/>
        <v>42319.790509259255</v>
      </c>
      <c r="O2082" t="b">
        <v>0</v>
      </c>
      <c r="P2082">
        <v>50</v>
      </c>
      <c r="Q2082" t="b">
        <v>1</v>
      </c>
      <c r="R2082" t="s">
        <v>8295</v>
      </c>
      <c r="S2082" s="11">
        <f>SUM(E2082/D2082)*100</f>
        <v>507.8</v>
      </c>
      <c r="T2082" s="10">
        <f>SUM(E2082/P2082)</f>
        <v>101.56</v>
      </c>
      <c r="U2082" t="s">
        <v>8317</v>
      </c>
      <c r="V2082" t="s">
        <v>8347</v>
      </c>
    </row>
    <row r="2083" spans="1:22" ht="43.5" x14ac:dyDescent="0.35">
      <c r="A2083">
        <v>2081</v>
      </c>
      <c r="B2083" s="3" t="s">
        <v>2082</v>
      </c>
      <c r="C2083" s="3" t="s">
        <v>6191</v>
      </c>
      <c r="D2083" s="18">
        <v>3500</v>
      </c>
      <c r="E2083" s="18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7">
        <v>41003.948553240734</v>
      </c>
      <c r="L2083" s="7">
        <v>41044.999305555553</v>
      </c>
      <c r="M2083" s="5">
        <f>(J2083/86400)+25569+(-5/24)</f>
        <v>41003.948553240734</v>
      </c>
      <c r="N2083" s="5">
        <f t="shared" si="32"/>
        <v>41044.999305555553</v>
      </c>
      <c r="O2083" t="b">
        <v>0</v>
      </c>
      <c r="P2083">
        <v>55</v>
      </c>
      <c r="Q2083" t="b">
        <v>1</v>
      </c>
      <c r="R2083" t="s">
        <v>8279</v>
      </c>
      <c r="S2083" s="11">
        <f>SUM(E2083/D2083)*100</f>
        <v>114.57142857142857</v>
      </c>
      <c r="T2083" s="10">
        <f>SUM(E2083/P2083)</f>
        <v>72.909090909090907</v>
      </c>
      <c r="U2083" t="s">
        <v>8323</v>
      </c>
      <c r="V2083" t="s">
        <v>8327</v>
      </c>
    </row>
    <row r="2084" spans="1:22" ht="58" x14ac:dyDescent="0.35">
      <c r="A2084">
        <v>2082</v>
      </c>
      <c r="B2084" s="3" t="s">
        <v>2083</v>
      </c>
      <c r="C2084" s="3" t="s">
        <v>6192</v>
      </c>
      <c r="D2084" s="18">
        <v>1500</v>
      </c>
      <c r="E2084" s="18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7">
        <v>40810.911990740737</v>
      </c>
      <c r="L2084" s="7">
        <v>40870.953657407408</v>
      </c>
      <c r="M2084" s="5">
        <f>(J2084/86400)+25569+(-5/24)</f>
        <v>40810.911990740737</v>
      </c>
      <c r="N2084" s="5">
        <f t="shared" si="32"/>
        <v>40870.953657407408</v>
      </c>
      <c r="O2084" t="b">
        <v>0</v>
      </c>
      <c r="P2084">
        <v>38</v>
      </c>
      <c r="Q2084" t="b">
        <v>1</v>
      </c>
      <c r="R2084" t="s">
        <v>8279</v>
      </c>
      <c r="S2084" s="11">
        <f>SUM(E2084/D2084)*100</f>
        <v>110.73333333333333</v>
      </c>
      <c r="T2084" s="10">
        <f>SUM(E2084/P2084)</f>
        <v>43.710526315789473</v>
      </c>
      <c r="U2084" t="s">
        <v>8323</v>
      </c>
      <c r="V2084" t="s">
        <v>8327</v>
      </c>
    </row>
    <row r="2085" spans="1:22" ht="43.5" x14ac:dyDescent="0.35">
      <c r="A2085">
        <v>2083</v>
      </c>
      <c r="B2085" s="3" t="s">
        <v>2084</v>
      </c>
      <c r="C2085" s="3" t="s">
        <v>6193</v>
      </c>
      <c r="D2085" s="18">
        <v>750</v>
      </c>
      <c r="E2085" s="18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7">
        <v>41034.513831018514</v>
      </c>
      <c r="L2085" s="7">
        <v>41064.513831018514</v>
      </c>
      <c r="M2085" s="5">
        <f>(J2085/86400)+25569+(-5/24)</f>
        <v>41034.513831018514</v>
      </c>
      <c r="N2085" s="5">
        <f t="shared" si="32"/>
        <v>41064.513831018514</v>
      </c>
      <c r="O2085" t="b">
        <v>0</v>
      </c>
      <c r="P2085">
        <v>25</v>
      </c>
      <c r="Q2085" t="b">
        <v>1</v>
      </c>
      <c r="R2085" t="s">
        <v>8279</v>
      </c>
      <c r="S2085" s="11">
        <f>SUM(E2085/D2085)*100</f>
        <v>113.33333333333333</v>
      </c>
      <c r="T2085" s="10">
        <f>SUM(E2085/P2085)</f>
        <v>34</v>
      </c>
      <c r="U2085" t="s">
        <v>8323</v>
      </c>
      <c r="V2085" t="s">
        <v>8327</v>
      </c>
    </row>
    <row r="2086" spans="1:22" ht="43.5" x14ac:dyDescent="0.35">
      <c r="A2086">
        <v>2084</v>
      </c>
      <c r="B2086" s="3" t="s">
        <v>2085</v>
      </c>
      <c r="C2086" s="3" t="s">
        <v>6194</v>
      </c>
      <c r="D2086" s="18">
        <v>3000</v>
      </c>
      <c r="E2086" s="18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7">
        <v>41731.624791666662</v>
      </c>
      <c r="L2086" s="7">
        <v>41763.082638888889</v>
      </c>
      <c r="M2086" s="5">
        <f>(J2086/86400)+25569+(-5/24)</f>
        <v>41731.624791666662</v>
      </c>
      <c r="N2086" s="5">
        <f t="shared" si="32"/>
        <v>41763.082638888889</v>
      </c>
      <c r="O2086" t="b">
        <v>0</v>
      </c>
      <c r="P2086">
        <v>46</v>
      </c>
      <c r="Q2086" t="b">
        <v>1</v>
      </c>
      <c r="R2086" t="s">
        <v>8279</v>
      </c>
      <c r="S2086" s="11">
        <f>SUM(E2086/D2086)*100</f>
        <v>108.33333333333333</v>
      </c>
      <c r="T2086" s="10">
        <f>SUM(E2086/P2086)</f>
        <v>70.652173913043484</v>
      </c>
      <c r="U2086" t="s">
        <v>8323</v>
      </c>
      <c r="V2086" t="s">
        <v>8327</v>
      </c>
    </row>
    <row r="2087" spans="1:22" ht="58" x14ac:dyDescent="0.35">
      <c r="A2087">
        <v>2085</v>
      </c>
      <c r="B2087" s="3" t="s">
        <v>2086</v>
      </c>
      <c r="C2087" s="3" t="s">
        <v>6195</v>
      </c>
      <c r="D2087" s="18">
        <v>6000</v>
      </c>
      <c r="E2087" s="18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7">
        <v>41075.627164351848</v>
      </c>
      <c r="L2087" s="7">
        <v>41105.627164351848</v>
      </c>
      <c r="M2087" s="5">
        <f>(J2087/86400)+25569+(-5/24)</f>
        <v>41075.627164351848</v>
      </c>
      <c r="N2087" s="5">
        <f t="shared" si="32"/>
        <v>41105.627164351848</v>
      </c>
      <c r="O2087" t="b">
        <v>0</v>
      </c>
      <c r="P2087">
        <v>83</v>
      </c>
      <c r="Q2087" t="b">
        <v>1</v>
      </c>
      <c r="R2087" t="s">
        <v>8279</v>
      </c>
      <c r="S2087" s="11">
        <f>SUM(E2087/D2087)*100</f>
        <v>123.53333333333335</v>
      </c>
      <c r="T2087" s="10">
        <f>SUM(E2087/P2087)</f>
        <v>89.301204819277103</v>
      </c>
      <c r="U2087" t="s">
        <v>8323</v>
      </c>
      <c r="V2087" t="s">
        <v>8327</v>
      </c>
    </row>
    <row r="2088" spans="1:22" ht="43.5" x14ac:dyDescent="0.35">
      <c r="A2088">
        <v>2086</v>
      </c>
      <c r="B2088" s="3" t="s">
        <v>2087</v>
      </c>
      <c r="C2088" s="3" t="s">
        <v>6196</v>
      </c>
      <c r="D2088" s="18">
        <v>4000</v>
      </c>
      <c r="E2088" s="1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7">
        <v>40860.462175925924</v>
      </c>
      <c r="L2088" s="7">
        <v>40890.999305555553</v>
      </c>
      <c r="M2088" s="5">
        <f>(J2088/86400)+25569+(-5/24)</f>
        <v>40860.462175925924</v>
      </c>
      <c r="N2088" s="5">
        <f t="shared" si="32"/>
        <v>40890.999305555553</v>
      </c>
      <c r="O2088" t="b">
        <v>0</v>
      </c>
      <c r="P2088">
        <v>35</v>
      </c>
      <c r="Q2088" t="b">
        <v>1</v>
      </c>
      <c r="R2088" t="s">
        <v>8279</v>
      </c>
      <c r="S2088" s="11">
        <f>SUM(E2088/D2088)*100</f>
        <v>100.69999999999999</v>
      </c>
      <c r="T2088" s="10">
        <f>SUM(E2088/P2088)</f>
        <v>115.08571428571429</v>
      </c>
      <c r="U2088" t="s">
        <v>8323</v>
      </c>
      <c r="V2088" t="s">
        <v>8327</v>
      </c>
    </row>
    <row r="2089" spans="1:22" ht="58" x14ac:dyDescent="0.35">
      <c r="A2089">
        <v>2087</v>
      </c>
      <c r="B2089" s="3" t="s">
        <v>2088</v>
      </c>
      <c r="C2089" s="3" t="s">
        <v>6197</v>
      </c>
      <c r="D2089" s="18">
        <v>1500</v>
      </c>
      <c r="E2089" s="18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7">
        <v>40763.996041666665</v>
      </c>
      <c r="L2089" s="7">
        <v>40793.996041666665</v>
      </c>
      <c r="M2089" s="5">
        <f>(J2089/86400)+25569+(-5/24)</f>
        <v>40763.996041666665</v>
      </c>
      <c r="N2089" s="5">
        <f t="shared" si="32"/>
        <v>40793.996041666665</v>
      </c>
      <c r="O2089" t="b">
        <v>0</v>
      </c>
      <c r="P2089">
        <v>25</v>
      </c>
      <c r="Q2089" t="b">
        <v>1</v>
      </c>
      <c r="R2089" t="s">
        <v>8279</v>
      </c>
      <c r="S2089" s="11">
        <f>SUM(E2089/D2089)*100</f>
        <v>103.53333333333335</v>
      </c>
      <c r="T2089" s="10">
        <f>SUM(E2089/P2089)</f>
        <v>62.12</v>
      </c>
      <c r="U2089" t="s">
        <v>8323</v>
      </c>
      <c r="V2089" t="s">
        <v>8327</v>
      </c>
    </row>
    <row r="2090" spans="1:22" ht="43.5" x14ac:dyDescent="0.35">
      <c r="A2090">
        <v>2088</v>
      </c>
      <c r="B2090" s="3" t="s">
        <v>2089</v>
      </c>
      <c r="C2090" s="3" t="s">
        <v>6198</v>
      </c>
      <c r="D2090" s="18">
        <v>3000</v>
      </c>
      <c r="E2090" s="18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7">
        <v>40395.506388888891</v>
      </c>
      <c r="L2090" s="7">
        <v>40431.957638888889</v>
      </c>
      <c r="M2090" s="5">
        <f>(J2090/86400)+25569+(-5/24)</f>
        <v>40395.506388888891</v>
      </c>
      <c r="N2090" s="5">
        <f t="shared" si="32"/>
        <v>40431.957638888889</v>
      </c>
      <c r="O2090" t="b">
        <v>0</v>
      </c>
      <c r="P2090">
        <v>75</v>
      </c>
      <c r="Q2090" t="b">
        <v>1</v>
      </c>
      <c r="R2090" t="s">
        <v>8279</v>
      </c>
      <c r="S2090" s="11">
        <f>SUM(E2090/D2090)*100</f>
        <v>115.51066666666668</v>
      </c>
      <c r="T2090" s="10">
        <f>SUM(E2090/P2090)</f>
        <v>46.204266666666669</v>
      </c>
      <c r="U2090" t="s">
        <v>8323</v>
      </c>
      <c r="V2090" t="s">
        <v>8327</v>
      </c>
    </row>
    <row r="2091" spans="1:22" ht="29" x14ac:dyDescent="0.35">
      <c r="A2091">
        <v>2089</v>
      </c>
      <c r="B2091" s="3" t="s">
        <v>2090</v>
      </c>
      <c r="C2091" s="3" t="s">
        <v>6199</v>
      </c>
      <c r="D2091" s="18">
        <v>2500</v>
      </c>
      <c r="E2091" s="18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7">
        <v>41452.867986111109</v>
      </c>
      <c r="L2091" s="7">
        <v>41487.867986111109</v>
      </c>
      <c r="M2091" s="5">
        <f>(J2091/86400)+25569+(-5/24)</f>
        <v>41452.867986111109</v>
      </c>
      <c r="N2091" s="5">
        <f t="shared" si="32"/>
        <v>41487.867986111109</v>
      </c>
      <c r="O2091" t="b">
        <v>0</v>
      </c>
      <c r="P2091">
        <v>62</v>
      </c>
      <c r="Q2091" t="b">
        <v>1</v>
      </c>
      <c r="R2091" t="s">
        <v>8279</v>
      </c>
      <c r="S2091" s="11">
        <f>SUM(E2091/D2091)*100</f>
        <v>120.4004</v>
      </c>
      <c r="T2091" s="10">
        <f>SUM(E2091/P2091)</f>
        <v>48.54854838709678</v>
      </c>
      <c r="U2091" t="s">
        <v>8323</v>
      </c>
      <c r="V2091" t="s">
        <v>8327</v>
      </c>
    </row>
    <row r="2092" spans="1:22" ht="43.5" x14ac:dyDescent="0.35">
      <c r="A2092">
        <v>2090</v>
      </c>
      <c r="B2092" s="3" t="s">
        <v>2091</v>
      </c>
      <c r="C2092" s="3" t="s">
        <v>6200</v>
      </c>
      <c r="D2092" s="18">
        <v>8000</v>
      </c>
      <c r="E2092" s="18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7">
        <v>41299.173090277771</v>
      </c>
      <c r="L2092" s="7">
        <v>41329.173090277771</v>
      </c>
      <c r="M2092" s="5">
        <f>(J2092/86400)+25569+(-5/24)</f>
        <v>41299.173090277771</v>
      </c>
      <c r="N2092" s="5">
        <f t="shared" si="32"/>
        <v>41329.173090277771</v>
      </c>
      <c r="O2092" t="b">
        <v>0</v>
      </c>
      <c r="P2092">
        <v>160</v>
      </c>
      <c r="Q2092" t="b">
        <v>1</v>
      </c>
      <c r="R2092" t="s">
        <v>8279</v>
      </c>
      <c r="S2092" s="11">
        <f>SUM(E2092/D2092)*100</f>
        <v>115.040375</v>
      </c>
      <c r="T2092" s="10">
        <f>SUM(E2092/P2092)</f>
        <v>57.520187499999999</v>
      </c>
      <c r="U2092" t="s">
        <v>8323</v>
      </c>
      <c r="V2092" t="s">
        <v>8327</v>
      </c>
    </row>
    <row r="2093" spans="1:22" ht="58" x14ac:dyDescent="0.35">
      <c r="A2093">
        <v>2091</v>
      </c>
      <c r="B2093" s="3" t="s">
        <v>2092</v>
      </c>
      <c r="C2093" s="3" t="s">
        <v>6201</v>
      </c>
      <c r="D2093" s="18">
        <v>18000</v>
      </c>
      <c r="E2093" s="18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7">
        <v>40555.114328703705</v>
      </c>
      <c r="L2093" s="7">
        <v>40603.625</v>
      </c>
      <c r="M2093" s="5">
        <f>(J2093/86400)+25569+(-5/24)</f>
        <v>40555.114328703705</v>
      </c>
      <c r="N2093" s="5">
        <f t="shared" si="32"/>
        <v>40603.625</v>
      </c>
      <c r="O2093" t="b">
        <v>0</v>
      </c>
      <c r="P2093">
        <v>246</v>
      </c>
      <c r="Q2093" t="b">
        <v>1</v>
      </c>
      <c r="R2093" t="s">
        <v>8279</v>
      </c>
      <c r="S2093" s="11">
        <f>SUM(E2093/D2093)*100</f>
        <v>120.46777777777777</v>
      </c>
      <c r="T2093" s="10">
        <f>SUM(E2093/P2093)</f>
        <v>88.147154471544724</v>
      </c>
      <c r="U2093" t="s">
        <v>8323</v>
      </c>
      <c r="V2093" t="s">
        <v>8327</v>
      </c>
    </row>
    <row r="2094" spans="1:22" ht="43.5" x14ac:dyDescent="0.35">
      <c r="A2094">
        <v>2092</v>
      </c>
      <c r="B2094" s="3" t="s">
        <v>2093</v>
      </c>
      <c r="C2094" s="3" t="s">
        <v>6202</v>
      </c>
      <c r="D2094" s="18">
        <v>6000</v>
      </c>
      <c r="E2094" s="18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7">
        <v>40763.499212962961</v>
      </c>
      <c r="L2094" s="7">
        <v>40823.499212962961</v>
      </c>
      <c r="M2094" s="5">
        <f>(J2094/86400)+25569+(-5/24)</f>
        <v>40763.499212962961</v>
      </c>
      <c r="N2094" s="5">
        <f t="shared" si="32"/>
        <v>40823.499212962961</v>
      </c>
      <c r="O2094" t="b">
        <v>0</v>
      </c>
      <c r="P2094">
        <v>55</v>
      </c>
      <c r="Q2094" t="b">
        <v>1</v>
      </c>
      <c r="R2094" t="s">
        <v>8279</v>
      </c>
      <c r="S2094" s="11">
        <f>SUM(E2094/D2094)*100</f>
        <v>101.28333333333333</v>
      </c>
      <c r="T2094" s="10">
        <f>SUM(E2094/P2094)</f>
        <v>110.49090909090908</v>
      </c>
      <c r="U2094" t="s">
        <v>8323</v>
      </c>
      <c r="V2094" t="s">
        <v>8327</v>
      </c>
    </row>
    <row r="2095" spans="1:22" ht="43.5" x14ac:dyDescent="0.35">
      <c r="A2095">
        <v>2093</v>
      </c>
      <c r="B2095" s="3" t="s">
        <v>2094</v>
      </c>
      <c r="C2095" s="3" t="s">
        <v>6203</v>
      </c>
      <c r="D2095" s="18">
        <v>1500</v>
      </c>
      <c r="E2095" s="18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7">
        <v>41205.646203703705</v>
      </c>
      <c r="L2095" s="7">
        <v>41265.68787037037</v>
      </c>
      <c r="M2095" s="5">
        <f>(J2095/86400)+25569+(-5/24)</f>
        <v>41205.646203703705</v>
      </c>
      <c r="N2095" s="5">
        <f t="shared" si="32"/>
        <v>41265.68787037037</v>
      </c>
      <c r="O2095" t="b">
        <v>0</v>
      </c>
      <c r="P2095">
        <v>23</v>
      </c>
      <c r="Q2095" t="b">
        <v>1</v>
      </c>
      <c r="R2095" t="s">
        <v>8279</v>
      </c>
      <c r="S2095" s="11">
        <f>SUM(E2095/D2095)*100</f>
        <v>102.46666666666667</v>
      </c>
      <c r="T2095" s="10">
        <f>SUM(E2095/P2095)</f>
        <v>66.826086956521735</v>
      </c>
      <c r="U2095" t="s">
        <v>8323</v>
      </c>
      <c r="V2095" t="s">
        <v>8327</v>
      </c>
    </row>
    <row r="2096" spans="1:22" ht="58" x14ac:dyDescent="0.35">
      <c r="A2096">
        <v>2094</v>
      </c>
      <c r="B2096" s="3" t="s">
        <v>2095</v>
      </c>
      <c r="C2096" s="3" t="s">
        <v>6204</v>
      </c>
      <c r="D2096" s="18">
        <v>3500</v>
      </c>
      <c r="E2096" s="18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7">
        <v>40938.811689814815</v>
      </c>
      <c r="L2096" s="7">
        <v>40972.916666666664</v>
      </c>
      <c r="M2096" s="5">
        <f>(J2096/86400)+25569+(-5/24)</f>
        <v>40938.811689814815</v>
      </c>
      <c r="N2096" s="5">
        <f t="shared" si="32"/>
        <v>40972.916666666664</v>
      </c>
      <c r="O2096" t="b">
        <v>0</v>
      </c>
      <c r="P2096">
        <v>72</v>
      </c>
      <c r="Q2096" t="b">
        <v>1</v>
      </c>
      <c r="R2096" t="s">
        <v>8279</v>
      </c>
      <c r="S2096" s="11">
        <f>SUM(E2096/D2096)*100</f>
        <v>120.54285714285714</v>
      </c>
      <c r="T2096" s="10">
        <f>SUM(E2096/P2096)</f>
        <v>58.597222222222221</v>
      </c>
      <c r="U2096" t="s">
        <v>8323</v>
      </c>
      <c r="V2096" t="s">
        <v>8327</v>
      </c>
    </row>
    <row r="2097" spans="1:22" ht="43.5" x14ac:dyDescent="0.35">
      <c r="A2097">
        <v>2095</v>
      </c>
      <c r="B2097" s="3" t="s">
        <v>2096</v>
      </c>
      <c r="C2097" s="3" t="s">
        <v>6205</v>
      </c>
      <c r="D2097" s="18">
        <v>2500</v>
      </c>
      <c r="E2097" s="18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7">
        <v>40758.525150462963</v>
      </c>
      <c r="L2097" s="7">
        <v>40818.525150462963</v>
      </c>
      <c r="M2097" s="5">
        <f>(J2097/86400)+25569+(-5/24)</f>
        <v>40758.525150462963</v>
      </c>
      <c r="N2097" s="5">
        <f t="shared" si="32"/>
        <v>40818.525150462963</v>
      </c>
      <c r="O2097" t="b">
        <v>0</v>
      </c>
      <c r="P2097">
        <v>22</v>
      </c>
      <c r="Q2097" t="b">
        <v>1</v>
      </c>
      <c r="R2097" t="s">
        <v>8279</v>
      </c>
      <c r="S2097" s="11">
        <f>SUM(E2097/D2097)*100</f>
        <v>100</v>
      </c>
      <c r="T2097" s="10">
        <f>SUM(E2097/P2097)</f>
        <v>113.63636363636364</v>
      </c>
      <c r="U2097" t="s">
        <v>8323</v>
      </c>
      <c r="V2097" t="s">
        <v>8327</v>
      </c>
    </row>
    <row r="2098" spans="1:22" ht="43.5" x14ac:dyDescent="0.35">
      <c r="A2098">
        <v>2096</v>
      </c>
      <c r="B2098" s="3" t="s">
        <v>2097</v>
      </c>
      <c r="C2098" s="3" t="s">
        <v>6206</v>
      </c>
      <c r="D2098" s="18">
        <v>600</v>
      </c>
      <c r="E2098" s="1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7">
        <v>41192.550173611111</v>
      </c>
      <c r="L2098" s="7">
        <v>41207.957638888889</v>
      </c>
      <c r="M2098" s="5">
        <f>(J2098/86400)+25569+(-5/24)</f>
        <v>41192.550173611111</v>
      </c>
      <c r="N2098" s="5">
        <f t="shared" si="32"/>
        <v>41207.957638888889</v>
      </c>
      <c r="O2098" t="b">
        <v>0</v>
      </c>
      <c r="P2098">
        <v>14</v>
      </c>
      <c r="Q2098" t="b">
        <v>1</v>
      </c>
      <c r="R2098" t="s">
        <v>8279</v>
      </c>
      <c r="S2098" s="11">
        <f>SUM(E2098/D2098)*100</f>
        <v>101.66666666666666</v>
      </c>
      <c r="T2098" s="10">
        <f>SUM(E2098/P2098)</f>
        <v>43.571428571428569</v>
      </c>
      <c r="U2098" t="s">
        <v>8323</v>
      </c>
      <c r="V2098" t="s">
        <v>8327</v>
      </c>
    </row>
    <row r="2099" spans="1:22" ht="43.5" x14ac:dyDescent="0.35">
      <c r="A2099">
        <v>2097</v>
      </c>
      <c r="B2099" s="3" t="s">
        <v>2098</v>
      </c>
      <c r="C2099" s="3" t="s">
        <v>6207</v>
      </c>
      <c r="D2099" s="18">
        <v>3000</v>
      </c>
      <c r="E2099" s="18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7">
        <v>40818.376562500001</v>
      </c>
      <c r="L2099" s="7">
        <v>40878.418229166666</v>
      </c>
      <c r="M2099" s="5">
        <f>(J2099/86400)+25569+(-5/24)</f>
        <v>40818.376562500001</v>
      </c>
      <c r="N2099" s="5">
        <f t="shared" si="32"/>
        <v>40878.418229166666</v>
      </c>
      <c r="O2099" t="b">
        <v>0</v>
      </c>
      <c r="P2099">
        <v>38</v>
      </c>
      <c r="Q2099" t="b">
        <v>1</v>
      </c>
      <c r="R2099" t="s">
        <v>8279</v>
      </c>
      <c r="S2099" s="11">
        <f>SUM(E2099/D2099)*100</f>
        <v>100</v>
      </c>
      <c r="T2099" s="10">
        <f>SUM(E2099/P2099)</f>
        <v>78.94736842105263</v>
      </c>
      <c r="U2099" t="s">
        <v>8323</v>
      </c>
      <c r="V2099" t="s">
        <v>8327</v>
      </c>
    </row>
    <row r="2100" spans="1:22" ht="43.5" x14ac:dyDescent="0.35">
      <c r="A2100">
        <v>2098</v>
      </c>
      <c r="B2100" s="3" t="s">
        <v>2099</v>
      </c>
      <c r="C2100" s="3" t="s">
        <v>6208</v>
      </c>
      <c r="D2100" s="18">
        <v>6000</v>
      </c>
      <c r="E2100" s="18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7">
        <v>40945.905497685184</v>
      </c>
      <c r="L2100" s="7">
        <v>40975.905497685184</v>
      </c>
      <c r="M2100" s="5">
        <f>(J2100/86400)+25569+(-5/24)</f>
        <v>40945.905497685184</v>
      </c>
      <c r="N2100" s="5">
        <f t="shared" si="32"/>
        <v>40975.905497685184</v>
      </c>
      <c r="O2100" t="b">
        <v>0</v>
      </c>
      <c r="P2100">
        <v>32</v>
      </c>
      <c r="Q2100" t="b">
        <v>1</v>
      </c>
      <c r="R2100" t="s">
        <v>8279</v>
      </c>
      <c r="S2100" s="11">
        <f>SUM(E2100/D2100)*100</f>
        <v>100.33333333333334</v>
      </c>
      <c r="T2100" s="10">
        <f>SUM(E2100/P2100)</f>
        <v>188.125</v>
      </c>
      <c r="U2100" t="s">
        <v>8323</v>
      </c>
      <c r="V2100" t="s">
        <v>8327</v>
      </c>
    </row>
    <row r="2101" spans="1:22" x14ac:dyDescent="0.35">
      <c r="A2101">
        <v>2099</v>
      </c>
      <c r="B2101" s="3" t="s">
        <v>2100</v>
      </c>
      <c r="C2101" s="3" t="s">
        <v>6209</v>
      </c>
      <c r="D2101" s="18">
        <v>3000</v>
      </c>
      <c r="E2101" s="18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7">
        <v>42173.53800925926</v>
      </c>
      <c r="L2101" s="7">
        <v>42186.944444444445</v>
      </c>
      <c r="M2101" s="5">
        <f>(J2101/86400)+25569+(-5/24)</f>
        <v>42173.53800925926</v>
      </c>
      <c r="N2101" s="5">
        <f t="shared" si="32"/>
        <v>42186.944444444445</v>
      </c>
      <c r="O2101" t="b">
        <v>0</v>
      </c>
      <c r="P2101">
        <v>63</v>
      </c>
      <c r="Q2101" t="b">
        <v>1</v>
      </c>
      <c r="R2101" t="s">
        <v>8279</v>
      </c>
      <c r="S2101" s="11">
        <f>SUM(E2101/D2101)*100</f>
        <v>132.36666666666667</v>
      </c>
      <c r="T2101" s="10">
        <f>SUM(E2101/P2101)</f>
        <v>63.031746031746032</v>
      </c>
      <c r="U2101" t="s">
        <v>8323</v>
      </c>
      <c r="V2101" t="s">
        <v>8327</v>
      </c>
    </row>
    <row r="2102" spans="1:22" ht="58" x14ac:dyDescent="0.35">
      <c r="A2102">
        <v>2100</v>
      </c>
      <c r="B2102" s="3" t="s">
        <v>2101</v>
      </c>
      <c r="C2102" s="3" t="s">
        <v>6210</v>
      </c>
      <c r="D2102" s="18">
        <v>600</v>
      </c>
      <c r="E2102" s="18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7">
        <v>41074.62663194444</v>
      </c>
      <c r="L2102" s="7">
        <v>41089.957638888889</v>
      </c>
      <c r="M2102" s="5">
        <f>(J2102/86400)+25569+(-5/24)</f>
        <v>41074.62663194444</v>
      </c>
      <c r="N2102" s="5">
        <f t="shared" si="32"/>
        <v>41089.957638888889</v>
      </c>
      <c r="O2102" t="b">
        <v>0</v>
      </c>
      <c r="P2102">
        <v>27</v>
      </c>
      <c r="Q2102" t="b">
        <v>1</v>
      </c>
      <c r="R2102" t="s">
        <v>8279</v>
      </c>
      <c r="S2102" s="11">
        <f>SUM(E2102/D2102)*100</f>
        <v>136.66666666666666</v>
      </c>
      <c r="T2102" s="10">
        <f>SUM(E2102/P2102)</f>
        <v>30.37037037037037</v>
      </c>
      <c r="U2102" t="s">
        <v>8323</v>
      </c>
      <c r="V2102" t="s">
        <v>8327</v>
      </c>
    </row>
    <row r="2103" spans="1:22" ht="43.5" x14ac:dyDescent="0.35">
      <c r="A2103">
        <v>2101</v>
      </c>
      <c r="B2103" s="3" t="s">
        <v>2102</v>
      </c>
      <c r="C2103" s="3" t="s">
        <v>6211</v>
      </c>
      <c r="D2103" s="18">
        <v>2000</v>
      </c>
      <c r="E2103" s="18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7">
        <v>40891.941134259258</v>
      </c>
      <c r="L2103" s="7">
        <v>40951.941134259258</v>
      </c>
      <c r="M2103" s="5">
        <f>(J2103/86400)+25569+(-5/24)</f>
        <v>40891.941134259258</v>
      </c>
      <c r="N2103" s="5">
        <f t="shared" si="32"/>
        <v>40951.941134259258</v>
      </c>
      <c r="O2103" t="b">
        <v>0</v>
      </c>
      <c r="P2103">
        <v>44</v>
      </c>
      <c r="Q2103" t="b">
        <v>1</v>
      </c>
      <c r="R2103" t="s">
        <v>8279</v>
      </c>
      <c r="S2103" s="11">
        <f>SUM(E2103/D2103)*100</f>
        <v>113.25</v>
      </c>
      <c r="T2103" s="10">
        <f>SUM(E2103/P2103)</f>
        <v>51.477272727272727</v>
      </c>
      <c r="U2103" t="s">
        <v>8323</v>
      </c>
      <c r="V2103" t="s">
        <v>8327</v>
      </c>
    </row>
    <row r="2104" spans="1:22" ht="43.5" x14ac:dyDescent="0.35">
      <c r="A2104">
        <v>2102</v>
      </c>
      <c r="B2104" s="3" t="s">
        <v>2103</v>
      </c>
      <c r="C2104" s="3" t="s">
        <v>6212</v>
      </c>
      <c r="D2104" s="18">
        <v>1000</v>
      </c>
      <c r="E2104" s="18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7">
        <v>40638.660277777773</v>
      </c>
      <c r="L2104" s="7">
        <v>40668.660277777773</v>
      </c>
      <c r="M2104" s="5">
        <f>(J2104/86400)+25569+(-5/24)</f>
        <v>40638.660277777773</v>
      </c>
      <c r="N2104" s="5">
        <f t="shared" si="32"/>
        <v>40668.660277777773</v>
      </c>
      <c r="O2104" t="b">
        <v>0</v>
      </c>
      <c r="P2104">
        <v>38</v>
      </c>
      <c r="Q2104" t="b">
        <v>1</v>
      </c>
      <c r="R2104" t="s">
        <v>8279</v>
      </c>
      <c r="S2104" s="11">
        <f>SUM(E2104/D2104)*100</f>
        <v>136</v>
      </c>
      <c r="T2104" s="10">
        <f>SUM(E2104/P2104)</f>
        <v>35.789473684210527</v>
      </c>
      <c r="U2104" t="s">
        <v>8323</v>
      </c>
      <c r="V2104" t="s">
        <v>8327</v>
      </c>
    </row>
    <row r="2105" spans="1:22" ht="29" x14ac:dyDescent="0.35">
      <c r="A2105">
        <v>2103</v>
      </c>
      <c r="B2105" s="3" t="s">
        <v>2104</v>
      </c>
      <c r="C2105" s="3" t="s">
        <v>6213</v>
      </c>
      <c r="D2105" s="18">
        <v>7777</v>
      </c>
      <c r="E2105" s="18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7">
        <v>41192.546608796292</v>
      </c>
      <c r="L2105" s="7">
        <v>41222.588275462964</v>
      </c>
      <c r="M2105" s="5">
        <f>(J2105/86400)+25569+(-5/24)</f>
        <v>41192.546608796292</v>
      </c>
      <c r="N2105" s="5">
        <f t="shared" si="32"/>
        <v>41222.588275462964</v>
      </c>
      <c r="O2105" t="b">
        <v>0</v>
      </c>
      <c r="P2105">
        <v>115</v>
      </c>
      <c r="Q2105" t="b">
        <v>1</v>
      </c>
      <c r="R2105" t="s">
        <v>8279</v>
      </c>
      <c r="S2105" s="11">
        <f>SUM(E2105/D2105)*100</f>
        <v>146.12318374694613</v>
      </c>
      <c r="T2105" s="10">
        <f>SUM(E2105/P2105)</f>
        <v>98.817391304347822</v>
      </c>
      <c r="U2105" t="s">
        <v>8323</v>
      </c>
      <c r="V2105" t="s">
        <v>8327</v>
      </c>
    </row>
    <row r="2106" spans="1:22" ht="43.5" x14ac:dyDescent="0.35">
      <c r="A2106">
        <v>2104</v>
      </c>
      <c r="B2106" s="3" t="s">
        <v>2105</v>
      </c>
      <c r="C2106" s="3" t="s">
        <v>6214</v>
      </c>
      <c r="D2106" s="18">
        <v>800</v>
      </c>
      <c r="E2106" s="18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7">
        <v>41393.86613425926</v>
      </c>
      <c r="L2106" s="7">
        <v>41424.791666666664</v>
      </c>
      <c r="M2106" s="5">
        <f>(J2106/86400)+25569+(-5/24)</f>
        <v>41393.86613425926</v>
      </c>
      <c r="N2106" s="5">
        <f t="shared" si="32"/>
        <v>41424.791666666664</v>
      </c>
      <c r="O2106" t="b">
        <v>0</v>
      </c>
      <c r="P2106">
        <v>37</v>
      </c>
      <c r="Q2106" t="b">
        <v>1</v>
      </c>
      <c r="R2106" t="s">
        <v>8279</v>
      </c>
      <c r="S2106" s="11">
        <f>SUM(E2106/D2106)*100</f>
        <v>129.5</v>
      </c>
      <c r="T2106" s="10">
        <f>SUM(E2106/P2106)</f>
        <v>28</v>
      </c>
      <c r="U2106" t="s">
        <v>8323</v>
      </c>
      <c r="V2106" t="s">
        <v>8327</v>
      </c>
    </row>
    <row r="2107" spans="1:22" ht="43.5" x14ac:dyDescent="0.35">
      <c r="A2107">
        <v>2105</v>
      </c>
      <c r="B2107" s="3" t="s">
        <v>2106</v>
      </c>
      <c r="C2107" s="3" t="s">
        <v>6215</v>
      </c>
      <c r="D2107" s="18">
        <v>2000</v>
      </c>
      <c r="E2107" s="18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7">
        <v>41951.580474537033</v>
      </c>
      <c r="L2107" s="7">
        <v>41963.958333333336</v>
      </c>
      <c r="M2107" s="5">
        <f>(J2107/86400)+25569+(-5/24)</f>
        <v>41951.580474537033</v>
      </c>
      <c r="N2107" s="5">
        <f t="shared" si="32"/>
        <v>41963.958333333336</v>
      </c>
      <c r="O2107" t="b">
        <v>0</v>
      </c>
      <c r="P2107">
        <v>99</v>
      </c>
      <c r="Q2107" t="b">
        <v>1</v>
      </c>
      <c r="R2107" t="s">
        <v>8279</v>
      </c>
      <c r="S2107" s="11">
        <f>SUM(E2107/D2107)*100</f>
        <v>254</v>
      </c>
      <c r="T2107" s="10">
        <f>SUM(E2107/P2107)</f>
        <v>51.313131313131315</v>
      </c>
      <c r="U2107" t="s">
        <v>8323</v>
      </c>
      <c r="V2107" t="s">
        <v>8327</v>
      </c>
    </row>
    <row r="2108" spans="1:22" ht="43.5" x14ac:dyDescent="0.35">
      <c r="A2108">
        <v>2106</v>
      </c>
      <c r="B2108" s="3" t="s">
        <v>2107</v>
      </c>
      <c r="C2108" s="3" t="s">
        <v>6216</v>
      </c>
      <c r="D2108" s="18">
        <v>2200</v>
      </c>
      <c r="E2108" s="1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7">
        <v>41270.006643518514</v>
      </c>
      <c r="L2108" s="7">
        <v>41300.006643518514</v>
      </c>
      <c r="M2108" s="5">
        <f>(J2108/86400)+25569+(-5/24)</f>
        <v>41270.006643518514</v>
      </c>
      <c r="N2108" s="5">
        <f t="shared" si="32"/>
        <v>41300.006643518514</v>
      </c>
      <c r="O2108" t="b">
        <v>0</v>
      </c>
      <c r="P2108">
        <v>44</v>
      </c>
      <c r="Q2108" t="b">
        <v>1</v>
      </c>
      <c r="R2108" t="s">
        <v>8279</v>
      </c>
      <c r="S2108" s="11">
        <f>SUM(E2108/D2108)*100</f>
        <v>107.04545454545456</v>
      </c>
      <c r="T2108" s="10">
        <f>SUM(E2108/P2108)</f>
        <v>53.522727272727273</v>
      </c>
      <c r="U2108" t="s">
        <v>8323</v>
      </c>
      <c r="V2108" t="s">
        <v>8327</v>
      </c>
    </row>
    <row r="2109" spans="1:22" ht="43.5" x14ac:dyDescent="0.35">
      <c r="A2109">
        <v>2107</v>
      </c>
      <c r="B2109" s="3" t="s">
        <v>2108</v>
      </c>
      <c r="C2109" s="3" t="s">
        <v>6217</v>
      </c>
      <c r="D2109" s="18">
        <v>2000</v>
      </c>
      <c r="E2109" s="18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7">
        <v>41934.502233796295</v>
      </c>
      <c r="L2109" s="7">
        <v>41955.543900462959</v>
      </c>
      <c r="M2109" s="5">
        <f>(J2109/86400)+25569+(-5/24)</f>
        <v>41934.502233796295</v>
      </c>
      <c r="N2109" s="5">
        <f t="shared" si="32"/>
        <v>41955.543900462959</v>
      </c>
      <c r="O2109" t="b">
        <v>0</v>
      </c>
      <c r="P2109">
        <v>58</v>
      </c>
      <c r="Q2109" t="b">
        <v>1</v>
      </c>
      <c r="R2109" t="s">
        <v>8279</v>
      </c>
      <c r="S2109" s="11">
        <f>SUM(E2109/D2109)*100</f>
        <v>107.73299999999999</v>
      </c>
      <c r="T2109" s="10">
        <f>SUM(E2109/P2109)</f>
        <v>37.149310344827583</v>
      </c>
      <c r="U2109" t="s">
        <v>8323</v>
      </c>
      <c r="V2109" t="s">
        <v>8327</v>
      </c>
    </row>
    <row r="2110" spans="1:22" ht="58" x14ac:dyDescent="0.35">
      <c r="A2110">
        <v>2108</v>
      </c>
      <c r="B2110" s="3" t="s">
        <v>2109</v>
      </c>
      <c r="C2110" s="3" t="s">
        <v>6218</v>
      </c>
      <c r="D2110" s="18">
        <v>16000</v>
      </c>
      <c r="E2110" s="18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7">
        <v>41134.967361111107</v>
      </c>
      <c r="L2110" s="7">
        <v>41161.954861111109</v>
      </c>
      <c r="M2110" s="5">
        <f>(J2110/86400)+25569+(-5/24)</f>
        <v>41134.967361111107</v>
      </c>
      <c r="N2110" s="5">
        <f t="shared" si="32"/>
        <v>41161.954861111109</v>
      </c>
      <c r="O2110" t="b">
        <v>0</v>
      </c>
      <c r="P2110">
        <v>191</v>
      </c>
      <c r="Q2110" t="b">
        <v>1</v>
      </c>
      <c r="R2110" t="s">
        <v>8279</v>
      </c>
      <c r="S2110" s="11">
        <f>SUM(E2110/D2110)*100</f>
        <v>107.31250000000001</v>
      </c>
      <c r="T2110" s="10">
        <f>SUM(E2110/P2110)</f>
        <v>89.895287958115176</v>
      </c>
      <c r="U2110" t="s">
        <v>8323</v>
      </c>
      <c r="V2110" t="s">
        <v>8327</v>
      </c>
    </row>
    <row r="2111" spans="1:22" ht="43.5" x14ac:dyDescent="0.35">
      <c r="A2111">
        <v>2109</v>
      </c>
      <c r="B2111" s="3" t="s">
        <v>2110</v>
      </c>
      <c r="C2111" s="3" t="s">
        <v>6219</v>
      </c>
      <c r="D2111" s="18">
        <v>4000</v>
      </c>
      <c r="E2111" s="18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7">
        <v>42160.500196759262</v>
      </c>
      <c r="L2111" s="7">
        <v>42190.500196759262</v>
      </c>
      <c r="M2111" s="5">
        <f>(J2111/86400)+25569+(-5/24)</f>
        <v>42160.500196759262</v>
      </c>
      <c r="N2111" s="5">
        <f t="shared" si="32"/>
        <v>42190.500196759262</v>
      </c>
      <c r="O2111" t="b">
        <v>0</v>
      </c>
      <c r="P2111">
        <v>40</v>
      </c>
      <c r="Q2111" t="b">
        <v>1</v>
      </c>
      <c r="R2111" t="s">
        <v>8279</v>
      </c>
      <c r="S2111" s="11">
        <f>SUM(E2111/D2111)*100</f>
        <v>106.52500000000001</v>
      </c>
      <c r="T2111" s="10">
        <f>SUM(E2111/P2111)</f>
        <v>106.52500000000001</v>
      </c>
      <c r="U2111" t="s">
        <v>8323</v>
      </c>
      <c r="V2111" t="s">
        <v>8327</v>
      </c>
    </row>
    <row r="2112" spans="1:22" ht="29" x14ac:dyDescent="0.35">
      <c r="A2112">
        <v>2110</v>
      </c>
      <c r="B2112" s="3" t="s">
        <v>2111</v>
      </c>
      <c r="C2112" s="3" t="s">
        <v>6220</v>
      </c>
      <c r="D2112" s="18">
        <v>2000</v>
      </c>
      <c r="E2112" s="18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7">
        <v>41759.462604166663</v>
      </c>
      <c r="L2112" s="7">
        <v>41786.999305555553</v>
      </c>
      <c r="M2112" s="5">
        <f>(J2112/86400)+25569+(-5/24)</f>
        <v>41759.462604166663</v>
      </c>
      <c r="N2112" s="5">
        <f t="shared" si="32"/>
        <v>41786.999305555553</v>
      </c>
      <c r="O2112" t="b">
        <v>0</v>
      </c>
      <c r="P2112">
        <v>38</v>
      </c>
      <c r="Q2112" t="b">
        <v>1</v>
      </c>
      <c r="R2112" t="s">
        <v>8279</v>
      </c>
      <c r="S2112" s="11">
        <f>SUM(E2112/D2112)*100</f>
        <v>100.35000000000001</v>
      </c>
      <c r="T2112" s="10">
        <f>SUM(E2112/P2112)</f>
        <v>52.815789473684212</v>
      </c>
      <c r="U2112" t="s">
        <v>8323</v>
      </c>
      <c r="V2112" t="s">
        <v>8327</v>
      </c>
    </row>
    <row r="2113" spans="1:22" ht="43.5" x14ac:dyDescent="0.35">
      <c r="A2113">
        <v>2111</v>
      </c>
      <c r="B2113" s="3" t="s">
        <v>2112</v>
      </c>
      <c r="C2113" s="3" t="s">
        <v>6221</v>
      </c>
      <c r="D2113" s="18">
        <v>2000</v>
      </c>
      <c r="E2113" s="18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7">
        <v>40702.988715277774</v>
      </c>
      <c r="L2113" s="7">
        <v>40769.833333333328</v>
      </c>
      <c r="M2113" s="5">
        <f>(J2113/86400)+25569+(-5/24)</f>
        <v>40702.988715277774</v>
      </c>
      <c r="N2113" s="5">
        <f t="shared" si="32"/>
        <v>40769.833333333328</v>
      </c>
      <c r="O2113" t="b">
        <v>0</v>
      </c>
      <c r="P2113">
        <v>39</v>
      </c>
      <c r="Q2113" t="b">
        <v>1</v>
      </c>
      <c r="R2113" t="s">
        <v>8279</v>
      </c>
      <c r="S2113" s="11">
        <f>SUM(E2113/D2113)*100</f>
        <v>106.5</v>
      </c>
      <c r="T2113" s="10">
        <f>SUM(E2113/P2113)</f>
        <v>54.615384615384613</v>
      </c>
      <c r="U2113" t="s">
        <v>8323</v>
      </c>
      <c r="V2113" t="s">
        <v>8327</v>
      </c>
    </row>
    <row r="2114" spans="1:22" ht="43.5" x14ac:dyDescent="0.35">
      <c r="A2114">
        <v>2112</v>
      </c>
      <c r="B2114" s="3" t="s">
        <v>2113</v>
      </c>
      <c r="C2114" s="3" t="s">
        <v>6222</v>
      </c>
      <c r="D2114" s="18">
        <v>300</v>
      </c>
      <c r="E2114" s="18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7">
        <v>41365.719826388886</v>
      </c>
      <c r="L2114" s="7">
        <v>41379.719826388886</v>
      </c>
      <c r="M2114" s="5">
        <f>(J2114/86400)+25569+(-5/24)</f>
        <v>41365.719826388886</v>
      </c>
      <c r="N2114" s="5">
        <f t="shared" si="32"/>
        <v>41379.719826388886</v>
      </c>
      <c r="O2114" t="b">
        <v>0</v>
      </c>
      <c r="P2114">
        <v>11</v>
      </c>
      <c r="Q2114" t="b">
        <v>1</v>
      </c>
      <c r="R2114" t="s">
        <v>8279</v>
      </c>
      <c r="S2114" s="11">
        <f>SUM(E2114/D2114)*100</f>
        <v>100</v>
      </c>
      <c r="T2114" s="10">
        <f>SUM(E2114/P2114)</f>
        <v>27.272727272727273</v>
      </c>
      <c r="U2114" t="s">
        <v>8323</v>
      </c>
      <c r="V2114" t="s">
        <v>8327</v>
      </c>
    </row>
    <row r="2115" spans="1:22" ht="29" x14ac:dyDescent="0.35">
      <c r="A2115">
        <v>2113</v>
      </c>
      <c r="B2115" s="3" t="s">
        <v>2114</v>
      </c>
      <c r="C2115" s="3" t="s">
        <v>6223</v>
      </c>
      <c r="D2115" s="18">
        <v>7000</v>
      </c>
      <c r="E2115" s="18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7">
        <v>41870.657129629624</v>
      </c>
      <c r="L2115" s="7">
        <v>41905.657129629624</v>
      </c>
      <c r="M2115" s="5">
        <f>(J2115/86400)+25569+(-5/24)</f>
        <v>41870.657129629624</v>
      </c>
      <c r="N2115" s="5">
        <f t="shared" ref="N2115:N2178" si="33">(I2115/86400)+25569+(-5/24)</f>
        <v>41905.657129629624</v>
      </c>
      <c r="O2115" t="b">
        <v>0</v>
      </c>
      <c r="P2115">
        <v>107</v>
      </c>
      <c r="Q2115" t="b">
        <v>1</v>
      </c>
      <c r="R2115" t="s">
        <v>8279</v>
      </c>
      <c r="S2115" s="11">
        <f>SUM(E2115/D2115)*100</f>
        <v>104.85714285714285</v>
      </c>
      <c r="T2115" s="10">
        <f>SUM(E2115/P2115)</f>
        <v>68.598130841121488</v>
      </c>
      <c r="U2115" t="s">
        <v>8323</v>
      </c>
      <c r="V2115" t="s">
        <v>8327</v>
      </c>
    </row>
    <row r="2116" spans="1:22" ht="43.5" x14ac:dyDescent="0.35">
      <c r="A2116">
        <v>2114</v>
      </c>
      <c r="B2116" s="3" t="s">
        <v>2115</v>
      </c>
      <c r="C2116" s="3" t="s">
        <v>6224</v>
      </c>
      <c r="D2116" s="18">
        <v>5000</v>
      </c>
      <c r="E2116" s="18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7">
        <v>40458.607291666667</v>
      </c>
      <c r="L2116" s="7">
        <v>40520.999305555553</v>
      </c>
      <c r="M2116" s="5">
        <f>(J2116/86400)+25569+(-5/24)</f>
        <v>40458.607291666667</v>
      </c>
      <c r="N2116" s="5">
        <f t="shared" si="33"/>
        <v>40520.999305555553</v>
      </c>
      <c r="O2116" t="b">
        <v>0</v>
      </c>
      <c r="P2116">
        <v>147</v>
      </c>
      <c r="Q2116" t="b">
        <v>1</v>
      </c>
      <c r="R2116" t="s">
        <v>8279</v>
      </c>
      <c r="S2116" s="11">
        <f>SUM(E2116/D2116)*100</f>
        <v>104.69999999999999</v>
      </c>
      <c r="T2116" s="10">
        <f>SUM(E2116/P2116)</f>
        <v>35.612244897959187</v>
      </c>
      <c r="U2116" t="s">
        <v>8323</v>
      </c>
      <c r="V2116" t="s">
        <v>8327</v>
      </c>
    </row>
    <row r="2117" spans="1:22" ht="43.5" x14ac:dyDescent="0.35">
      <c r="A2117">
        <v>2115</v>
      </c>
      <c r="B2117" s="3" t="s">
        <v>2116</v>
      </c>
      <c r="C2117" s="3" t="s">
        <v>6225</v>
      </c>
      <c r="D2117" s="18">
        <v>1500</v>
      </c>
      <c r="E2117" s="18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7">
        <v>40563.872696759259</v>
      </c>
      <c r="L2117" s="7">
        <v>40593.872696759259</v>
      </c>
      <c r="M2117" s="5">
        <f>(J2117/86400)+25569+(-5/24)</f>
        <v>40563.872696759259</v>
      </c>
      <c r="N2117" s="5">
        <f t="shared" si="33"/>
        <v>40593.872696759259</v>
      </c>
      <c r="O2117" t="b">
        <v>0</v>
      </c>
      <c r="P2117">
        <v>36</v>
      </c>
      <c r="Q2117" t="b">
        <v>1</v>
      </c>
      <c r="R2117" t="s">
        <v>8279</v>
      </c>
      <c r="S2117" s="11">
        <f>SUM(E2117/D2117)*100</f>
        <v>225.66666666666669</v>
      </c>
      <c r="T2117" s="10">
        <f>SUM(E2117/P2117)</f>
        <v>94.027777777777771</v>
      </c>
      <c r="U2117" t="s">
        <v>8323</v>
      </c>
      <c r="V2117" t="s">
        <v>8327</v>
      </c>
    </row>
    <row r="2118" spans="1:22" ht="43.5" x14ac:dyDescent="0.35">
      <c r="A2118">
        <v>2116</v>
      </c>
      <c r="B2118" s="3" t="s">
        <v>2117</v>
      </c>
      <c r="C2118" s="3" t="s">
        <v>6226</v>
      </c>
      <c r="D2118" s="18">
        <v>48000</v>
      </c>
      <c r="E2118" s="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7">
        <v>41136.569479166668</v>
      </c>
      <c r="L2118" s="7">
        <v>41184.569479166668</v>
      </c>
      <c r="M2118" s="5">
        <f>(J2118/86400)+25569+(-5/24)</f>
        <v>41136.569479166668</v>
      </c>
      <c r="N2118" s="5">
        <f t="shared" si="33"/>
        <v>41184.569479166668</v>
      </c>
      <c r="O2118" t="b">
        <v>0</v>
      </c>
      <c r="P2118">
        <v>92</v>
      </c>
      <c r="Q2118" t="b">
        <v>1</v>
      </c>
      <c r="R2118" t="s">
        <v>8279</v>
      </c>
      <c r="S2118" s="11">
        <f>SUM(E2118/D2118)*100</f>
        <v>100.90416666666667</v>
      </c>
      <c r="T2118" s="10">
        <f>SUM(E2118/P2118)</f>
        <v>526.45652173913038</v>
      </c>
      <c r="U2118" t="s">
        <v>8323</v>
      </c>
      <c r="V2118" t="s">
        <v>8327</v>
      </c>
    </row>
    <row r="2119" spans="1:22" ht="58" x14ac:dyDescent="0.35">
      <c r="A2119">
        <v>2117</v>
      </c>
      <c r="B2119" s="3" t="s">
        <v>2118</v>
      </c>
      <c r="C2119" s="3" t="s">
        <v>6227</v>
      </c>
      <c r="D2119" s="18">
        <v>1200</v>
      </c>
      <c r="E2119" s="18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7">
        <v>42289.851261574069</v>
      </c>
      <c r="L2119" s="7">
        <v>42303.999305555553</v>
      </c>
      <c r="M2119" s="5">
        <f>(J2119/86400)+25569+(-5/24)</f>
        <v>42289.851261574069</v>
      </c>
      <c r="N2119" s="5">
        <f t="shared" si="33"/>
        <v>42303.999305555553</v>
      </c>
      <c r="O2119" t="b">
        <v>0</v>
      </c>
      <c r="P2119">
        <v>35</v>
      </c>
      <c r="Q2119" t="b">
        <v>1</v>
      </c>
      <c r="R2119" t="s">
        <v>8279</v>
      </c>
      <c r="S2119" s="11">
        <f>SUM(E2119/D2119)*100</f>
        <v>147.75</v>
      </c>
      <c r="T2119" s="10">
        <f>SUM(E2119/P2119)</f>
        <v>50.657142857142858</v>
      </c>
      <c r="U2119" t="s">
        <v>8323</v>
      </c>
      <c r="V2119" t="s">
        <v>8327</v>
      </c>
    </row>
    <row r="2120" spans="1:22" ht="29" x14ac:dyDescent="0.35">
      <c r="A2120">
        <v>2118</v>
      </c>
      <c r="B2120" s="3" t="s">
        <v>2119</v>
      </c>
      <c r="C2120" s="3" t="s">
        <v>6228</v>
      </c>
      <c r="D2120" s="18">
        <v>1000</v>
      </c>
      <c r="E2120" s="18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7">
        <v>40718.631203703699</v>
      </c>
      <c r="L2120" s="7">
        <v>40748.631203703699</v>
      </c>
      <c r="M2120" s="5">
        <f>(J2120/86400)+25569+(-5/24)</f>
        <v>40718.631203703699</v>
      </c>
      <c r="N2120" s="5">
        <f t="shared" si="33"/>
        <v>40748.631203703699</v>
      </c>
      <c r="O2120" t="b">
        <v>0</v>
      </c>
      <c r="P2120">
        <v>17</v>
      </c>
      <c r="Q2120" t="b">
        <v>1</v>
      </c>
      <c r="R2120" t="s">
        <v>8279</v>
      </c>
      <c r="S2120" s="11">
        <f>SUM(E2120/D2120)*100</f>
        <v>134.61099999999999</v>
      </c>
      <c r="T2120" s="10">
        <f>SUM(E2120/P2120)</f>
        <v>79.182941176470578</v>
      </c>
      <c r="U2120" t="s">
        <v>8323</v>
      </c>
      <c r="V2120" t="s">
        <v>8327</v>
      </c>
    </row>
    <row r="2121" spans="1:22" ht="43.5" x14ac:dyDescent="0.35">
      <c r="A2121">
        <v>2119</v>
      </c>
      <c r="B2121" s="3" t="s">
        <v>2120</v>
      </c>
      <c r="C2121" s="3" t="s">
        <v>6229</v>
      </c>
      <c r="D2121" s="18">
        <v>2000</v>
      </c>
      <c r="E2121" s="18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7">
        <v>41106.921817129631</v>
      </c>
      <c r="L2121" s="7">
        <v>41136.921817129631</v>
      </c>
      <c r="M2121" s="5">
        <f>(J2121/86400)+25569+(-5/24)</f>
        <v>41106.921817129631</v>
      </c>
      <c r="N2121" s="5">
        <f t="shared" si="33"/>
        <v>41136.921817129631</v>
      </c>
      <c r="O2121" t="b">
        <v>0</v>
      </c>
      <c r="P2121">
        <v>22</v>
      </c>
      <c r="Q2121" t="b">
        <v>1</v>
      </c>
      <c r="R2121" t="s">
        <v>8279</v>
      </c>
      <c r="S2121" s="11">
        <f>SUM(E2121/D2121)*100</f>
        <v>100.75</v>
      </c>
      <c r="T2121" s="10">
        <f>SUM(E2121/P2121)</f>
        <v>91.590909090909093</v>
      </c>
      <c r="U2121" t="s">
        <v>8323</v>
      </c>
      <c r="V2121" t="s">
        <v>8327</v>
      </c>
    </row>
    <row r="2122" spans="1:22" ht="43.5" x14ac:dyDescent="0.35">
      <c r="A2122">
        <v>2120</v>
      </c>
      <c r="B2122" s="3" t="s">
        <v>2121</v>
      </c>
      <c r="C2122" s="3" t="s">
        <v>6230</v>
      </c>
      <c r="D2122" s="18">
        <v>8000</v>
      </c>
      <c r="E2122" s="18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7">
        <v>41591.756203703699</v>
      </c>
      <c r="L2122" s="7">
        <v>41640.756203703699</v>
      </c>
      <c r="M2122" s="5">
        <f>(J2122/86400)+25569+(-5/24)</f>
        <v>41591.756203703699</v>
      </c>
      <c r="N2122" s="5">
        <f t="shared" si="33"/>
        <v>41640.756203703699</v>
      </c>
      <c r="O2122" t="b">
        <v>0</v>
      </c>
      <c r="P2122">
        <v>69</v>
      </c>
      <c r="Q2122" t="b">
        <v>1</v>
      </c>
      <c r="R2122" t="s">
        <v>8279</v>
      </c>
      <c r="S2122" s="11">
        <f>SUM(E2122/D2122)*100</f>
        <v>100.880375</v>
      </c>
      <c r="T2122" s="10">
        <f>SUM(E2122/P2122)</f>
        <v>116.96275362318841</v>
      </c>
      <c r="U2122" t="s">
        <v>8323</v>
      </c>
      <c r="V2122" t="s">
        <v>8327</v>
      </c>
    </row>
    <row r="2123" spans="1:22" ht="43.5" x14ac:dyDescent="0.35">
      <c r="A2123">
        <v>2121</v>
      </c>
      <c r="B2123" s="3" t="s">
        <v>2122</v>
      </c>
      <c r="C2123" s="3" t="s">
        <v>6231</v>
      </c>
      <c r="D2123" s="18">
        <v>50000</v>
      </c>
      <c r="E2123" s="18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7">
        <v>42716.534120370365</v>
      </c>
      <c r="L2123" s="7">
        <v>42746.534120370365</v>
      </c>
      <c r="M2123" s="5">
        <f>(J2123/86400)+25569+(-5/24)</f>
        <v>42716.534120370365</v>
      </c>
      <c r="N2123" s="5">
        <f t="shared" si="33"/>
        <v>42746.534120370365</v>
      </c>
      <c r="O2123" t="b">
        <v>0</v>
      </c>
      <c r="P2123">
        <v>10</v>
      </c>
      <c r="Q2123" t="b">
        <v>0</v>
      </c>
      <c r="R2123" t="s">
        <v>8282</v>
      </c>
      <c r="S2123" s="11">
        <f>SUM(E2123/D2123)*100</f>
        <v>0.56800000000000006</v>
      </c>
      <c r="T2123" s="10">
        <f>SUM(E2123/P2123)</f>
        <v>28.4</v>
      </c>
      <c r="U2123" t="s">
        <v>8331</v>
      </c>
      <c r="V2123" t="s">
        <v>8332</v>
      </c>
    </row>
    <row r="2124" spans="1:22" ht="43.5" x14ac:dyDescent="0.35">
      <c r="A2124">
        <v>2122</v>
      </c>
      <c r="B2124" s="3" t="s">
        <v>2123</v>
      </c>
      <c r="C2124" s="3" t="s">
        <v>6232</v>
      </c>
      <c r="D2124" s="18">
        <v>80000</v>
      </c>
      <c r="E2124" s="18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7">
        <v>42712.092233796291</v>
      </c>
      <c r="L2124" s="7">
        <v>42742.092233796291</v>
      </c>
      <c r="M2124" s="5">
        <f>(J2124/86400)+25569+(-5/24)</f>
        <v>42712.092233796291</v>
      </c>
      <c r="N2124" s="5">
        <f t="shared" si="33"/>
        <v>42742.092233796291</v>
      </c>
      <c r="O2124" t="b">
        <v>0</v>
      </c>
      <c r="P2124">
        <v>3</v>
      </c>
      <c r="Q2124" t="b">
        <v>0</v>
      </c>
      <c r="R2124" t="s">
        <v>8282</v>
      </c>
      <c r="S2124" s="11">
        <f>SUM(E2124/D2124)*100</f>
        <v>0.38750000000000001</v>
      </c>
      <c r="T2124" s="10">
        <f>SUM(E2124/P2124)</f>
        <v>103.33333333333333</v>
      </c>
      <c r="U2124" t="s">
        <v>8331</v>
      </c>
      <c r="V2124" t="s">
        <v>8332</v>
      </c>
    </row>
    <row r="2125" spans="1:22" ht="58" x14ac:dyDescent="0.35">
      <c r="A2125">
        <v>2123</v>
      </c>
      <c r="B2125" s="3" t="s">
        <v>2124</v>
      </c>
      <c r="C2125" s="3" t="s">
        <v>6233</v>
      </c>
      <c r="D2125" s="18">
        <v>500</v>
      </c>
      <c r="E2125" s="18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7">
        <v>40198.216516203705</v>
      </c>
      <c r="L2125" s="7">
        <v>40252.082638888889</v>
      </c>
      <c r="M2125" s="5">
        <f>(J2125/86400)+25569+(-5/24)</f>
        <v>40198.216516203705</v>
      </c>
      <c r="N2125" s="5">
        <f t="shared" si="33"/>
        <v>40252.082638888889</v>
      </c>
      <c r="O2125" t="b">
        <v>0</v>
      </c>
      <c r="P2125">
        <v>5</v>
      </c>
      <c r="Q2125" t="b">
        <v>0</v>
      </c>
      <c r="R2125" t="s">
        <v>8282</v>
      </c>
      <c r="S2125" s="11">
        <f>SUM(E2125/D2125)*100</f>
        <v>10</v>
      </c>
      <c r="T2125" s="10">
        <f>SUM(E2125/P2125)</f>
        <v>10</v>
      </c>
      <c r="U2125" t="s">
        <v>8331</v>
      </c>
      <c r="V2125" t="s">
        <v>8332</v>
      </c>
    </row>
    <row r="2126" spans="1:22" ht="58" x14ac:dyDescent="0.35">
      <c r="A2126">
        <v>2124</v>
      </c>
      <c r="B2126" s="3" t="s">
        <v>2125</v>
      </c>
      <c r="C2126" s="3" t="s">
        <v>6234</v>
      </c>
      <c r="D2126" s="18">
        <v>1100</v>
      </c>
      <c r="E2126" s="18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7">
        <v>40463.819849537038</v>
      </c>
      <c r="L2126" s="7">
        <v>40512</v>
      </c>
      <c r="M2126" s="5">
        <f>(J2126/86400)+25569+(-5/24)</f>
        <v>40463.819849537038</v>
      </c>
      <c r="N2126" s="5">
        <f t="shared" si="33"/>
        <v>40512</v>
      </c>
      <c r="O2126" t="b">
        <v>0</v>
      </c>
      <c r="P2126">
        <v>5</v>
      </c>
      <c r="Q2126" t="b">
        <v>0</v>
      </c>
      <c r="R2126" t="s">
        <v>8282</v>
      </c>
      <c r="S2126" s="11">
        <f>SUM(E2126/D2126)*100</f>
        <v>10.454545454545453</v>
      </c>
      <c r="T2126" s="10">
        <f>SUM(E2126/P2126)</f>
        <v>23</v>
      </c>
      <c r="U2126" t="s">
        <v>8331</v>
      </c>
      <c r="V2126" t="s">
        <v>8332</v>
      </c>
    </row>
    <row r="2127" spans="1:22" ht="43.5" x14ac:dyDescent="0.35">
      <c r="A2127">
        <v>2125</v>
      </c>
      <c r="B2127" s="3" t="s">
        <v>2126</v>
      </c>
      <c r="C2127" s="3" t="s">
        <v>6235</v>
      </c>
      <c r="D2127" s="18">
        <v>60000</v>
      </c>
      <c r="E2127" s="18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7">
        <v>42190.815196759257</v>
      </c>
      <c r="L2127" s="7">
        <v>42220.815196759257</v>
      </c>
      <c r="M2127" s="5">
        <f>(J2127/86400)+25569+(-5/24)</f>
        <v>42190.815196759257</v>
      </c>
      <c r="N2127" s="5">
        <f t="shared" si="33"/>
        <v>42220.815196759257</v>
      </c>
      <c r="O2127" t="b">
        <v>0</v>
      </c>
      <c r="P2127">
        <v>27</v>
      </c>
      <c r="Q2127" t="b">
        <v>0</v>
      </c>
      <c r="R2127" t="s">
        <v>8282</v>
      </c>
      <c r="S2127" s="11">
        <f>SUM(E2127/D2127)*100</f>
        <v>1.4200000000000002</v>
      </c>
      <c r="T2127" s="10">
        <f>SUM(E2127/P2127)</f>
        <v>31.555555555555557</v>
      </c>
      <c r="U2127" t="s">
        <v>8331</v>
      </c>
      <c r="V2127" t="s">
        <v>8332</v>
      </c>
    </row>
    <row r="2128" spans="1:22" ht="43.5" x14ac:dyDescent="0.35">
      <c r="A2128">
        <v>2126</v>
      </c>
      <c r="B2128" s="3" t="s">
        <v>2127</v>
      </c>
      <c r="C2128" s="3" t="s">
        <v>6236</v>
      </c>
      <c r="D2128" s="18">
        <v>20000</v>
      </c>
      <c r="E2128" s="1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7">
        <v>41951.76489583333</v>
      </c>
      <c r="L2128" s="7">
        <v>41981.76489583333</v>
      </c>
      <c r="M2128" s="5">
        <f>(J2128/86400)+25569+(-5/24)</f>
        <v>41951.76489583333</v>
      </c>
      <c r="N2128" s="5">
        <f t="shared" si="33"/>
        <v>41981.76489583333</v>
      </c>
      <c r="O2128" t="b">
        <v>0</v>
      </c>
      <c r="P2128">
        <v>2</v>
      </c>
      <c r="Q2128" t="b">
        <v>0</v>
      </c>
      <c r="R2128" t="s">
        <v>8282</v>
      </c>
      <c r="S2128" s="11">
        <f>SUM(E2128/D2128)*100</f>
        <v>0.05</v>
      </c>
      <c r="T2128" s="10">
        <f>SUM(E2128/P2128)</f>
        <v>5</v>
      </c>
      <c r="U2128" t="s">
        <v>8331</v>
      </c>
      <c r="V2128" t="s">
        <v>8332</v>
      </c>
    </row>
    <row r="2129" spans="1:22" ht="29" x14ac:dyDescent="0.35">
      <c r="A2129">
        <v>2127</v>
      </c>
      <c r="B2129" s="3" t="s">
        <v>2128</v>
      </c>
      <c r="C2129" s="3" t="s">
        <v>6237</v>
      </c>
      <c r="D2129" s="18">
        <v>28000</v>
      </c>
      <c r="E2129" s="18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7">
        <v>42045.297025462962</v>
      </c>
      <c r="L2129" s="7">
        <v>42075.255358796298</v>
      </c>
      <c r="M2129" s="5">
        <f>(J2129/86400)+25569+(-5/24)</f>
        <v>42045.297025462962</v>
      </c>
      <c r="N2129" s="5">
        <f t="shared" si="33"/>
        <v>42075.255358796298</v>
      </c>
      <c r="O2129" t="b">
        <v>0</v>
      </c>
      <c r="P2129">
        <v>236</v>
      </c>
      <c r="Q2129" t="b">
        <v>0</v>
      </c>
      <c r="R2129" t="s">
        <v>8282</v>
      </c>
      <c r="S2129" s="11">
        <f>SUM(E2129/D2129)*100</f>
        <v>28.842857142857142</v>
      </c>
      <c r="T2129" s="10">
        <f>SUM(E2129/P2129)</f>
        <v>34.220338983050844</v>
      </c>
      <c r="U2129" t="s">
        <v>8331</v>
      </c>
      <c r="V2129" t="s">
        <v>8332</v>
      </c>
    </row>
    <row r="2130" spans="1:22" ht="43.5" x14ac:dyDescent="0.35">
      <c r="A2130">
        <v>2128</v>
      </c>
      <c r="B2130" s="3" t="s">
        <v>2129</v>
      </c>
      <c r="C2130" s="3" t="s">
        <v>6238</v>
      </c>
      <c r="D2130" s="18">
        <v>15000</v>
      </c>
      <c r="E2130" s="18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7">
        <v>41843.564456018517</v>
      </c>
      <c r="L2130" s="7">
        <v>41903.564456018517</v>
      </c>
      <c r="M2130" s="5">
        <f>(J2130/86400)+25569+(-5/24)</f>
        <v>41843.564456018517</v>
      </c>
      <c r="N2130" s="5">
        <f t="shared" si="33"/>
        <v>41903.564456018517</v>
      </c>
      <c r="O2130" t="b">
        <v>0</v>
      </c>
      <c r="P2130">
        <v>1</v>
      </c>
      <c r="Q2130" t="b">
        <v>0</v>
      </c>
      <c r="R2130" t="s">
        <v>8282</v>
      </c>
      <c r="S2130" s="11">
        <f>SUM(E2130/D2130)*100</f>
        <v>0.16666666666666669</v>
      </c>
      <c r="T2130" s="10">
        <f>SUM(E2130/P2130)</f>
        <v>25</v>
      </c>
      <c r="U2130" t="s">
        <v>8331</v>
      </c>
      <c r="V2130" t="s">
        <v>8332</v>
      </c>
    </row>
    <row r="2131" spans="1:22" ht="43.5" x14ac:dyDescent="0.35">
      <c r="A2131">
        <v>2129</v>
      </c>
      <c r="B2131" s="3" t="s">
        <v>2130</v>
      </c>
      <c r="C2131" s="3" t="s">
        <v>6239</v>
      </c>
      <c r="D2131" s="18">
        <v>2000</v>
      </c>
      <c r="E2131" s="18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7">
        <v>42408.815972222219</v>
      </c>
      <c r="L2131" s="7">
        <v>42438.815972222219</v>
      </c>
      <c r="M2131" s="5">
        <f>(J2131/86400)+25569+(-5/24)</f>
        <v>42408.815972222219</v>
      </c>
      <c r="N2131" s="5">
        <f t="shared" si="33"/>
        <v>42438.815972222219</v>
      </c>
      <c r="O2131" t="b">
        <v>0</v>
      </c>
      <c r="P2131">
        <v>12</v>
      </c>
      <c r="Q2131" t="b">
        <v>0</v>
      </c>
      <c r="R2131" t="s">
        <v>8282</v>
      </c>
      <c r="S2131" s="11">
        <f>SUM(E2131/D2131)*100</f>
        <v>11.799999999999999</v>
      </c>
      <c r="T2131" s="10">
        <f>SUM(E2131/P2131)</f>
        <v>19.666666666666668</v>
      </c>
      <c r="U2131" t="s">
        <v>8331</v>
      </c>
      <c r="V2131" t="s">
        <v>8332</v>
      </c>
    </row>
    <row r="2132" spans="1:22" ht="29" x14ac:dyDescent="0.35">
      <c r="A2132">
        <v>2130</v>
      </c>
      <c r="B2132" s="3" t="s">
        <v>2131</v>
      </c>
      <c r="C2132" s="3" t="s">
        <v>6240</v>
      </c>
      <c r="D2132" s="18">
        <v>42000</v>
      </c>
      <c r="E2132" s="18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7">
        <v>41831.87804398148</v>
      </c>
      <c r="L2132" s="7">
        <v>41866.87804398148</v>
      </c>
      <c r="M2132" s="5">
        <f>(J2132/86400)+25569+(-5/24)</f>
        <v>41831.87804398148</v>
      </c>
      <c r="N2132" s="5">
        <f t="shared" si="33"/>
        <v>41866.87804398148</v>
      </c>
      <c r="O2132" t="b">
        <v>0</v>
      </c>
      <c r="P2132">
        <v>4</v>
      </c>
      <c r="Q2132" t="b">
        <v>0</v>
      </c>
      <c r="R2132" t="s">
        <v>8282</v>
      </c>
      <c r="S2132" s="11">
        <f>SUM(E2132/D2132)*100</f>
        <v>0.20238095238095236</v>
      </c>
      <c r="T2132" s="10">
        <f>SUM(E2132/P2132)</f>
        <v>21.25</v>
      </c>
      <c r="U2132" t="s">
        <v>8331</v>
      </c>
      <c r="V2132" t="s">
        <v>8332</v>
      </c>
    </row>
    <row r="2133" spans="1:22" ht="43.5" x14ac:dyDescent="0.35">
      <c r="A2133">
        <v>2131</v>
      </c>
      <c r="B2133" s="3" t="s">
        <v>2132</v>
      </c>
      <c r="C2133" s="3" t="s">
        <v>6241</v>
      </c>
      <c r="D2133" s="18">
        <v>500</v>
      </c>
      <c r="E2133" s="18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7">
        <v>42166.998738425922</v>
      </c>
      <c r="L2133" s="7">
        <v>42196.998738425922</v>
      </c>
      <c r="M2133" s="5">
        <f>(J2133/86400)+25569+(-5/24)</f>
        <v>42166.998738425922</v>
      </c>
      <c r="N2133" s="5">
        <f t="shared" si="33"/>
        <v>42196.998738425922</v>
      </c>
      <c r="O2133" t="b">
        <v>0</v>
      </c>
      <c r="P2133">
        <v>3</v>
      </c>
      <c r="Q2133" t="b">
        <v>0</v>
      </c>
      <c r="R2133" t="s">
        <v>8282</v>
      </c>
      <c r="S2133" s="11">
        <f>SUM(E2133/D2133)*100</f>
        <v>5</v>
      </c>
      <c r="T2133" s="10">
        <f>SUM(E2133/P2133)</f>
        <v>8.3333333333333339</v>
      </c>
      <c r="U2133" t="s">
        <v>8331</v>
      </c>
      <c r="V2133" t="s">
        <v>8332</v>
      </c>
    </row>
    <row r="2134" spans="1:22" ht="43.5" x14ac:dyDescent="0.35">
      <c r="A2134">
        <v>2132</v>
      </c>
      <c r="B2134" s="3" t="s">
        <v>2133</v>
      </c>
      <c r="C2134" s="3" t="s">
        <v>6242</v>
      </c>
      <c r="D2134" s="18">
        <v>100000</v>
      </c>
      <c r="E2134" s="18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7">
        <v>41643.27884259259</v>
      </c>
      <c r="L2134" s="7">
        <v>41673.27884259259</v>
      </c>
      <c r="M2134" s="5">
        <f>(J2134/86400)+25569+(-5/24)</f>
        <v>41643.27884259259</v>
      </c>
      <c r="N2134" s="5">
        <f t="shared" si="33"/>
        <v>41673.27884259259</v>
      </c>
      <c r="O2134" t="b">
        <v>0</v>
      </c>
      <c r="P2134">
        <v>99</v>
      </c>
      <c r="Q2134" t="b">
        <v>0</v>
      </c>
      <c r="R2134" t="s">
        <v>8282</v>
      </c>
      <c r="S2134" s="11">
        <f>SUM(E2134/D2134)*100</f>
        <v>2.1129899999999995</v>
      </c>
      <c r="T2134" s="10">
        <f>SUM(E2134/P2134)</f>
        <v>21.34333333333333</v>
      </c>
      <c r="U2134" t="s">
        <v>8331</v>
      </c>
      <c r="V2134" t="s">
        <v>8332</v>
      </c>
    </row>
    <row r="2135" spans="1:22" ht="58" x14ac:dyDescent="0.35">
      <c r="A2135">
        <v>2133</v>
      </c>
      <c r="B2135" s="3" t="s">
        <v>2134</v>
      </c>
      <c r="C2135" s="3" t="s">
        <v>6243</v>
      </c>
      <c r="D2135" s="18">
        <v>1000</v>
      </c>
      <c r="E2135" s="18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7">
        <v>40618.888877314814</v>
      </c>
      <c r="L2135" s="7">
        <v>40657.082638888889</v>
      </c>
      <c r="M2135" s="5">
        <f>(J2135/86400)+25569+(-5/24)</f>
        <v>40618.888877314814</v>
      </c>
      <c r="N2135" s="5">
        <f t="shared" si="33"/>
        <v>40657.082638888889</v>
      </c>
      <c r="O2135" t="b">
        <v>0</v>
      </c>
      <c r="P2135">
        <v>3</v>
      </c>
      <c r="Q2135" t="b">
        <v>0</v>
      </c>
      <c r="R2135" t="s">
        <v>8282</v>
      </c>
      <c r="S2135" s="11">
        <f>SUM(E2135/D2135)*100</f>
        <v>1.6</v>
      </c>
      <c r="T2135" s="10">
        <f>SUM(E2135/P2135)</f>
        <v>5.333333333333333</v>
      </c>
      <c r="U2135" t="s">
        <v>8331</v>
      </c>
      <c r="V2135" t="s">
        <v>8332</v>
      </c>
    </row>
    <row r="2136" spans="1:22" ht="43.5" x14ac:dyDescent="0.35">
      <c r="A2136">
        <v>2134</v>
      </c>
      <c r="B2136" s="3" t="s">
        <v>2135</v>
      </c>
      <c r="C2136" s="3" t="s">
        <v>6244</v>
      </c>
      <c r="D2136" s="18">
        <v>6000</v>
      </c>
      <c r="E2136" s="18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7">
        <v>41361.678136574068</v>
      </c>
      <c r="L2136" s="7">
        <v>41391.678136574068</v>
      </c>
      <c r="M2136" s="5">
        <f>(J2136/86400)+25569+(-5/24)</f>
        <v>41361.678136574068</v>
      </c>
      <c r="N2136" s="5">
        <f t="shared" si="33"/>
        <v>41391.678136574068</v>
      </c>
      <c r="O2136" t="b">
        <v>0</v>
      </c>
      <c r="P2136">
        <v>3</v>
      </c>
      <c r="Q2136" t="b">
        <v>0</v>
      </c>
      <c r="R2136" t="s">
        <v>8282</v>
      </c>
      <c r="S2136" s="11">
        <f>SUM(E2136/D2136)*100</f>
        <v>1.7333333333333332</v>
      </c>
      <c r="T2136" s="10">
        <f>SUM(E2136/P2136)</f>
        <v>34.666666666666664</v>
      </c>
      <c r="U2136" t="s">
        <v>8331</v>
      </c>
      <c r="V2136" t="s">
        <v>8332</v>
      </c>
    </row>
    <row r="2137" spans="1:22" ht="43.5" x14ac:dyDescent="0.35">
      <c r="A2137">
        <v>2135</v>
      </c>
      <c r="B2137" s="3" t="s">
        <v>2136</v>
      </c>
      <c r="C2137" s="3" t="s">
        <v>6245</v>
      </c>
      <c r="D2137" s="18">
        <v>5000</v>
      </c>
      <c r="E2137" s="18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7">
        <v>41156.755011574074</v>
      </c>
      <c r="L2137" s="7">
        <v>41186.755011574074</v>
      </c>
      <c r="M2137" s="5">
        <f>(J2137/86400)+25569+(-5/24)</f>
        <v>41156.755011574074</v>
      </c>
      <c r="N2137" s="5">
        <f t="shared" si="33"/>
        <v>41186.755011574074</v>
      </c>
      <c r="O2137" t="b">
        <v>0</v>
      </c>
      <c r="P2137">
        <v>22</v>
      </c>
      <c r="Q2137" t="b">
        <v>0</v>
      </c>
      <c r="R2137" t="s">
        <v>8282</v>
      </c>
      <c r="S2137" s="11">
        <f>SUM(E2137/D2137)*100</f>
        <v>9.56</v>
      </c>
      <c r="T2137" s="10">
        <f>SUM(E2137/P2137)</f>
        <v>21.727272727272727</v>
      </c>
      <c r="U2137" t="s">
        <v>8331</v>
      </c>
      <c r="V2137" t="s">
        <v>8332</v>
      </c>
    </row>
    <row r="2138" spans="1:22" ht="43.5" x14ac:dyDescent="0.35">
      <c r="A2138">
        <v>2136</v>
      </c>
      <c r="B2138" s="3" t="s">
        <v>2137</v>
      </c>
      <c r="C2138" s="3" t="s">
        <v>6246</v>
      </c>
      <c r="D2138" s="18">
        <v>80000</v>
      </c>
      <c r="E2138" s="1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7">
        <v>41536.300763888888</v>
      </c>
      <c r="L2138" s="7">
        <v>41566.300763888888</v>
      </c>
      <c r="M2138" s="5">
        <f>(J2138/86400)+25569+(-5/24)</f>
        <v>41536.300763888888</v>
      </c>
      <c r="N2138" s="5">
        <f t="shared" si="33"/>
        <v>41566.300763888888</v>
      </c>
      <c r="O2138" t="b">
        <v>0</v>
      </c>
      <c r="P2138">
        <v>4</v>
      </c>
      <c r="Q2138" t="b">
        <v>0</v>
      </c>
      <c r="R2138" t="s">
        <v>8282</v>
      </c>
      <c r="S2138" s="11">
        <f>SUM(E2138/D2138)*100</f>
        <v>5.9612499999999999E-2</v>
      </c>
      <c r="T2138" s="10">
        <f>SUM(E2138/P2138)</f>
        <v>11.922499999999999</v>
      </c>
      <c r="U2138" t="s">
        <v>8331</v>
      </c>
      <c r="V2138" t="s">
        <v>8332</v>
      </c>
    </row>
    <row r="2139" spans="1:22" ht="43.5" x14ac:dyDescent="0.35">
      <c r="A2139">
        <v>2137</v>
      </c>
      <c r="B2139" s="3" t="s">
        <v>2138</v>
      </c>
      <c r="C2139" s="3" t="s">
        <v>6247</v>
      </c>
      <c r="D2139" s="18">
        <v>50000</v>
      </c>
      <c r="E2139" s="18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7">
        <v>41948.562835648147</v>
      </c>
      <c r="L2139" s="7">
        <v>41978.562835648147</v>
      </c>
      <c r="M2139" s="5">
        <f>(J2139/86400)+25569+(-5/24)</f>
        <v>41948.562835648147</v>
      </c>
      <c r="N2139" s="5">
        <f t="shared" si="33"/>
        <v>41978.562835648147</v>
      </c>
      <c r="O2139" t="b">
        <v>0</v>
      </c>
      <c r="P2139">
        <v>534</v>
      </c>
      <c r="Q2139" t="b">
        <v>0</v>
      </c>
      <c r="R2139" t="s">
        <v>8282</v>
      </c>
      <c r="S2139" s="11">
        <f>SUM(E2139/D2139)*100</f>
        <v>28.405999999999999</v>
      </c>
      <c r="T2139" s="10">
        <f>SUM(E2139/P2139)</f>
        <v>26.59737827715356</v>
      </c>
      <c r="U2139" t="s">
        <v>8331</v>
      </c>
      <c r="V2139" t="s">
        <v>8332</v>
      </c>
    </row>
    <row r="2140" spans="1:22" ht="29" x14ac:dyDescent="0.35">
      <c r="A2140">
        <v>2138</v>
      </c>
      <c r="B2140" s="3" t="s">
        <v>2139</v>
      </c>
      <c r="C2140" s="3" t="s">
        <v>6248</v>
      </c>
      <c r="D2140" s="18">
        <v>1000</v>
      </c>
      <c r="E2140" s="18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7">
        <v>41556.804849537039</v>
      </c>
      <c r="L2140" s="7">
        <v>41586.846516203703</v>
      </c>
      <c r="M2140" s="5">
        <f>(J2140/86400)+25569+(-5/24)</f>
        <v>41556.804849537039</v>
      </c>
      <c r="N2140" s="5">
        <f t="shared" si="33"/>
        <v>41586.846516203703</v>
      </c>
      <c r="O2140" t="b">
        <v>0</v>
      </c>
      <c r="P2140">
        <v>12</v>
      </c>
      <c r="Q2140" t="b">
        <v>0</v>
      </c>
      <c r="R2140" t="s">
        <v>8282</v>
      </c>
      <c r="S2140" s="11">
        <f>SUM(E2140/D2140)*100</f>
        <v>12.8</v>
      </c>
      <c r="T2140" s="10">
        <f>SUM(E2140/P2140)</f>
        <v>10.666666666666666</v>
      </c>
      <c r="U2140" t="s">
        <v>8331</v>
      </c>
      <c r="V2140" t="s">
        <v>8332</v>
      </c>
    </row>
    <row r="2141" spans="1:22" ht="58" x14ac:dyDescent="0.35">
      <c r="A2141">
        <v>2139</v>
      </c>
      <c r="B2141" s="3" t="s">
        <v>2140</v>
      </c>
      <c r="C2141" s="3" t="s">
        <v>6249</v>
      </c>
      <c r="D2141" s="18">
        <v>30000</v>
      </c>
      <c r="E2141" s="18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7">
        <v>42647.541759259257</v>
      </c>
      <c r="L2141" s="7">
        <v>42677.541759259257</v>
      </c>
      <c r="M2141" s="5">
        <f>(J2141/86400)+25569+(-5/24)</f>
        <v>42647.541759259257</v>
      </c>
      <c r="N2141" s="5">
        <f t="shared" si="33"/>
        <v>42677.541759259257</v>
      </c>
      <c r="O2141" t="b">
        <v>0</v>
      </c>
      <c r="P2141">
        <v>56</v>
      </c>
      <c r="Q2141" t="b">
        <v>0</v>
      </c>
      <c r="R2141" t="s">
        <v>8282</v>
      </c>
      <c r="S2141" s="11">
        <f>SUM(E2141/D2141)*100</f>
        <v>5.42</v>
      </c>
      <c r="T2141" s="10">
        <f>SUM(E2141/P2141)</f>
        <v>29.035714285714285</v>
      </c>
      <c r="U2141" t="s">
        <v>8331</v>
      </c>
      <c r="V2141" t="s">
        <v>8332</v>
      </c>
    </row>
    <row r="2142" spans="1:22" ht="43.5" x14ac:dyDescent="0.35">
      <c r="A2142">
        <v>2140</v>
      </c>
      <c r="B2142" s="3" t="s">
        <v>2141</v>
      </c>
      <c r="C2142" s="3" t="s">
        <v>6250</v>
      </c>
      <c r="D2142" s="18">
        <v>500000</v>
      </c>
      <c r="E2142" s="18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7">
        <v>41255.625277777777</v>
      </c>
      <c r="L2142" s="7">
        <v>41285.625277777777</v>
      </c>
      <c r="M2142" s="5">
        <f>(J2142/86400)+25569+(-5/24)</f>
        <v>41255.625277777777</v>
      </c>
      <c r="N2142" s="5">
        <f t="shared" si="33"/>
        <v>41285.625277777777</v>
      </c>
      <c r="O2142" t="b">
        <v>0</v>
      </c>
      <c r="P2142">
        <v>11</v>
      </c>
      <c r="Q2142" t="b">
        <v>0</v>
      </c>
      <c r="R2142" t="s">
        <v>8282</v>
      </c>
      <c r="S2142" s="11">
        <f>SUM(E2142/D2142)*100</f>
        <v>0.11199999999999999</v>
      </c>
      <c r="T2142" s="10">
        <f>SUM(E2142/P2142)</f>
        <v>50.909090909090907</v>
      </c>
      <c r="U2142" t="s">
        <v>8331</v>
      </c>
      <c r="V2142" t="s">
        <v>8332</v>
      </c>
    </row>
    <row r="2143" spans="1:22" ht="58" x14ac:dyDescent="0.35">
      <c r="A2143">
        <v>2141</v>
      </c>
      <c r="B2143" s="3" t="s">
        <v>2142</v>
      </c>
      <c r="C2143" s="3" t="s">
        <v>6251</v>
      </c>
      <c r="D2143" s="18">
        <v>15000</v>
      </c>
      <c r="E2143" s="18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7">
        <v>41927.027303240735</v>
      </c>
      <c r="L2143" s="7">
        <v>41957.068969907406</v>
      </c>
      <c r="M2143" s="5">
        <f>(J2143/86400)+25569+(-5/24)</f>
        <v>41927.027303240735</v>
      </c>
      <c r="N2143" s="5">
        <f t="shared" si="33"/>
        <v>41957.068969907406</v>
      </c>
      <c r="O2143" t="b">
        <v>0</v>
      </c>
      <c r="P2143">
        <v>0</v>
      </c>
      <c r="Q2143" t="b">
        <v>0</v>
      </c>
      <c r="R2143" t="s">
        <v>8282</v>
      </c>
      <c r="S2143" s="11">
        <f>SUM(E2143/D2143)*100</f>
        <v>0</v>
      </c>
      <c r="T2143" s="10" t="e">
        <f>SUM(E2143/P2143)</f>
        <v>#DIV/0!</v>
      </c>
      <c r="U2143" t="s">
        <v>8331</v>
      </c>
      <c r="V2143" t="s">
        <v>8332</v>
      </c>
    </row>
    <row r="2144" spans="1:22" ht="43.5" x14ac:dyDescent="0.35">
      <c r="A2144">
        <v>2142</v>
      </c>
      <c r="B2144" s="3" t="s">
        <v>2143</v>
      </c>
      <c r="C2144" s="3" t="s">
        <v>6252</v>
      </c>
      <c r="D2144" s="18">
        <v>10500</v>
      </c>
      <c r="E2144" s="18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7">
        <v>42340.493171296293</v>
      </c>
      <c r="L2144" s="7">
        <v>42368.493171296293</v>
      </c>
      <c r="M2144" s="5">
        <f>(J2144/86400)+25569+(-5/24)</f>
        <v>42340.493171296293</v>
      </c>
      <c r="N2144" s="5">
        <f t="shared" si="33"/>
        <v>42368.493171296293</v>
      </c>
      <c r="O2144" t="b">
        <v>0</v>
      </c>
      <c r="P2144">
        <v>12</v>
      </c>
      <c r="Q2144" t="b">
        <v>0</v>
      </c>
      <c r="R2144" t="s">
        <v>8282</v>
      </c>
      <c r="S2144" s="11">
        <f>SUM(E2144/D2144)*100</f>
        <v>5.7238095238095239</v>
      </c>
      <c r="T2144" s="10">
        <f>SUM(E2144/P2144)</f>
        <v>50.083333333333336</v>
      </c>
      <c r="U2144" t="s">
        <v>8331</v>
      </c>
      <c r="V2144" t="s">
        <v>8332</v>
      </c>
    </row>
    <row r="2145" spans="1:22" ht="43.5" x14ac:dyDescent="0.35">
      <c r="A2145">
        <v>2143</v>
      </c>
      <c r="B2145" s="3" t="s">
        <v>2144</v>
      </c>
      <c r="C2145" s="3" t="s">
        <v>6253</v>
      </c>
      <c r="D2145" s="18">
        <v>2000</v>
      </c>
      <c r="E2145" s="18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7">
        <v>40332.678379629629</v>
      </c>
      <c r="L2145" s="7">
        <v>40380.583333333328</v>
      </c>
      <c r="M2145" s="5">
        <f>(J2145/86400)+25569+(-5/24)</f>
        <v>40332.678379629629</v>
      </c>
      <c r="N2145" s="5">
        <f t="shared" si="33"/>
        <v>40380.583333333328</v>
      </c>
      <c r="O2145" t="b">
        <v>0</v>
      </c>
      <c r="P2145">
        <v>5</v>
      </c>
      <c r="Q2145" t="b">
        <v>0</v>
      </c>
      <c r="R2145" t="s">
        <v>8282</v>
      </c>
      <c r="S2145" s="11">
        <f>SUM(E2145/D2145)*100</f>
        <v>11.25</v>
      </c>
      <c r="T2145" s="10">
        <f>SUM(E2145/P2145)</f>
        <v>45</v>
      </c>
      <c r="U2145" t="s">
        <v>8331</v>
      </c>
      <c r="V2145" t="s">
        <v>8332</v>
      </c>
    </row>
    <row r="2146" spans="1:22" ht="43.5" x14ac:dyDescent="0.35">
      <c r="A2146">
        <v>2144</v>
      </c>
      <c r="B2146" s="3" t="s">
        <v>2145</v>
      </c>
      <c r="C2146" s="3" t="s">
        <v>6254</v>
      </c>
      <c r="D2146" s="18">
        <v>35500</v>
      </c>
      <c r="E2146" s="18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7">
        <v>41499.338425925926</v>
      </c>
      <c r="L2146" s="7">
        <v>41531.338425925926</v>
      </c>
      <c r="M2146" s="5">
        <f>(J2146/86400)+25569+(-5/24)</f>
        <v>41499.338425925926</v>
      </c>
      <c r="N2146" s="5">
        <f t="shared" si="33"/>
        <v>41531.338425925926</v>
      </c>
      <c r="O2146" t="b">
        <v>0</v>
      </c>
      <c r="P2146">
        <v>24</v>
      </c>
      <c r="Q2146" t="b">
        <v>0</v>
      </c>
      <c r="R2146" t="s">
        <v>8282</v>
      </c>
      <c r="S2146" s="11">
        <f>SUM(E2146/D2146)*100</f>
        <v>1.7098591549295776</v>
      </c>
      <c r="T2146" s="10">
        <f>SUM(E2146/P2146)</f>
        <v>25.291666666666668</v>
      </c>
      <c r="U2146" t="s">
        <v>8331</v>
      </c>
      <c r="V2146" t="s">
        <v>8332</v>
      </c>
    </row>
    <row r="2147" spans="1:22" ht="43.5" x14ac:dyDescent="0.35">
      <c r="A2147">
        <v>2145</v>
      </c>
      <c r="B2147" s="3" t="s">
        <v>2146</v>
      </c>
      <c r="C2147" s="3" t="s">
        <v>6255</v>
      </c>
      <c r="D2147" s="18">
        <v>15000</v>
      </c>
      <c r="E2147" s="18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7">
        <v>41575.029097222221</v>
      </c>
      <c r="L2147" s="7">
        <v>41605.070763888885</v>
      </c>
      <c r="M2147" s="5">
        <f>(J2147/86400)+25569+(-5/24)</f>
        <v>41575.029097222221</v>
      </c>
      <c r="N2147" s="5">
        <f t="shared" si="33"/>
        <v>41605.070763888885</v>
      </c>
      <c r="O2147" t="b">
        <v>0</v>
      </c>
      <c r="P2147">
        <v>89</v>
      </c>
      <c r="Q2147" t="b">
        <v>0</v>
      </c>
      <c r="R2147" t="s">
        <v>8282</v>
      </c>
      <c r="S2147" s="11">
        <f>SUM(E2147/D2147)*100</f>
        <v>30.433333333333334</v>
      </c>
      <c r="T2147" s="10">
        <f>SUM(E2147/P2147)</f>
        <v>51.292134831460672</v>
      </c>
      <c r="U2147" t="s">
        <v>8331</v>
      </c>
      <c r="V2147" t="s">
        <v>8332</v>
      </c>
    </row>
    <row r="2148" spans="1:22" ht="58" x14ac:dyDescent="0.35">
      <c r="A2148">
        <v>2146</v>
      </c>
      <c r="B2148" s="3" t="s">
        <v>2147</v>
      </c>
      <c r="C2148" s="3" t="s">
        <v>6256</v>
      </c>
      <c r="D2148" s="18">
        <v>5000</v>
      </c>
      <c r="E2148" s="1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7">
        <v>42397.471180555549</v>
      </c>
      <c r="L2148" s="7">
        <v>42411.471180555549</v>
      </c>
      <c r="M2148" s="5">
        <f>(J2148/86400)+25569+(-5/24)</f>
        <v>42397.471180555549</v>
      </c>
      <c r="N2148" s="5">
        <f t="shared" si="33"/>
        <v>42411.471180555549</v>
      </c>
      <c r="O2148" t="b">
        <v>0</v>
      </c>
      <c r="P2148">
        <v>1</v>
      </c>
      <c r="Q2148" t="b">
        <v>0</v>
      </c>
      <c r="R2148" t="s">
        <v>8282</v>
      </c>
      <c r="S2148" s="11">
        <f>SUM(E2148/D2148)*100</f>
        <v>0.02</v>
      </c>
      <c r="T2148" s="10">
        <f>SUM(E2148/P2148)</f>
        <v>1</v>
      </c>
      <c r="U2148" t="s">
        <v>8331</v>
      </c>
      <c r="V2148" t="s">
        <v>8332</v>
      </c>
    </row>
    <row r="2149" spans="1:22" x14ac:dyDescent="0.35">
      <c r="A2149">
        <v>2147</v>
      </c>
      <c r="B2149" s="3" t="s">
        <v>2148</v>
      </c>
      <c r="C2149" s="3" t="s">
        <v>6257</v>
      </c>
      <c r="D2149" s="18">
        <v>390000</v>
      </c>
      <c r="E2149" s="18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7">
        <v>41927.087361111109</v>
      </c>
      <c r="L2149" s="7">
        <v>41959.129027777781</v>
      </c>
      <c r="M2149" s="5">
        <f>(J2149/86400)+25569+(-5/24)</f>
        <v>41927.087361111109</v>
      </c>
      <c r="N2149" s="5">
        <f t="shared" si="33"/>
        <v>41959.129027777781</v>
      </c>
      <c r="O2149" t="b">
        <v>0</v>
      </c>
      <c r="P2149">
        <v>55</v>
      </c>
      <c r="Q2149" t="b">
        <v>0</v>
      </c>
      <c r="R2149" t="s">
        <v>8282</v>
      </c>
      <c r="S2149" s="11">
        <f>SUM(E2149/D2149)*100</f>
        <v>0.69641025641025645</v>
      </c>
      <c r="T2149" s="10">
        <f>SUM(E2149/P2149)</f>
        <v>49.381818181818183</v>
      </c>
      <c r="U2149" t="s">
        <v>8331</v>
      </c>
      <c r="V2149" t="s">
        <v>8332</v>
      </c>
    </row>
    <row r="2150" spans="1:22" ht="43.5" x14ac:dyDescent="0.35">
      <c r="A2150">
        <v>2148</v>
      </c>
      <c r="B2150" s="3" t="s">
        <v>2149</v>
      </c>
      <c r="C2150" s="3" t="s">
        <v>6258</v>
      </c>
      <c r="D2150" s="18">
        <v>100</v>
      </c>
      <c r="E2150" s="18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7">
        <v>42066.525254629632</v>
      </c>
      <c r="L2150" s="7">
        <v>42096.483587962961</v>
      </c>
      <c r="M2150" s="5">
        <f>(J2150/86400)+25569+(-5/24)</f>
        <v>42066.525254629632</v>
      </c>
      <c r="N2150" s="5">
        <f t="shared" si="33"/>
        <v>42096.483587962961</v>
      </c>
      <c r="O2150" t="b">
        <v>0</v>
      </c>
      <c r="P2150">
        <v>2</v>
      </c>
      <c r="Q2150" t="b">
        <v>0</v>
      </c>
      <c r="R2150" t="s">
        <v>8282</v>
      </c>
      <c r="S2150" s="11">
        <f>SUM(E2150/D2150)*100</f>
        <v>2</v>
      </c>
      <c r="T2150" s="10">
        <f>SUM(E2150/P2150)</f>
        <v>1</v>
      </c>
      <c r="U2150" t="s">
        <v>8331</v>
      </c>
      <c r="V2150" t="s">
        <v>8332</v>
      </c>
    </row>
    <row r="2151" spans="1:22" ht="58" x14ac:dyDescent="0.35">
      <c r="A2151">
        <v>2149</v>
      </c>
      <c r="B2151" s="3" t="s">
        <v>2150</v>
      </c>
      <c r="C2151" s="3" t="s">
        <v>6259</v>
      </c>
      <c r="D2151" s="18">
        <v>2000</v>
      </c>
      <c r="E2151" s="18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7">
        <v>40354.816620370366</v>
      </c>
      <c r="L2151" s="7">
        <v>40389.791666666664</v>
      </c>
      <c r="M2151" s="5">
        <f>(J2151/86400)+25569+(-5/24)</f>
        <v>40354.816620370366</v>
      </c>
      <c r="N2151" s="5">
        <f t="shared" si="33"/>
        <v>40389.791666666664</v>
      </c>
      <c r="O2151" t="b">
        <v>0</v>
      </c>
      <c r="P2151">
        <v>0</v>
      </c>
      <c r="Q2151" t="b">
        <v>0</v>
      </c>
      <c r="R2151" t="s">
        <v>8282</v>
      </c>
      <c r="S2151" s="11">
        <f>SUM(E2151/D2151)*100</f>
        <v>0</v>
      </c>
      <c r="T2151" s="10" t="e">
        <f>SUM(E2151/P2151)</f>
        <v>#DIV/0!</v>
      </c>
      <c r="U2151" t="s">
        <v>8331</v>
      </c>
      <c r="V2151" t="s">
        <v>8332</v>
      </c>
    </row>
    <row r="2152" spans="1:22" x14ac:dyDescent="0.35">
      <c r="A2152">
        <v>2150</v>
      </c>
      <c r="B2152" s="3" t="s">
        <v>2151</v>
      </c>
      <c r="C2152" s="3" t="s">
        <v>6260</v>
      </c>
      <c r="D2152" s="18">
        <v>50000</v>
      </c>
      <c r="E2152" s="18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7">
        <v>42534.076377314814</v>
      </c>
      <c r="L2152" s="7">
        <v>42564.076377314814</v>
      </c>
      <c r="M2152" s="5">
        <f>(J2152/86400)+25569+(-5/24)</f>
        <v>42534.076377314814</v>
      </c>
      <c r="N2152" s="5">
        <f t="shared" si="33"/>
        <v>42564.076377314814</v>
      </c>
      <c r="O2152" t="b">
        <v>0</v>
      </c>
      <c r="P2152">
        <v>4</v>
      </c>
      <c r="Q2152" t="b">
        <v>0</v>
      </c>
      <c r="R2152" t="s">
        <v>8282</v>
      </c>
      <c r="S2152" s="11">
        <f>SUM(E2152/D2152)*100</f>
        <v>0.80999999999999994</v>
      </c>
      <c r="T2152" s="10">
        <f>SUM(E2152/P2152)</f>
        <v>101.25</v>
      </c>
      <c r="U2152" t="s">
        <v>8331</v>
      </c>
      <c r="V2152" t="s">
        <v>8332</v>
      </c>
    </row>
    <row r="2153" spans="1:22" ht="43.5" x14ac:dyDescent="0.35">
      <c r="A2153">
        <v>2151</v>
      </c>
      <c r="B2153" s="3" t="s">
        <v>2152</v>
      </c>
      <c r="C2153" s="3" t="s">
        <v>6261</v>
      </c>
      <c r="D2153" s="18">
        <v>45000</v>
      </c>
      <c r="E2153" s="18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7">
        <v>42520.639050925922</v>
      </c>
      <c r="L2153" s="7">
        <v>42550.639050925922</v>
      </c>
      <c r="M2153" s="5">
        <f>(J2153/86400)+25569+(-5/24)</f>
        <v>42520.639050925922</v>
      </c>
      <c r="N2153" s="5">
        <f t="shared" si="33"/>
        <v>42550.639050925922</v>
      </c>
      <c r="O2153" t="b">
        <v>0</v>
      </c>
      <c r="P2153">
        <v>6</v>
      </c>
      <c r="Q2153" t="b">
        <v>0</v>
      </c>
      <c r="R2153" t="s">
        <v>8282</v>
      </c>
      <c r="S2153" s="11">
        <f>SUM(E2153/D2153)*100</f>
        <v>0.26222222222222225</v>
      </c>
      <c r="T2153" s="10">
        <f>SUM(E2153/P2153)</f>
        <v>19.666666666666668</v>
      </c>
      <c r="U2153" t="s">
        <v>8331</v>
      </c>
      <c r="V2153" t="s">
        <v>8332</v>
      </c>
    </row>
    <row r="2154" spans="1:22" ht="43.5" x14ac:dyDescent="0.35">
      <c r="A2154">
        <v>2152</v>
      </c>
      <c r="B2154" s="3" t="s">
        <v>2153</v>
      </c>
      <c r="C2154" s="3" t="s">
        <v>6262</v>
      </c>
      <c r="D2154" s="18">
        <v>30000</v>
      </c>
      <c r="E2154" s="18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7">
        <v>41683.62394675926</v>
      </c>
      <c r="L2154" s="7">
        <v>41713.582280092589</v>
      </c>
      <c r="M2154" s="5">
        <f>(J2154/86400)+25569+(-5/24)</f>
        <v>41683.62394675926</v>
      </c>
      <c r="N2154" s="5">
        <f t="shared" si="33"/>
        <v>41713.582280092589</v>
      </c>
      <c r="O2154" t="b">
        <v>0</v>
      </c>
      <c r="P2154">
        <v>4</v>
      </c>
      <c r="Q2154" t="b">
        <v>0</v>
      </c>
      <c r="R2154" t="s">
        <v>8282</v>
      </c>
      <c r="S2154" s="11">
        <f>SUM(E2154/D2154)*100</f>
        <v>0.16666666666666669</v>
      </c>
      <c r="T2154" s="10">
        <f>SUM(E2154/P2154)</f>
        <v>12.5</v>
      </c>
      <c r="U2154" t="s">
        <v>8331</v>
      </c>
      <c r="V2154" t="s">
        <v>8332</v>
      </c>
    </row>
    <row r="2155" spans="1:22" ht="43.5" x14ac:dyDescent="0.35">
      <c r="A2155">
        <v>2153</v>
      </c>
      <c r="B2155" s="3" t="s">
        <v>2154</v>
      </c>
      <c r="C2155" s="3" t="s">
        <v>6263</v>
      </c>
      <c r="D2155" s="18">
        <v>372625</v>
      </c>
      <c r="E2155" s="18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7">
        <v>41974.702754629623</v>
      </c>
      <c r="L2155" s="7">
        <v>42014.124305555553</v>
      </c>
      <c r="M2155" s="5">
        <f>(J2155/86400)+25569+(-5/24)</f>
        <v>41974.702754629623</v>
      </c>
      <c r="N2155" s="5">
        <f t="shared" si="33"/>
        <v>42014.124305555553</v>
      </c>
      <c r="O2155" t="b">
        <v>0</v>
      </c>
      <c r="P2155">
        <v>4</v>
      </c>
      <c r="Q2155" t="b">
        <v>0</v>
      </c>
      <c r="R2155" t="s">
        <v>8282</v>
      </c>
      <c r="S2155" s="11">
        <f>SUM(E2155/D2155)*100</f>
        <v>9.124454880912446E-3</v>
      </c>
      <c r="T2155" s="10">
        <f>SUM(E2155/P2155)</f>
        <v>8.5</v>
      </c>
      <c r="U2155" t="s">
        <v>8331</v>
      </c>
      <c r="V2155" t="s">
        <v>8332</v>
      </c>
    </row>
    <row r="2156" spans="1:22" ht="29" x14ac:dyDescent="0.35">
      <c r="A2156">
        <v>2154</v>
      </c>
      <c r="B2156" s="3" t="s">
        <v>2155</v>
      </c>
      <c r="C2156" s="3" t="s">
        <v>6264</v>
      </c>
      <c r="D2156" s="18">
        <v>250</v>
      </c>
      <c r="E2156" s="18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7">
        <v>41647.42392361111</v>
      </c>
      <c r="L2156" s="7">
        <v>41667.42392361111</v>
      </c>
      <c r="M2156" s="5">
        <f>(J2156/86400)+25569+(-5/24)</f>
        <v>41647.42392361111</v>
      </c>
      <c r="N2156" s="5">
        <f t="shared" si="33"/>
        <v>41667.42392361111</v>
      </c>
      <c r="O2156" t="b">
        <v>0</v>
      </c>
      <c r="P2156">
        <v>2</v>
      </c>
      <c r="Q2156" t="b">
        <v>0</v>
      </c>
      <c r="R2156" t="s">
        <v>8282</v>
      </c>
      <c r="S2156" s="11">
        <f>SUM(E2156/D2156)*100</f>
        <v>0.8</v>
      </c>
      <c r="T2156" s="10">
        <f>SUM(E2156/P2156)</f>
        <v>1</v>
      </c>
      <c r="U2156" t="s">
        <v>8331</v>
      </c>
      <c r="V2156" t="s">
        <v>8332</v>
      </c>
    </row>
    <row r="2157" spans="1:22" ht="43.5" x14ac:dyDescent="0.35">
      <c r="A2157">
        <v>2155</v>
      </c>
      <c r="B2157" s="3" t="s">
        <v>2156</v>
      </c>
      <c r="C2157" s="3" t="s">
        <v>6265</v>
      </c>
      <c r="D2157" s="18">
        <v>5000</v>
      </c>
      <c r="E2157" s="18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7">
        <v>42430.539178240739</v>
      </c>
      <c r="L2157" s="7">
        <v>42460.497511574074</v>
      </c>
      <c r="M2157" s="5">
        <f>(J2157/86400)+25569+(-5/24)</f>
        <v>42430.539178240739</v>
      </c>
      <c r="N2157" s="5">
        <f t="shared" si="33"/>
        <v>42460.497511574074</v>
      </c>
      <c r="O2157" t="b">
        <v>0</v>
      </c>
      <c r="P2157">
        <v>5</v>
      </c>
      <c r="Q2157" t="b">
        <v>0</v>
      </c>
      <c r="R2157" t="s">
        <v>8282</v>
      </c>
      <c r="S2157" s="11">
        <f>SUM(E2157/D2157)*100</f>
        <v>2.2999999999999998</v>
      </c>
      <c r="T2157" s="10">
        <f>SUM(E2157/P2157)</f>
        <v>23</v>
      </c>
      <c r="U2157" t="s">
        <v>8331</v>
      </c>
      <c r="V2157" t="s">
        <v>8332</v>
      </c>
    </row>
    <row r="2158" spans="1:22" ht="43.5" x14ac:dyDescent="0.35">
      <c r="A2158">
        <v>2156</v>
      </c>
      <c r="B2158" s="3" t="s">
        <v>2157</v>
      </c>
      <c r="C2158" s="3" t="s">
        <v>6266</v>
      </c>
      <c r="D2158" s="18">
        <v>56000</v>
      </c>
      <c r="E2158" s="1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7">
        <v>41488.645902777775</v>
      </c>
      <c r="L2158" s="7">
        <v>41533.645902777775</v>
      </c>
      <c r="M2158" s="5">
        <f>(J2158/86400)+25569+(-5/24)</f>
        <v>41488.645902777775</v>
      </c>
      <c r="N2158" s="5">
        <f t="shared" si="33"/>
        <v>41533.645902777775</v>
      </c>
      <c r="O2158" t="b">
        <v>0</v>
      </c>
      <c r="P2158">
        <v>83</v>
      </c>
      <c r="Q2158" t="b">
        <v>0</v>
      </c>
      <c r="R2158" t="s">
        <v>8282</v>
      </c>
      <c r="S2158" s="11">
        <f>SUM(E2158/D2158)*100</f>
        <v>2.6660714285714282</v>
      </c>
      <c r="T2158" s="10">
        <f>SUM(E2158/P2158)</f>
        <v>17.987951807228917</v>
      </c>
      <c r="U2158" t="s">
        <v>8331</v>
      </c>
      <c r="V2158" t="s">
        <v>8332</v>
      </c>
    </row>
    <row r="2159" spans="1:22" ht="29" x14ac:dyDescent="0.35">
      <c r="A2159">
        <v>2157</v>
      </c>
      <c r="B2159" s="3" t="s">
        <v>2158</v>
      </c>
      <c r="C2159" s="3" t="s">
        <v>6267</v>
      </c>
      <c r="D2159" s="18">
        <v>75000</v>
      </c>
      <c r="E2159" s="18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7">
        <v>42694.772951388884</v>
      </c>
      <c r="L2159" s="7">
        <v>42727.124305555553</v>
      </c>
      <c r="M2159" s="5">
        <f>(J2159/86400)+25569+(-5/24)</f>
        <v>42694.772951388884</v>
      </c>
      <c r="N2159" s="5">
        <f t="shared" si="33"/>
        <v>42727.124305555553</v>
      </c>
      <c r="O2159" t="b">
        <v>0</v>
      </c>
      <c r="P2159">
        <v>57</v>
      </c>
      <c r="Q2159" t="b">
        <v>0</v>
      </c>
      <c r="R2159" t="s">
        <v>8282</v>
      </c>
      <c r="S2159" s="11">
        <f>SUM(E2159/D2159)*100</f>
        <v>28.192</v>
      </c>
      <c r="T2159" s="10">
        <f>SUM(E2159/P2159)</f>
        <v>370.94736842105266</v>
      </c>
      <c r="U2159" t="s">
        <v>8331</v>
      </c>
      <c r="V2159" t="s">
        <v>8332</v>
      </c>
    </row>
    <row r="2160" spans="1:22" ht="43.5" x14ac:dyDescent="0.35">
      <c r="A2160">
        <v>2158</v>
      </c>
      <c r="B2160" s="3" t="s">
        <v>2159</v>
      </c>
      <c r="C2160" s="3" t="s">
        <v>6268</v>
      </c>
      <c r="D2160" s="18">
        <v>300000</v>
      </c>
      <c r="E2160" s="18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7">
        <v>41264.645532407405</v>
      </c>
      <c r="L2160" s="7">
        <v>41309.645532407405</v>
      </c>
      <c r="M2160" s="5">
        <f>(J2160/86400)+25569+(-5/24)</f>
        <v>41264.645532407405</v>
      </c>
      <c r="N2160" s="5">
        <f t="shared" si="33"/>
        <v>41309.645532407405</v>
      </c>
      <c r="O2160" t="b">
        <v>0</v>
      </c>
      <c r="P2160">
        <v>311</v>
      </c>
      <c r="Q2160" t="b">
        <v>0</v>
      </c>
      <c r="R2160" t="s">
        <v>8282</v>
      </c>
      <c r="S2160" s="11">
        <f>SUM(E2160/D2160)*100</f>
        <v>6.5900366666666672</v>
      </c>
      <c r="T2160" s="10">
        <f>SUM(E2160/P2160)</f>
        <v>63.569485530546629</v>
      </c>
      <c r="U2160" t="s">
        <v>8331</v>
      </c>
      <c r="V2160" t="s">
        <v>8332</v>
      </c>
    </row>
    <row r="2161" spans="1:22" ht="58" x14ac:dyDescent="0.35">
      <c r="A2161">
        <v>2159</v>
      </c>
      <c r="B2161" s="3" t="s">
        <v>2160</v>
      </c>
      <c r="C2161" s="3" t="s">
        <v>6269</v>
      </c>
      <c r="D2161" s="18">
        <v>3600</v>
      </c>
      <c r="E2161" s="18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7">
        <v>40710.522847222222</v>
      </c>
      <c r="L2161" s="7">
        <v>40740.522847222222</v>
      </c>
      <c r="M2161" s="5">
        <f>(J2161/86400)+25569+(-5/24)</f>
        <v>40710.522847222222</v>
      </c>
      <c r="N2161" s="5">
        <f t="shared" si="33"/>
        <v>40740.522847222222</v>
      </c>
      <c r="O2161" t="b">
        <v>0</v>
      </c>
      <c r="P2161">
        <v>2</v>
      </c>
      <c r="Q2161" t="b">
        <v>0</v>
      </c>
      <c r="R2161" t="s">
        <v>8282</v>
      </c>
      <c r="S2161" s="11">
        <f>SUM(E2161/D2161)*100</f>
        <v>0.72222222222222221</v>
      </c>
      <c r="T2161" s="10">
        <f>SUM(E2161/P2161)</f>
        <v>13</v>
      </c>
      <c r="U2161" t="s">
        <v>8331</v>
      </c>
      <c r="V2161" t="s">
        <v>8332</v>
      </c>
    </row>
    <row r="2162" spans="1:22" ht="43.5" x14ac:dyDescent="0.35">
      <c r="A2162">
        <v>2160</v>
      </c>
      <c r="B2162" s="3" t="s">
        <v>2161</v>
      </c>
      <c r="C2162" s="3" t="s">
        <v>6270</v>
      </c>
      <c r="D2162" s="18">
        <v>10000</v>
      </c>
      <c r="E2162" s="18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7">
        <v>41018.503530092588</v>
      </c>
      <c r="L2162" s="7">
        <v>41048.503530092588</v>
      </c>
      <c r="M2162" s="5">
        <f>(J2162/86400)+25569+(-5/24)</f>
        <v>41018.503530092588</v>
      </c>
      <c r="N2162" s="5">
        <f t="shared" si="33"/>
        <v>41048.503530092588</v>
      </c>
      <c r="O2162" t="b">
        <v>0</v>
      </c>
      <c r="P2162">
        <v>16</v>
      </c>
      <c r="Q2162" t="b">
        <v>0</v>
      </c>
      <c r="R2162" t="s">
        <v>8282</v>
      </c>
      <c r="S2162" s="11">
        <f>SUM(E2162/D2162)*100</f>
        <v>0.85000000000000009</v>
      </c>
      <c r="T2162" s="10">
        <f>SUM(E2162/P2162)</f>
        <v>5.3125</v>
      </c>
      <c r="U2162" t="s">
        <v>8331</v>
      </c>
      <c r="V2162" t="s">
        <v>8332</v>
      </c>
    </row>
    <row r="2163" spans="1:22" ht="29" x14ac:dyDescent="0.35">
      <c r="A2163">
        <v>2161</v>
      </c>
      <c r="B2163" s="3" t="s">
        <v>2162</v>
      </c>
      <c r="C2163" s="3" t="s">
        <v>6271</v>
      </c>
      <c r="D2163" s="18">
        <v>400</v>
      </c>
      <c r="E2163" s="18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7">
        <v>42240.644201388888</v>
      </c>
      <c r="L2163" s="7">
        <v>42270.644201388888</v>
      </c>
      <c r="M2163" s="5">
        <f>(J2163/86400)+25569+(-5/24)</f>
        <v>42240.644201388888</v>
      </c>
      <c r="N2163" s="5">
        <f t="shared" si="33"/>
        <v>42270.644201388888</v>
      </c>
      <c r="O2163" t="b">
        <v>0</v>
      </c>
      <c r="P2163">
        <v>13</v>
      </c>
      <c r="Q2163" t="b">
        <v>1</v>
      </c>
      <c r="R2163" t="s">
        <v>8276</v>
      </c>
      <c r="S2163" s="11">
        <f>SUM(E2163/D2163)*100</f>
        <v>115.75</v>
      </c>
      <c r="T2163" s="10">
        <f>SUM(E2163/P2163)</f>
        <v>35.615384615384613</v>
      </c>
      <c r="U2163" t="s">
        <v>8323</v>
      </c>
      <c r="V2163" t="s">
        <v>8324</v>
      </c>
    </row>
    <row r="2164" spans="1:22" ht="43.5" x14ac:dyDescent="0.35">
      <c r="A2164">
        <v>2162</v>
      </c>
      <c r="B2164" s="3" t="s">
        <v>2163</v>
      </c>
      <c r="C2164" s="3" t="s">
        <v>6272</v>
      </c>
      <c r="D2164" s="18">
        <v>4500</v>
      </c>
      <c r="E2164" s="18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7">
        <v>41813.557766203703</v>
      </c>
      <c r="L2164" s="7">
        <v>41844.557766203703</v>
      </c>
      <c r="M2164" s="5">
        <f>(J2164/86400)+25569+(-5/24)</f>
        <v>41813.557766203703</v>
      </c>
      <c r="N2164" s="5">
        <f t="shared" si="33"/>
        <v>41844.557766203703</v>
      </c>
      <c r="O2164" t="b">
        <v>0</v>
      </c>
      <c r="P2164">
        <v>58</v>
      </c>
      <c r="Q2164" t="b">
        <v>1</v>
      </c>
      <c r="R2164" t="s">
        <v>8276</v>
      </c>
      <c r="S2164" s="11">
        <f>SUM(E2164/D2164)*100</f>
        <v>112.26666666666667</v>
      </c>
      <c r="T2164" s="10">
        <f>SUM(E2164/P2164)</f>
        <v>87.103448275862064</v>
      </c>
      <c r="U2164" t="s">
        <v>8323</v>
      </c>
      <c r="V2164" t="s">
        <v>8324</v>
      </c>
    </row>
    <row r="2165" spans="1:22" ht="43.5" x14ac:dyDescent="0.35">
      <c r="A2165">
        <v>2163</v>
      </c>
      <c r="B2165" s="3" t="s">
        <v>2164</v>
      </c>
      <c r="C2165" s="3" t="s">
        <v>6273</v>
      </c>
      <c r="D2165" s="18">
        <v>2500</v>
      </c>
      <c r="E2165" s="18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7">
        <v>42111.691203703704</v>
      </c>
      <c r="L2165" s="7">
        <v>42162.951388888883</v>
      </c>
      <c r="M2165" s="5">
        <f>(J2165/86400)+25569+(-5/24)</f>
        <v>42111.691203703704</v>
      </c>
      <c r="N2165" s="5">
        <f t="shared" si="33"/>
        <v>42162.951388888883</v>
      </c>
      <c r="O2165" t="b">
        <v>0</v>
      </c>
      <c r="P2165">
        <v>44</v>
      </c>
      <c r="Q2165" t="b">
        <v>1</v>
      </c>
      <c r="R2165" t="s">
        <v>8276</v>
      </c>
      <c r="S2165" s="11">
        <f>SUM(E2165/D2165)*100</f>
        <v>132.20000000000002</v>
      </c>
      <c r="T2165" s="10">
        <f>SUM(E2165/P2165)</f>
        <v>75.11363636363636</v>
      </c>
      <c r="U2165" t="s">
        <v>8323</v>
      </c>
      <c r="V2165" t="s">
        <v>8324</v>
      </c>
    </row>
    <row r="2166" spans="1:22" ht="29" x14ac:dyDescent="0.35">
      <c r="A2166">
        <v>2164</v>
      </c>
      <c r="B2166" s="3" t="s">
        <v>2165</v>
      </c>
      <c r="C2166" s="3" t="s">
        <v>6274</v>
      </c>
      <c r="D2166" s="18">
        <v>5500</v>
      </c>
      <c r="E2166" s="18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7">
        <v>42515.509421296294</v>
      </c>
      <c r="L2166" s="7">
        <v>42545.957638888889</v>
      </c>
      <c r="M2166" s="5">
        <f>(J2166/86400)+25569+(-5/24)</f>
        <v>42515.509421296294</v>
      </c>
      <c r="N2166" s="5">
        <f t="shared" si="33"/>
        <v>42545.957638888889</v>
      </c>
      <c r="O2166" t="b">
        <v>0</v>
      </c>
      <c r="P2166">
        <v>83</v>
      </c>
      <c r="Q2166" t="b">
        <v>1</v>
      </c>
      <c r="R2166" t="s">
        <v>8276</v>
      </c>
      <c r="S2166" s="11">
        <f>SUM(E2166/D2166)*100</f>
        <v>102.63636363636364</v>
      </c>
      <c r="T2166" s="10">
        <f>SUM(E2166/P2166)</f>
        <v>68.01204819277109</v>
      </c>
      <c r="U2166" t="s">
        <v>8323</v>
      </c>
      <c r="V2166" t="s">
        <v>8324</v>
      </c>
    </row>
    <row r="2167" spans="1:22" ht="43.5" x14ac:dyDescent="0.35">
      <c r="A2167">
        <v>2165</v>
      </c>
      <c r="B2167" s="3" t="s">
        <v>2166</v>
      </c>
      <c r="C2167" s="3" t="s">
        <v>6275</v>
      </c>
      <c r="D2167" s="18">
        <v>2500</v>
      </c>
      <c r="E2167" s="18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7">
        <v>42438.458738425928</v>
      </c>
      <c r="L2167" s="7">
        <v>42468.417071759257</v>
      </c>
      <c r="M2167" s="5">
        <f>(J2167/86400)+25569+(-5/24)</f>
        <v>42438.458738425928</v>
      </c>
      <c r="N2167" s="5">
        <f t="shared" si="33"/>
        <v>42468.417071759257</v>
      </c>
      <c r="O2167" t="b">
        <v>0</v>
      </c>
      <c r="P2167">
        <v>117</v>
      </c>
      <c r="Q2167" t="b">
        <v>1</v>
      </c>
      <c r="R2167" t="s">
        <v>8276</v>
      </c>
      <c r="S2167" s="11">
        <f>SUM(E2167/D2167)*100</f>
        <v>138.64000000000001</v>
      </c>
      <c r="T2167" s="10">
        <f>SUM(E2167/P2167)</f>
        <v>29.623931623931625</v>
      </c>
      <c r="U2167" t="s">
        <v>8323</v>
      </c>
      <c r="V2167" t="s">
        <v>8324</v>
      </c>
    </row>
    <row r="2168" spans="1:22" ht="58" x14ac:dyDescent="0.35">
      <c r="A2168">
        <v>2166</v>
      </c>
      <c r="B2168" s="3" t="s">
        <v>2167</v>
      </c>
      <c r="C2168" s="3" t="s">
        <v>6276</v>
      </c>
      <c r="D2168" s="18">
        <v>2000</v>
      </c>
      <c r="E2168" s="1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7">
        <v>41933.629837962959</v>
      </c>
      <c r="L2168" s="7">
        <v>41978.671504629623</v>
      </c>
      <c r="M2168" s="5">
        <f>(J2168/86400)+25569+(-5/24)</f>
        <v>41933.629837962959</v>
      </c>
      <c r="N2168" s="5">
        <f t="shared" si="33"/>
        <v>41978.671504629623</v>
      </c>
      <c r="O2168" t="b">
        <v>0</v>
      </c>
      <c r="P2168">
        <v>32</v>
      </c>
      <c r="Q2168" t="b">
        <v>1</v>
      </c>
      <c r="R2168" t="s">
        <v>8276</v>
      </c>
      <c r="S2168" s="11">
        <f>SUM(E2168/D2168)*100</f>
        <v>146.6</v>
      </c>
      <c r="T2168" s="10">
        <f>SUM(E2168/P2168)</f>
        <v>91.625</v>
      </c>
      <c r="U2168" t="s">
        <v>8323</v>
      </c>
      <c r="V2168" t="s">
        <v>8324</v>
      </c>
    </row>
    <row r="2169" spans="1:22" ht="29" x14ac:dyDescent="0.35">
      <c r="A2169">
        <v>2167</v>
      </c>
      <c r="B2169" s="3" t="s">
        <v>2168</v>
      </c>
      <c r="C2169" s="3" t="s">
        <v>6277</v>
      </c>
      <c r="D2169" s="18">
        <v>150</v>
      </c>
      <c r="E2169" s="18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7">
        <v>41152.858067129629</v>
      </c>
      <c r="L2169" s="7">
        <v>41166.858067129629</v>
      </c>
      <c r="M2169" s="5">
        <f>(J2169/86400)+25569+(-5/24)</f>
        <v>41152.858067129629</v>
      </c>
      <c r="N2169" s="5">
        <f t="shared" si="33"/>
        <v>41166.858067129629</v>
      </c>
      <c r="O2169" t="b">
        <v>0</v>
      </c>
      <c r="P2169">
        <v>8</v>
      </c>
      <c r="Q2169" t="b">
        <v>1</v>
      </c>
      <c r="R2169" t="s">
        <v>8276</v>
      </c>
      <c r="S2169" s="11">
        <f>SUM(E2169/D2169)*100</f>
        <v>120</v>
      </c>
      <c r="T2169" s="10">
        <f>SUM(E2169/P2169)</f>
        <v>22.5</v>
      </c>
      <c r="U2169" t="s">
        <v>8323</v>
      </c>
      <c r="V2169" t="s">
        <v>8324</v>
      </c>
    </row>
    <row r="2170" spans="1:22" ht="43.5" x14ac:dyDescent="0.35">
      <c r="A2170">
        <v>2168</v>
      </c>
      <c r="B2170" s="3" t="s">
        <v>2169</v>
      </c>
      <c r="C2170" s="3" t="s">
        <v>6278</v>
      </c>
      <c r="D2170" s="18">
        <v>18000</v>
      </c>
      <c r="E2170" s="18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7">
        <v>42745.391909722217</v>
      </c>
      <c r="L2170" s="7">
        <v>42775.999999999993</v>
      </c>
      <c r="M2170" s="5">
        <f>(J2170/86400)+25569+(-5/24)</f>
        <v>42745.391909722217</v>
      </c>
      <c r="N2170" s="5">
        <f t="shared" si="33"/>
        <v>42775.999999999993</v>
      </c>
      <c r="O2170" t="b">
        <v>0</v>
      </c>
      <c r="P2170">
        <v>340</v>
      </c>
      <c r="Q2170" t="b">
        <v>1</v>
      </c>
      <c r="R2170" t="s">
        <v>8276</v>
      </c>
      <c r="S2170" s="11">
        <f>SUM(E2170/D2170)*100</f>
        <v>121.5816111111111</v>
      </c>
      <c r="T2170" s="10">
        <f>SUM(E2170/P2170)</f>
        <v>64.366735294117646</v>
      </c>
      <c r="U2170" t="s">
        <v>8323</v>
      </c>
      <c r="V2170" t="s">
        <v>8324</v>
      </c>
    </row>
    <row r="2171" spans="1:22" ht="58" x14ac:dyDescent="0.35">
      <c r="A2171">
        <v>2169</v>
      </c>
      <c r="B2171" s="3" t="s">
        <v>2170</v>
      </c>
      <c r="C2171" s="3" t="s">
        <v>6279</v>
      </c>
      <c r="D2171" s="18">
        <v>153</v>
      </c>
      <c r="E2171" s="18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7">
        <v>42793.492488425924</v>
      </c>
      <c r="L2171" s="7">
        <v>42796.492488425924</v>
      </c>
      <c r="M2171" s="5">
        <f>(J2171/86400)+25569+(-5/24)</f>
        <v>42793.492488425924</v>
      </c>
      <c r="N2171" s="5">
        <f t="shared" si="33"/>
        <v>42796.492488425924</v>
      </c>
      <c r="O2171" t="b">
        <v>0</v>
      </c>
      <c r="P2171">
        <v>7</v>
      </c>
      <c r="Q2171" t="b">
        <v>1</v>
      </c>
      <c r="R2171" t="s">
        <v>8276</v>
      </c>
      <c r="S2171" s="11">
        <f>SUM(E2171/D2171)*100</f>
        <v>100</v>
      </c>
      <c r="T2171" s="10">
        <f>SUM(E2171/P2171)</f>
        <v>21.857142857142858</v>
      </c>
      <c r="U2171" t="s">
        <v>8323</v>
      </c>
      <c r="V2171" t="s">
        <v>8324</v>
      </c>
    </row>
    <row r="2172" spans="1:22" ht="43.5" x14ac:dyDescent="0.35">
      <c r="A2172">
        <v>2170</v>
      </c>
      <c r="B2172" s="3" t="s">
        <v>2171</v>
      </c>
      <c r="C2172" s="3" t="s">
        <v>6280</v>
      </c>
      <c r="D2172" s="18">
        <v>350</v>
      </c>
      <c r="E2172" s="18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7">
        <v>42198.541921296295</v>
      </c>
      <c r="L2172" s="7">
        <v>42238.541921296295</v>
      </c>
      <c r="M2172" s="5">
        <f>(J2172/86400)+25569+(-5/24)</f>
        <v>42198.541921296295</v>
      </c>
      <c r="N2172" s="5">
        <f t="shared" si="33"/>
        <v>42238.541921296295</v>
      </c>
      <c r="O2172" t="b">
        <v>0</v>
      </c>
      <c r="P2172">
        <v>19</v>
      </c>
      <c r="Q2172" t="b">
        <v>1</v>
      </c>
      <c r="R2172" t="s">
        <v>8276</v>
      </c>
      <c r="S2172" s="11">
        <f>SUM(E2172/D2172)*100</f>
        <v>180.85714285714286</v>
      </c>
      <c r="T2172" s="10">
        <f>SUM(E2172/P2172)</f>
        <v>33.315789473684212</v>
      </c>
      <c r="U2172" t="s">
        <v>8323</v>
      </c>
      <c r="V2172" t="s">
        <v>8324</v>
      </c>
    </row>
    <row r="2173" spans="1:22" ht="43.5" x14ac:dyDescent="0.35">
      <c r="A2173">
        <v>2171</v>
      </c>
      <c r="B2173" s="3" t="s">
        <v>2172</v>
      </c>
      <c r="C2173" s="3" t="s">
        <v>6281</v>
      </c>
      <c r="D2173" s="18">
        <v>4000</v>
      </c>
      <c r="E2173" s="18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7">
        <v>42141.748784722215</v>
      </c>
      <c r="L2173" s="7">
        <v>42176.999999999993</v>
      </c>
      <c r="M2173" s="5">
        <f>(J2173/86400)+25569+(-5/24)</f>
        <v>42141.748784722215</v>
      </c>
      <c r="N2173" s="5">
        <f t="shared" si="33"/>
        <v>42176.999999999993</v>
      </c>
      <c r="O2173" t="b">
        <v>0</v>
      </c>
      <c r="P2173">
        <v>47</v>
      </c>
      <c r="Q2173" t="b">
        <v>1</v>
      </c>
      <c r="R2173" t="s">
        <v>8276</v>
      </c>
      <c r="S2173" s="11">
        <f>SUM(E2173/D2173)*100</f>
        <v>106.075</v>
      </c>
      <c r="T2173" s="10">
        <f>SUM(E2173/P2173)</f>
        <v>90.276595744680847</v>
      </c>
      <c r="U2173" t="s">
        <v>8323</v>
      </c>
      <c r="V2173" t="s">
        <v>8324</v>
      </c>
    </row>
    <row r="2174" spans="1:22" ht="43.5" x14ac:dyDescent="0.35">
      <c r="A2174">
        <v>2172</v>
      </c>
      <c r="B2174" s="3" t="s">
        <v>2173</v>
      </c>
      <c r="C2174" s="3" t="s">
        <v>6282</v>
      </c>
      <c r="D2174" s="18">
        <v>1000</v>
      </c>
      <c r="E2174" s="18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7">
        <v>42082.371759259258</v>
      </c>
      <c r="L2174" s="7">
        <v>42112.371759259258</v>
      </c>
      <c r="M2174" s="5">
        <f>(J2174/86400)+25569+(-5/24)</f>
        <v>42082.371759259258</v>
      </c>
      <c r="N2174" s="5">
        <f t="shared" si="33"/>
        <v>42112.371759259258</v>
      </c>
      <c r="O2174" t="b">
        <v>0</v>
      </c>
      <c r="P2174">
        <v>13</v>
      </c>
      <c r="Q2174" t="b">
        <v>1</v>
      </c>
      <c r="R2174" t="s">
        <v>8276</v>
      </c>
      <c r="S2174" s="11">
        <f>SUM(E2174/D2174)*100</f>
        <v>100</v>
      </c>
      <c r="T2174" s="10">
        <f>SUM(E2174/P2174)</f>
        <v>76.92307692307692</v>
      </c>
      <c r="U2174" t="s">
        <v>8323</v>
      </c>
      <c r="V2174" t="s">
        <v>8324</v>
      </c>
    </row>
    <row r="2175" spans="1:22" ht="43.5" x14ac:dyDescent="0.35">
      <c r="A2175">
        <v>2173</v>
      </c>
      <c r="B2175" s="3" t="s">
        <v>2174</v>
      </c>
      <c r="C2175" s="3" t="s">
        <v>6283</v>
      </c>
      <c r="D2175" s="18">
        <v>4200</v>
      </c>
      <c r="E2175" s="18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7">
        <v>41495.484293981477</v>
      </c>
      <c r="L2175" s="7">
        <v>41526.957638888889</v>
      </c>
      <c r="M2175" s="5">
        <f>(J2175/86400)+25569+(-5/24)</f>
        <v>41495.484293981477</v>
      </c>
      <c r="N2175" s="5">
        <f t="shared" si="33"/>
        <v>41526.957638888889</v>
      </c>
      <c r="O2175" t="b">
        <v>0</v>
      </c>
      <c r="P2175">
        <v>90</v>
      </c>
      <c r="Q2175" t="b">
        <v>1</v>
      </c>
      <c r="R2175" t="s">
        <v>8276</v>
      </c>
      <c r="S2175" s="11">
        <f>SUM(E2175/D2175)*100</f>
        <v>126.92857142857143</v>
      </c>
      <c r="T2175" s="10">
        <f>SUM(E2175/P2175)</f>
        <v>59.233333333333334</v>
      </c>
      <c r="U2175" t="s">
        <v>8323</v>
      </c>
      <c r="V2175" t="s">
        <v>8324</v>
      </c>
    </row>
    <row r="2176" spans="1:22" ht="58" x14ac:dyDescent="0.35">
      <c r="A2176">
        <v>2174</v>
      </c>
      <c r="B2176" s="3" t="s">
        <v>2175</v>
      </c>
      <c r="C2176" s="3" t="s">
        <v>6284</v>
      </c>
      <c r="D2176" s="18">
        <v>4000</v>
      </c>
      <c r="E2176" s="18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7">
        <v>42465.334571759253</v>
      </c>
      <c r="L2176" s="7">
        <v>42495.334571759253</v>
      </c>
      <c r="M2176" s="5">
        <f>(J2176/86400)+25569+(-5/24)</f>
        <v>42465.334571759253</v>
      </c>
      <c r="N2176" s="5">
        <f t="shared" si="33"/>
        <v>42495.334571759253</v>
      </c>
      <c r="O2176" t="b">
        <v>0</v>
      </c>
      <c r="P2176">
        <v>63</v>
      </c>
      <c r="Q2176" t="b">
        <v>1</v>
      </c>
      <c r="R2176" t="s">
        <v>8276</v>
      </c>
      <c r="S2176" s="11">
        <f>SUM(E2176/D2176)*100</f>
        <v>102.97499999999999</v>
      </c>
      <c r="T2176" s="10">
        <f>SUM(E2176/P2176)</f>
        <v>65.38095238095238</v>
      </c>
      <c r="U2176" t="s">
        <v>8323</v>
      </c>
      <c r="V2176" t="s">
        <v>8324</v>
      </c>
    </row>
    <row r="2177" spans="1:22" ht="43.5" x14ac:dyDescent="0.35">
      <c r="A2177">
        <v>2175</v>
      </c>
      <c r="B2177" s="3" t="s">
        <v>2176</v>
      </c>
      <c r="C2177" s="3" t="s">
        <v>6285</v>
      </c>
      <c r="D2177" s="18">
        <v>700</v>
      </c>
      <c r="E2177" s="18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7">
        <v>42564.800763888888</v>
      </c>
      <c r="L2177" s="7">
        <v>42571.800763888888</v>
      </c>
      <c r="M2177" s="5">
        <f>(J2177/86400)+25569+(-5/24)</f>
        <v>42564.800763888888</v>
      </c>
      <c r="N2177" s="5">
        <f t="shared" si="33"/>
        <v>42571.800763888888</v>
      </c>
      <c r="O2177" t="b">
        <v>0</v>
      </c>
      <c r="P2177">
        <v>26</v>
      </c>
      <c r="Q2177" t="b">
        <v>1</v>
      </c>
      <c r="R2177" t="s">
        <v>8276</v>
      </c>
      <c r="S2177" s="11">
        <f>SUM(E2177/D2177)*100</f>
        <v>250</v>
      </c>
      <c r="T2177" s="10">
        <f>SUM(E2177/P2177)</f>
        <v>67.307692307692307</v>
      </c>
      <c r="U2177" t="s">
        <v>8323</v>
      </c>
      <c r="V2177" t="s">
        <v>8324</v>
      </c>
    </row>
    <row r="2178" spans="1:22" ht="43.5" x14ac:dyDescent="0.35">
      <c r="A2178">
        <v>2176</v>
      </c>
      <c r="B2178" s="3" t="s">
        <v>2177</v>
      </c>
      <c r="C2178" s="3" t="s">
        <v>6286</v>
      </c>
      <c r="D2178" s="18">
        <v>5000</v>
      </c>
      <c r="E2178" s="1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7">
        <v>42096.424872685187</v>
      </c>
      <c r="L2178" s="7">
        <v>42126.424872685187</v>
      </c>
      <c r="M2178" s="5">
        <f>(J2178/86400)+25569+(-5/24)</f>
        <v>42096.424872685187</v>
      </c>
      <c r="N2178" s="5">
        <f t="shared" si="33"/>
        <v>42126.424872685187</v>
      </c>
      <c r="O2178" t="b">
        <v>0</v>
      </c>
      <c r="P2178">
        <v>71</v>
      </c>
      <c r="Q2178" t="b">
        <v>1</v>
      </c>
      <c r="R2178" t="s">
        <v>8276</v>
      </c>
      <c r="S2178" s="11">
        <f>SUM(E2178/D2178)*100</f>
        <v>126.02</v>
      </c>
      <c r="T2178" s="10">
        <f>SUM(E2178/P2178)</f>
        <v>88.74647887323944</v>
      </c>
      <c r="U2178" t="s">
        <v>8323</v>
      </c>
      <c r="V2178" t="s">
        <v>8324</v>
      </c>
    </row>
    <row r="2179" spans="1:22" ht="72.5" x14ac:dyDescent="0.35">
      <c r="A2179">
        <v>2177</v>
      </c>
      <c r="B2179" s="3" t="s">
        <v>2178</v>
      </c>
      <c r="C2179" s="3" t="s">
        <v>6287</v>
      </c>
      <c r="D2179" s="18">
        <v>2500</v>
      </c>
      <c r="E2179" s="18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7">
        <v>42502.042442129627</v>
      </c>
      <c r="L2179" s="7">
        <v>42527.042442129627</v>
      </c>
      <c r="M2179" s="5">
        <f>(J2179/86400)+25569+(-5/24)</f>
        <v>42502.042442129627</v>
      </c>
      <c r="N2179" s="5">
        <f t="shared" ref="N2179:N2242" si="34">(I2179/86400)+25569+(-5/24)</f>
        <v>42527.042442129627</v>
      </c>
      <c r="O2179" t="b">
        <v>0</v>
      </c>
      <c r="P2179">
        <v>38</v>
      </c>
      <c r="Q2179" t="b">
        <v>1</v>
      </c>
      <c r="R2179" t="s">
        <v>8276</v>
      </c>
      <c r="S2179" s="11">
        <f>SUM(E2179/D2179)*100</f>
        <v>100.12</v>
      </c>
      <c r="T2179" s="10">
        <f>SUM(E2179/P2179)</f>
        <v>65.868421052631575</v>
      </c>
      <c r="U2179" t="s">
        <v>8323</v>
      </c>
      <c r="V2179" t="s">
        <v>8324</v>
      </c>
    </row>
    <row r="2180" spans="1:22" ht="43.5" x14ac:dyDescent="0.35">
      <c r="A2180">
        <v>2178</v>
      </c>
      <c r="B2180" s="3" t="s">
        <v>2179</v>
      </c>
      <c r="C2180" s="3" t="s">
        <v>6288</v>
      </c>
      <c r="D2180" s="18">
        <v>25000</v>
      </c>
      <c r="E2180" s="18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7">
        <v>42723.428206018514</v>
      </c>
      <c r="L2180" s="7">
        <v>42753.428206018514</v>
      </c>
      <c r="M2180" s="5">
        <f>(J2180/86400)+25569+(-5/24)</f>
        <v>42723.428206018514</v>
      </c>
      <c r="N2180" s="5">
        <f t="shared" si="34"/>
        <v>42753.428206018514</v>
      </c>
      <c r="O2180" t="b">
        <v>0</v>
      </c>
      <c r="P2180">
        <v>859</v>
      </c>
      <c r="Q2180" t="b">
        <v>1</v>
      </c>
      <c r="R2180" t="s">
        <v>8276</v>
      </c>
      <c r="S2180" s="11">
        <f>SUM(E2180/D2180)*100</f>
        <v>138.64000000000001</v>
      </c>
      <c r="T2180" s="10">
        <f>SUM(E2180/P2180)</f>
        <v>40.349243306169967</v>
      </c>
      <c r="U2180" t="s">
        <v>8323</v>
      </c>
      <c r="V2180" t="s">
        <v>8324</v>
      </c>
    </row>
    <row r="2181" spans="1:22" ht="43.5" x14ac:dyDescent="0.35">
      <c r="A2181">
        <v>2179</v>
      </c>
      <c r="B2181" s="3" t="s">
        <v>2180</v>
      </c>
      <c r="C2181" s="3" t="s">
        <v>6289</v>
      </c>
      <c r="D2181" s="18">
        <v>1000</v>
      </c>
      <c r="E2181" s="18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7">
        <v>42074.962870370371</v>
      </c>
      <c r="L2181" s="7">
        <v>42104.962870370371</v>
      </c>
      <c r="M2181" s="5">
        <f>(J2181/86400)+25569+(-5/24)</f>
        <v>42074.962870370371</v>
      </c>
      <c r="N2181" s="5">
        <f t="shared" si="34"/>
        <v>42104.962870370371</v>
      </c>
      <c r="O2181" t="b">
        <v>0</v>
      </c>
      <c r="P2181">
        <v>21</v>
      </c>
      <c r="Q2181" t="b">
        <v>1</v>
      </c>
      <c r="R2181" t="s">
        <v>8276</v>
      </c>
      <c r="S2181" s="11">
        <f>SUM(E2181/D2181)*100</f>
        <v>161.4</v>
      </c>
      <c r="T2181" s="10">
        <f>SUM(E2181/P2181)</f>
        <v>76.857142857142861</v>
      </c>
      <c r="U2181" t="s">
        <v>8323</v>
      </c>
      <c r="V2181" t="s">
        <v>8324</v>
      </c>
    </row>
    <row r="2182" spans="1:22" ht="29" x14ac:dyDescent="0.35">
      <c r="A2182">
        <v>2180</v>
      </c>
      <c r="B2182" s="3" t="s">
        <v>2181</v>
      </c>
      <c r="C2182" s="3" t="s">
        <v>6290</v>
      </c>
      <c r="D2182" s="18">
        <v>5000</v>
      </c>
      <c r="E2182" s="18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7">
        <v>42279.461435185185</v>
      </c>
      <c r="L2182" s="7">
        <v>42321.503101851849</v>
      </c>
      <c r="M2182" s="5">
        <f>(J2182/86400)+25569+(-5/24)</f>
        <v>42279.461435185185</v>
      </c>
      <c r="N2182" s="5">
        <f t="shared" si="34"/>
        <v>42321.503101851849</v>
      </c>
      <c r="O2182" t="b">
        <v>0</v>
      </c>
      <c r="P2182">
        <v>78</v>
      </c>
      <c r="Q2182" t="b">
        <v>1</v>
      </c>
      <c r="R2182" t="s">
        <v>8276</v>
      </c>
      <c r="S2182" s="11">
        <f>SUM(E2182/D2182)*100</f>
        <v>107.18419999999999</v>
      </c>
      <c r="T2182" s="10">
        <f>SUM(E2182/P2182)</f>
        <v>68.707820512820518</v>
      </c>
      <c r="U2182" t="s">
        <v>8323</v>
      </c>
      <c r="V2182" t="s">
        <v>8324</v>
      </c>
    </row>
    <row r="2183" spans="1:22" ht="58" x14ac:dyDescent="0.35">
      <c r="A2183">
        <v>2181</v>
      </c>
      <c r="B2183" s="3" t="s">
        <v>2182</v>
      </c>
      <c r="C2183" s="3" t="s">
        <v>6291</v>
      </c>
      <c r="D2183" s="18">
        <v>2000</v>
      </c>
      <c r="E2183" s="18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7">
        <v>42772.796909722216</v>
      </c>
      <c r="L2183" s="7">
        <v>42786.796909722216</v>
      </c>
      <c r="M2183" s="5">
        <f>(J2183/86400)+25569+(-5/24)</f>
        <v>42772.796909722216</v>
      </c>
      <c r="N2183" s="5">
        <f t="shared" si="34"/>
        <v>42786.796909722216</v>
      </c>
      <c r="O2183" t="b">
        <v>0</v>
      </c>
      <c r="P2183">
        <v>53</v>
      </c>
      <c r="Q2183" t="b">
        <v>1</v>
      </c>
      <c r="R2183" t="s">
        <v>8297</v>
      </c>
      <c r="S2183" s="11">
        <f>SUM(E2183/D2183)*100</f>
        <v>153.1</v>
      </c>
      <c r="T2183" s="10">
        <f>SUM(E2183/P2183)</f>
        <v>57.773584905660378</v>
      </c>
      <c r="U2183" t="s">
        <v>8331</v>
      </c>
      <c r="V2183" t="s">
        <v>8349</v>
      </c>
    </row>
    <row r="2184" spans="1:22" ht="43.5" x14ac:dyDescent="0.35">
      <c r="A2184">
        <v>2182</v>
      </c>
      <c r="B2184" s="3" t="s">
        <v>2183</v>
      </c>
      <c r="C2184" s="3" t="s">
        <v>6292</v>
      </c>
      <c r="D2184" s="18">
        <v>3000</v>
      </c>
      <c r="E2184" s="18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7">
        <v>41879.692418981482</v>
      </c>
      <c r="L2184" s="7">
        <v>41914.692418981482</v>
      </c>
      <c r="M2184" s="5">
        <f>(J2184/86400)+25569+(-5/24)</f>
        <v>41879.692418981482</v>
      </c>
      <c r="N2184" s="5">
        <f t="shared" si="34"/>
        <v>41914.692418981482</v>
      </c>
      <c r="O2184" t="b">
        <v>0</v>
      </c>
      <c r="P2184">
        <v>356</v>
      </c>
      <c r="Q2184" t="b">
        <v>1</v>
      </c>
      <c r="R2184" t="s">
        <v>8297</v>
      </c>
      <c r="S2184" s="11">
        <f>SUM(E2184/D2184)*100</f>
        <v>524.16666666666663</v>
      </c>
      <c r="T2184" s="10">
        <f>SUM(E2184/P2184)</f>
        <v>44.171348314606739</v>
      </c>
      <c r="U2184" t="s">
        <v>8331</v>
      </c>
      <c r="V2184" t="s">
        <v>8349</v>
      </c>
    </row>
    <row r="2185" spans="1:22" ht="43.5" x14ac:dyDescent="0.35">
      <c r="A2185">
        <v>2183</v>
      </c>
      <c r="B2185" s="3" t="s">
        <v>2184</v>
      </c>
      <c r="C2185" s="3" t="s">
        <v>6293</v>
      </c>
      <c r="D2185" s="18">
        <v>1800</v>
      </c>
      <c r="E2185" s="18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7">
        <v>42745.157141203701</v>
      </c>
      <c r="L2185" s="7">
        <v>42774.999999999993</v>
      </c>
      <c r="M2185" s="5">
        <f>(J2185/86400)+25569+(-5/24)</f>
        <v>42745.157141203701</v>
      </c>
      <c r="N2185" s="5">
        <f t="shared" si="34"/>
        <v>42774.999999999993</v>
      </c>
      <c r="O2185" t="b">
        <v>0</v>
      </c>
      <c r="P2185">
        <v>279</v>
      </c>
      <c r="Q2185" t="b">
        <v>1</v>
      </c>
      <c r="R2185" t="s">
        <v>8297</v>
      </c>
      <c r="S2185" s="11">
        <f>SUM(E2185/D2185)*100</f>
        <v>489.27777777777777</v>
      </c>
      <c r="T2185" s="10">
        <f>SUM(E2185/P2185)</f>
        <v>31.566308243727597</v>
      </c>
      <c r="U2185" t="s">
        <v>8331</v>
      </c>
      <c r="V2185" t="s">
        <v>8349</v>
      </c>
    </row>
    <row r="2186" spans="1:22" ht="58" x14ac:dyDescent="0.35">
      <c r="A2186">
        <v>2184</v>
      </c>
      <c r="B2186" s="3" t="s">
        <v>2185</v>
      </c>
      <c r="C2186" s="3" t="s">
        <v>6294</v>
      </c>
      <c r="D2186" s="18">
        <v>10000</v>
      </c>
      <c r="E2186" s="18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7">
        <v>42380.481956018521</v>
      </c>
      <c r="L2186" s="7">
        <v>42394.458333333336</v>
      </c>
      <c r="M2186" s="5">
        <f>(J2186/86400)+25569+(-5/24)</f>
        <v>42380.481956018521</v>
      </c>
      <c r="N2186" s="5">
        <f t="shared" si="34"/>
        <v>42394.458333333336</v>
      </c>
      <c r="O2186" t="b">
        <v>1</v>
      </c>
      <c r="P2186">
        <v>266</v>
      </c>
      <c r="Q2186" t="b">
        <v>1</v>
      </c>
      <c r="R2186" t="s">
        <v>8297</v>
      </c>
      <c r="S2186" s="11">
        <f>SUM(E2186/D2186)*100</f>
        <v>284.74</v>
      </c>
      <c r="T2186" s="10">
        <f>SUM(E2186/P2186)</f>
        <v>107.04511278195488</v>
      </c>
      <c r="U2186" t="s">
        <v>8331</v>
      </c>
      <c r="V2186" t="s">
        <v>8349</v>
      </c>
    </row>
    <row r="2187" spans="1:22" ht="43.5" x14ac:dyDescent="0.35">
      <c r="A2187">
        <v>2185</v>
      </c>
      <c r="B2187" s="3" t="s">
        <v>2186</v>
      </c>
      <c r="C2187" s="3" t="s">
        <v>6295</v>
      </c>
      <c r="D2187" s="18">
        <v>5000</v>
      </c>
      <c r="E2187" s="18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7">
        <v>41319.141655092586</v>
      </c>
      <c r="L2187" s="7">
        <v>41359.141655092586</v>
      </c>
      <c r="M2187" s="5">
        <f>(J2187/86400)+25569+(-5/24)</f>
        <v>41319.141655092586</v>
      </c>
      <c r="N2187" s="5">
        <f t="shared" si="34"/>
        <v>41359.141655092586</v>
      </c>
      <c r="O2187" t="b">
        <v>0</v>
      </c>
      <c r="P2187">
        <v>623</v>
      </c>
      <c r="Q2187" t="b">
        <v>1</v>
      </c>
      <c r="R2187" t="s">
        <v>8297</v>
      </c>
      <c r="S2187" s="11">
        <f>SUM(E2187/D2187)*100</f>
        <v>1856.97</v>
      </c>
      <c r="T2187" s="10">
        <f>SUM(E2187/P2187)</f>
        <v>149.03451043338683</v>
      </c>
      <c r="U2187" t="s">
        <v>8331</v>
      </c>
      <c r="V2187" t="s">
        <v>8349</v>
      </c>
    </row>
    <row r="2188" spans="1:22" ht="43.5" x14ac:dyDescent="0.35">
      <c r="A2188">
        <v>2186</v>
      </c>
      <c r="B2188" s="3" t="s">
        <v>2187</v>
      </c>
      <c r="C2188" s="3" t="s">
        <v>6296</v>
      </c>
      <c r="D2188" s="18">
        <v>20000</v>
      </c>
      <c r="E2188" s="1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7">
        <v>42583.406747685185</v>
      </c>
      <c r="L2188" s="7">
        <v>42619.874999999993</v>
      </c>
      <c r="M2188" s="5">
        <f>(J2188/86400)+25569+(-5/24)</f>
        <v>42583.406747685185</v>
      </c>
      <c r="N2188" s="5">
        <f t="shared" si="34"/>
        <v>42619.874999999993</v>
      </c>
      <c r="O2188" t="b">
        <v>0</v>
      </c>
      <c r="P2188">
        <v>392</v>
      </c>
      <c r="Q2188" t="b">
        <v>1</v>
      </c>
      <c r="R2188" t="s">
        <v>8297</v>
      </c>
      <c r="S2188" s="11">
        <f>SUM(E2188/D2188)*100</f>
        <v>109.67499999999998</v>
      </c>
      <c r="T2188" s="10">
        <f>SUM(E2188/P2188)</f>
        <v>55.956632653061227</v>
      </c>
      <c r="U2188" t="s">
        <v>8331</v>
      </c>
      <c r="V2188" t="s">
        <v>8349</v>
      </c>
    </row>
    <row r="2189" spans="1:22" ht="43.5" x14ac:dyDescent="0.35">
      <c r="A2189">
        <v>2187</v>
      </c>
      <c r="B2189" s="3" t="s">
        <v>2188</v>
      </c>
      <c r="C2189" s="3" t="s">
        <v>6297</v>
      </c>
      <c r="D2189" s="18">
        <v>20000</v>
      </c>
      <c r="E2189" s="18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7">
        <v>42068.000763888886</v>
      </c>
      <c r="L2189" s="7">
        <v>42096.957638888889</v>
      </c>
      <c r="M2189" s="5">
        <f>(J2189/86400)+25569+(-5/24)</f>
        <v>42068.000763888886</v>
      </c>
      <c r="N2189" s="5">
        <f t="shared" si="34"/>
        <v>42096.957638888889</v>
      </c>
      <c r="O2189" t="b">
        <v>1</v>
      </c>
      <c r="P2189">
        <v>3562</v>
      </c>
      <c r="Q2189" t="b">
        <v>1</v>
      </c>
      <c r="R2189" t="s">
        <v>8297</v>
      </c>
      <c r="S2189" s="11">
        <f>SUM(E2189/D2189)*100</f>
        <v>1014.6425</v>
      </c>
      <c r="T2189" s="10">
        <f>SUM(E2189/P2189)</f>
        <v>56.970381807973048</v>
      </c>
      <c r="U2189" t="s">
        <v>8331</v>
      </c>
      <c r="V2189" t="s">
        <v>8349</v>
      </c>
    </row>
    <row r="2190" spans="1:22" ht="43.5" x14ac:dyDescent="0.35">
      <c r="A2190">
        <v>2188</v>
      </c>
      <c r="B2190" s="3" t="s">
        <v>2189</v>
      </c>
      <c r="C2190" s="3" t="s">
        <v>6298</v>
      </c>
      <c r="D2190" s="18">
        <v>5494</v>
      </c>
      <c r="E2190" s="18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7">
        <v>42633.377789351849</v>
      </c>
      <c r="L2190" s="7">
        <v>42668.499999999993</v>
      </c>
      <c r="M2190" s="5">
        <f>(J2190/86400)+25569+(-5/24)</f>
        <v>42633.377789351849</v>
      </c>
      <c r="N2190" s="5">
        <f t="shared" si="34"/>
        <v>42668.499999999993</v>
      </c>
      <c r="O2190" t="b">
        <v>0</v>
      </c>
      <c r="P2190">
        <v>514</v>
      </c>
      <c r="Q2190" t="b">
        <v>1</v>
      </c>
      <c r="R2190" t="s">
        <v>8297</v>
      </c>
      <c r="S2190" s="11">
        <f>SUM(E2190/D2190)*100</f>
        <v>412.17692027666544</v>
      </c>
      <c r="T2190" s="10">
        <f>SUM(E2190/P2190)</f>
        <v>44.056420233463037</v>
      </c>
      <c r="U2190" t="s">
        <v>8331</v>
      </c>
      <c r="V2190" t="s">
        <v>8349</v>
      </c>
    </row>
    <row r="2191" spans="1:22" ht="43.5" x14ac:dyDescent="0.35">
      <c r="A2191">
        <v>2189</v>
      </c>
      <c r="B2191" s="3" t="s">
        <v>2190</v>
      </c>
      <c r="C2191" s="3" t="s">
        <v>6299</v>
      </c>
      <c r="D2191" s="18">
        <v>1200</v>
      </c>
      <c r="E2191" s="18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7">
        <v>42467.579861111109</v>
      </c>
      <c r="L2191" s="7">
        <v>42481.708333333336</v>
      </c>
      <c r="M2191" s="5">
        <f>(J2191/86400)+25569+(-5/24)</f>
        <v>42467.579861111109</v>
      </c>
      <c r="N2191" s="5">
        <f t="shared" si="34"/>
        <v>42481.708333333336</v>
      </c>
      <c r="O2191" t="b">
        <v>0</v>
      </c>
      <c r="P2191">
        <v>88</v>
      </c>
      <c r="Q2191" t="b">
        <v>1</v>
      </c>
      <c r="R2191" t="s">
        <v>8297</v>
      </c>
      <c r="S2191" s="11">
        <f>SUM(E2191/D2191)*100</f>
        <v>503.25</v>
      </c>
      <c r="T2191" s="10">
        <f>SUM(E2191/P2191)</f>
        <v>68.625</v>
      </c>
      <c r="U2191" t="s">
        <v>8331</v>
      </c>
      <c r="V2191" t="s">
        <v>8349</v>
      </c>
    </row>
    <row r="2192" spans="1:22" ht="43.5" x14ac:dyDescent="0.35">
      <c r="A2192">
        <v>2190</v>
      </c>
      <c r="B2192" s="3" t="s">
        <v>2191</v>
      </c>
      <c r="C2192" s="3" t="s">
        <v>6300</v>
      </c>
      <c r="D2192" s="18">
        <v>19000</v>
      </c>
      <c r="E2192" s="18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7">
        <v>42417.416712962957</v>
      </c>
      <c r="L2192" s="7">
        <v>42452.082638888889</v>
      </c>
      <c r="M2192" s="5">
        <f>(J2192/86400)+25569+(-5/24)</f>
        <v>42417.416712962957</v>
      </c>
      <c r="N2192" s="5">
        <f t="shared" si="34"/>
        <v>42452.082638888889</v>
      </c>
      <c r="O2192" t="b">
        <v>0</v>
      </c>
      <c r="P2192">
        <v>537</v>
      </c>
      <c r="Q2192" t="b">
        <v>1</v>
      </c>
      <c r="R2192" t="s">
        <v>8297</v>
      </c>
      <c r="S2192" s="11">
        <f>SUM(E2192/D2192)*100</f>
        <v>184.61052631578946</v>
      </c>
      <c r="T2192" s="10">
        <f>SUM(E2192/P2192)</f>
        <v>65.318435754189949</v>
      </c>
      <c r="U2192" t="s">
        <v>8331</v>
      </c>
      <c r="V2192" t="s">
        <v>8349</v>
      </c>
    </row>
    <row r="2193" spans="1:22" ht="58" x14ac:dyDescent="0.35">
      <c r="A2193">
        <v>2191</v>
      </c>
      <c r="B2193" s="3" t="s">
        <v>2192</v>
      </c>
      <c r="C2193" s="3" t="s">
        <v>6301</v>
      </c>
      <c r="D2193" s="18">
        <v>750</v>
      </c>
      <c r="E2193" s="18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7">
        <v>42768.6253125</v>
      </c>
      <c r="L2193" s="7">
        <v>42780.6253125</v>
      </c>
      <c r="M2193" s="5">
        <f>(J2193/86400)+25569+(-5/24)</f>
        <v>42768.6253125</v>
      </c>
      <c r="N2193" s="5">
        <f t="shared" si="34"/>
        <v>42780.6253125</v>
      </c>
      <c r="O2193" t="b">
        <v>0</v>
      </c>
      <c r="P2193">
        <v>25</v>
      </c>
      <c r="Q2193" t="b">
        <v>1</v>
      </c>
      <c r="R2193" t="s">
        <v>8297</v>
      </c>
      <c r="S2193" s="11">
        <f>SUM(E2193/D2193)*100</f>
        <v>119.73333333333333</v>
      </c>
      <c r="T2193" s="10">
        <f>SUM(E2193/P2193)</f>
        <v>35.92</v>
      </c>
      <c r="U2193" t="s">
        <v>8331</v>
      </c>
      <c r="V2193" t="s">
        <v>8349</v>
      </c>
    </row>
    <row r="2194" spans="1:22" ht="58" x14ac:dyDescent="0.35">
      <c r="A2194">
        <v>2192</v>
      </c>
      <c r="B2194" s="3" t="s">
        <v>2193</v>
      </c>
      <c r="C2194" s="3" t="s">
        <v>6302</v>
      </c>
      <c r="D2194" s="18">
        <v>12000</v>
      </c>
      <c r="E2194" s="18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7">
        <v>42691.642870370364</v>
      </c>
      <c r="L2194" s="7">
        <v>42719.749999999993</v>
      </c>
      <c r="M2194" s="5">
        <f>(J2194/86400)+25569+(-5/24)</f>
        <v>42691.642870370364</v>
      </c>
      <c r="N2194" s="5">
        <f t="shared" si="34"/>
        <v>42719.749999999993</v>
      </c>
      <c r="O2194" t="b">
        <v>0</v>
      </c>
      <c r="P2194">
        <v>3238</v>
      </c>
      <c r="Q2194" t="b">
        <v>1</v>
      </c>
      <c r="R2194" t="s">
        <v>8297</v>
      </c>
      <c r="S2194" s="11">
        <f>SUM(E2194/D2194)*100</f>
        <v>1081.2401666666667</v>
      </c>
      <c r="T2194" s="10">
        <f>SUM(E2194/P2194)</f>
        <v>40.070667078443485</v>
      </c>
      <c r="U2194" t="s">
        <v>8331</v>
      </c>
      <c r="V2194" t="s">
        <v>8349</v>
      </c>
    </row>
    <row r="2195" spans="1:22" ht="58" x14ac:dyDescent="0.35">
      <c r="A2195">
        <v>2193</v>
      </c>
      <c r="B2195" s="3" t="s">
        <v>2194</v>
      </c>
      <c r="C2195" s="3" t="s">
        <v>6303</v>
      </c>
      <c r="D2195" s="18">
        <v>15000</v>
      </c>
      <c r="E2195" s="18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7">
        <v>42664.197592592587</v>
      </c>
      <c r="L2195" s="7">
        <v>42694.999305555553</v>
      </c>
      <c r="M2195" s="5">
        <f>(J2195/86400)+25569+(-5/24)</f>
        <v>42664.197592592587</v>
      </c>
      <c r="N2195" s="5">
        <f t="shared" si="34"/>
        <v>42694.999305555553</v>
      </c>
      <c r="O2195" t="b">
        <v>0</v>
      </c>
      <c r="P2195">
        <v>897</v>
      </c>
      <c r="Q2195" t="b">
        <v>1</v>
      </c>
      <c r="R2195" t="s">
        <v>8297</v>
      </c>
      <c r="S2195" s="11">
        <f>SUM(E2195/D2195)*100</f>
        <v>452.37333333333333</v>
      </c>
      <c r="T2195" s="10">
        <f>SUM(E2195/P2195)</f>
        <v>75.647714604236342</v>
      </c>
      <c r="U2195" t="s">
        <v>8331</v>
      </c>
      <c r="V2195" t="s">
        <v>8349</v>
      </c>
    </row>
    <row r="2196" spans="1:22" ht="58" x14ac:dyDescent="0.35">
      <c r="A2196">
        <v>2194</v>
      </c>
      <c r="B2196" s="3" t="s">
        <v>2195</v>
      </c>
      <c r="C2196" s="3" t="s">
        <v>6304</v>
      </c>
      <c r="D2196" s="18">
        <v>10000</v>
      </c>
      <c r="E2196" s="18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7">
        <v>42425.54965277778</v>
      </c>
      <c r="L2196" s="7">
        <v>42455.507986111108</v>
      </c>
      <c r="M2196" s="5">
        <f>(J2196/86400)+25569+(-5/24)</f>
        <v>42425.54965277778</v>
      </c>
      <c r="N2196" s="5">
        <f t="shared" si="34"/>
        <v>42455.507986111108</v>
      </c>
      <c r="O2196" t="b">
        <v>0</v>
      </c>
      <c r="P2196">
        <v>878</v>
      </c>
      <c r="Q2196" t="b">
        <v>1</v>
      </c>
      <c r="R2196" t="s">
        <v>8297</v>
      </c>
      <c r="S2196" s="11">
        <f>SUM(E2196/D2196)*100</f>
        <v>537.37</v>
      </c>
      <c r="T2196" s="10">
        <f>SUM(E2196/P2196)</f>
        <v>61.203872437357631</v>
      </c>
      <c r="U2196" t="s">
        <v>8331</v>
      </c>
      <c r="V2196" t="s">
        <v>8349</v>
      </c>
    </row>
    <row r="2197" spans="1:22" ht="29" x14ac:dyDescent="0.35">
      <c r="A2197">
        <v>2195</v>
      </c>
      <c r="B2197" s="3" t="s">
        <v>2196</v>
      </c>
      <c r="C2197" s="3" t="s">
        <v>6305</v>
      </c>
      <c r="D2197" s="18">
        <v>4600</v>
      </c>
      <c r="E2197" s="18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7">
        <v>42197.563657407409</v>
      </c>
      <c r="L2197" s="7">
        <v>42227.563657407409</v>
      </c>
      <c r="M2197" s="5">
        <f>(J2197/86400)+25569+(-5/24)</f>
        <v>42197.563657407409</v>
      </c>
      <c r="N2197" s="5">
        <f t="shared" si="34"/>
        <v>42227.563657407409</v>
      </c>
      <c r="O2197" t="b">
        <v>0</v>
      </c>
      <c r="P2197">
        <v>115</v>
      </c>
      <c r="Q2197" t="b">
        <v>1</v>
      </c>
      <c r="R2197" t="s">
        <v>8297</v>
      </c>
      <c r="S2197" s="11">
        <f>SUM(E2197/D2197)*100</f>
        <v>120.32608695652173</v>
      </c>
      <c r="T2197" s="10">
        <f>SUM(E2197/P2197)</f>
        <v>48.130434782608695</v>
      </c>
      <c r="U2197" t="s">
        <v>8331</v>
      </c>
      <c r="V2197" t="s">
        <v>8349</v>
      </c>
    </row>
    <row r="2198" spans="1:22" ht="29" x14ac:dyDescent="0.35">
      <c r="A2198">
        <v>2196</v>
      </c>
      <c r="B2198" s="3" t="s">
        <v>2197</v>
      </c>
      <c r="C2198" s="3" t="s">
        <v>6306</v>
      </c>
      <c r="D2198" s="18">
        <v>14000</v>
      </c>
      <c r="E2198" s="1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7">
        <v>42675.278958333329</v>
      </c>
      <c r="L2198" s="7">
        <v>42706.083333333336</v>
      </c>
      <c r="M2198" s="5">
        <f>(J2198/86400)+25569+(-5/24)</f>
        <v>42675.278958333329</v>
      </c>
      <c r="N2198" s="5">
        <f t="shared" si="34"/>
        <v>42706.083333333336</v>
      </c>
      <c r="O2198" t="b">
        <v>0</v>
      </c>
      <c r="P2198">
        <v>234</v>
      </c>
      <c r="Q2198" t="b">
        <v>1</v>
      </c>
      <c r="R2198" t="s">
        <v>8297</v>
      </c>
      <c r="S2198" s="11">
        <f>SUM(E2198/D2198)*100</f>
        <v>113.83571428571429</v>
      </c>
      <c r="T2198" s="10">
        <f>SUM(E2198/P2198)</f>
        <v>68.106837606837601</v>
      </c>
      <c r="U2198" t="s">
        <v>8331</v>
      </c>
      <c r="V2198" t="s">
        <v>8349</v>
      </c>
    </row>
    <row r="2199" spans="1:22" ht="43.5" x14ac:dyDescent="0.35">
      <c r="A2199">
        <v>2197</v>
      </c>
      <c r="B2199" s="3" t="s">
        <v>2198</v>
      </c>
      <c r="C2199" s="3" t="s">
        <v>6307</v>
      </c>
      <c r="D2199" s="18">
        <v>30000</v>
      </c>
      <c r="E2199" s="18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7">
        <v>42033.37568287037</v>
      </c>
      <c r="L2199" s="7">
        <v>42063.37568287037</v>
      </c>
      <c r="M2199" s="5">
        <f>(J2199/86400)+25569+(-5/24)</f>
        <v>42033.37568287037</v>
      </c>
      <c r="N2199" s="5">
        <f t="shared" si="34"/>
        <v>42063.37568287037</v>
      </c>
      <c r="O2199" t="b">
        <v>0</v>
      </c>
      <c r="P2199">
        <v>4330</v>
      </c>
      <c r="Q2199" t="b">
        <v>1</v>
      </c>
      <c r="R2199" t="s">
        <v>8297</v>
      </c>
      <c r="S2199" s="11">
        <f>SUM(E2199/D2199)*100</f>
        <v>951.03109999999992</v>
      </c>
      <c r="T2199" s="10">
        <f>SUM(E2199/P2199)</f>
        <v>65.891300230946882</v>
      </c>
      <c r="U2199" t="s">
        <v>8331</v>
      </c>
      <c r="V2199" t="s">
        <v>8349</v>
      </c>
    </row>
    <row r="2200" spans="1:22" ht="43.5" x14ac:dyDescent="0.35">
      <c r="A2200">
        <v>2198</v>
      </c>
      <c r="B2200" s="3" t="s">
        <v>2199</v>
      </c>
      <c r="C2200" s="3" t="s">
        <v>6308</v>
      </c>
      <c r="D2200" s="18">
        <v>40000</v>
      </c>
      <c r="E2200" s="18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7">
        <v>42292.305555555555</v>
      </c>
      <c r="L2200" s="7">
        <v>42322.347222222219</v>
      </c>
      <c r="M2200" s="5">
        <f>(J2200/86400)+25569+(-5/24)</f>
        <v>42292.305555555555</v>
      </c>
      <c r="N2200" s="5">
        <f t="shared" si="34"/>
        <v>42322.347222222219</v>
      </c>
      <c r="O2200" t="b">
        <v>0</v>
      </c>
      <c r="P2200">
        <v>651</v>
      </c>
      <c r="Q2200" t="b">
        <v>1</v>
      </c>
      <c r="R2200" t="s">
        <v>8297</v>
      </c>
      <c r="S2200" s="11">
        <f>SUM(E2200/D2200)*100</f>
        <v>132.89249999999998</v>
      </c>
      <c r="T2200" s="10">
        <f>SUM(E2200/P2200)</f>
        <v>81.654377880184327</v>
      </c>
      <c r="U2200" t="s">
        <v>8331</v>
      </c>
      <c r="V2200" t="s">
        <v>8349</v>
      </c>
    </row>
    <row r="2201" spans="1:22" ht="29" x14ac:dyDescent="0.35">
      <c r="A2201">
        <v>2199</v>
      </c>
      <c r="B2201" s="3" t="s">
        <v>2200</v>
      </c>
      <c r="C2201" s="3" t="s">
        <v>6309</v>
      </c>
      <c r="D2201" s="18">
        <v>9000</v>
      </c>
      <c r="E2201" s="18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7">
        <v>42262.208310185182</v>
      </c>
      <c r="L2201" s="7">
        <v>42292.208310185182</v>
      </c>
      <c r="M2201" s="5">
        <f>(J2201/86400)+25569+(-5/24)</f>
        <v>42262.208310185182</v>
      </c>
      <c r="N2201" s="5">
        <f t="shared" si="34"/>
        <v>42292.208310185182</v>
      </c>
      <c r="O2201" t="b">
        <v>1</v>
      </c>
      <c r="P2201">
        <v>251</v>
      </c>
      <c r="Q2201" t="b">
        <v>1</v>
      </c>
      <c r="R2201" t="s">
        <v>8297</v>
      </c>
      <c r="S2201" s="11">
        <f>SUM(E2201/D2201)*100</f>
        <v>146.97777777777779</v>
      </c>
      <c r="T2201" s="10">
        <f>SUM(E2201/P2201)</f>
        <v>52.701195219123505</v>
      </c>
      <c r="U2201" t="s">
        <v>8331</v>
      </c>
      <c r="V2201" t="s">
        <v>8349</v>
      </c>
    </row>
    <row r="2202" spans="1:22" ht="43.5" x14ac:dyDescent="0.35">
      <c r="A2202">
        <v>2200</v>
      </c>
      <c r="B2202" s="3" t="s">
        <v>2201</v>
      </c>
      <c r="C2202" s="3" t="s">
        <v>6310</v>
      </c>
      <c r="D2202" s="18">
        <v>2000</v>
      </c>
      <c r="E2202" s="18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7">
        <v>42163.417453703696</v>
      </c>
      <c r="L2202" s="7">
        <v>42190.916666666664</v>
      </c>
      <c r="M2202" s="5">
        <f>(J2202/86400)+25569+(-5/24)</f>
        <v>42163.417453703696</v>
      </c>
      <c r="N2202" s="5">
        <f t="shared" si="34"/>
        <v>42190.916666666664</v>
      </c>
      <c r="O2202" t="b">
        <v>0</v>
      </c>
      <c r="P2202">
        <v>263</v>
      </c>
      <c r="Q2202" t="b">
        <v>1</v>
      </c>
      <c r="R2202" t="s">
        <v>8297</v>
      </c>
      <c r="S2202" s="11">
        <f>SUM(E2202/D2202)*100</f>
        <v>542.15</v>
      </c>
      <c r="T2202" s="10">
        <f>SUM(E2202/P2202)</f>
        <v>41.228136882129277</v>
      </c>
      <c r="U2202" t="s">
        <v>8331</v>
      </c>
      <c r="V2202" t="s">
        <v>8349</v>
      </c>
    </row>
    <row r="2203" spans="1:22" ht="43.5" x14ac:dyDescent="0.35">
      <c r="A2203">
        <v>2201</v>
      </c>
      <c r="B2203" s="3" t="s">
        <v>2202</v>
      </c>
      <c r="C2203" s="3" t="s">
        <v>6311</v>
      </c>
      <c r="D2203" s="18">
        <v>110</v>
      </c>
      <c r="E2203" s="18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7">
        <v>41276.638483796291</v>
      </c>
      <c r="L2203" s="7">
        <v>41290.638483796291</v>
      </c>
      <c r="M2203" s="5">
        <f>(J2203/86400)+25569+(-5/24)</f>
        <v>41276.638483796291</v>
      </c>
      <c r="N2203" s="5">
        <f t="shared" si="34"/>
        <v>41290.638483796291</v>
      </c>
      <c r="O2203" t="b">
        <v>0</v>
      </c>
      <c r="P2203">
        <v>28</v>
      </c>
      <c r="Q2203" t="b">
        <v>1</v>
      </c>
      <c r="R2203" t="s">
        <v>8280</v>
      </c>
      <c r="S2203" s="11">
        <f>SUM(E2203/D2203)*100</f>
        <v>382.71818181818185</v>
      </c>
      <c r="T2203" s="10">
        <f>SUM(E2203/P2203)</f>
        <v>15.035357142857142</v>
      </c>
      <c r="U2203" t="s">
        <v>8323</v>
      </c>
      <c r="V2203" t="s">
        <v>8328</v>
      </c>
    </row>
    <row r="2204" spans="1:22" ht="29" x14ac:dyDescent="0.35">
      <c r="A2204">
        <v>2202</v>
      </c>
      <c r="B2204" s="3" t="s">
        <v>2203</v>
      </c>
      <c r="C2204" s="3" t="s">
        <v>6312</v>
      </c>
      <c r="D2204" s="18">
        <v>4000</v>
      </c>
      <c r="E2204" s="18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7">
        <v>41184.640833333331</v>
      </c>
      <c r="L2204" s="7">
        <v>41214.640833333331</v>
      </c>
      <c r="M2204" s="5">
        <f>(J2204/86400)+25569+(-5/24)</f>
        <v>41184.640833333331</v>
      </c>
      <c r="N2204" s="5">
        <f t="shared" si="34"/>
        <v>41214.640833333331</v>
      </c>
      <c r="O2204" t="b">
        <v>0</v>
      </c>
      <c r="P2204">
        <v>721</v>
      </c>
      <c r="Q2204" t="b">
        <v>1</v>
      </c>
      <c r="R2204" t="s">
        <v>8280</v>
      </c>
      <c r="S2204" s="11">
        <f>SUM(E2204/D2204)*100</f>
        <v>704.18124999999998</v>
      </c>
      <c r="T2204" s="10">
        <f>SUM(E2204/P2204)</f>
        <v>39.066920943134534</v>
      </c>
      <c r="U2204" t="s">
        <v>8323</v>
      </c>
      <c r="V2204" t="s">
        <v>8328</v>
      </c>
    </row>
    <row r="2205" spans="1:22" ht="43.5" x14ac:dyDescent="0.35">
      <c r="A2205">
        <v>2203</v>
      </c>
      <c r="B2205" s="3" t="s">
        <v>2204</v>
      </c>
      <c r="C2205" s="3" t="s">
        <v>6313</v>
      </c>
      <c r="D2205" s="18">
        <v>2000</v>
      </c>
      <c r="E2205" s="18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7">
        <v>42241.651412037034</v>
      </c>
      <c r="L2205" s="7">
        <v>42271.651412037034</v>
      </c>
      <c r="M2205" s="5">
        <f>(J2205/86400)+25569+(-5/24)</f>
        <v>42241.651412037034</v>
      </c>
      <c r="N2205" s="5">
        <f t="shared" si="34"/>
        <v>42271.651412037034</v>
      </c>
      <c r="O2205" t="b">
        <v>0</v>
      </c>
      <c r="P2205">
        <v>50</v>
      </c>
      <c r="Q2205" t="b">
        <v>1</v>
      </c>
      <c r="R2205" t="s">
        <v>8280</v>
      </c>
      <c r="S2205" s="11">
        <f>SUM(E2205/D2205)*100</f>
        <v>109.55</v>
      </c>
      <c r="T2205" s="10">
        <f>SUM(E2205/P2205)</f>
        <v>43.82</v>
      </c>
      <c r="U2205" t="s">
        <v>8323</v>
      </c>
      <c r="V2205" t="s">
        <v>8328</v>
      </c>
    </row>
    <row r="2206" spans="1:22" ht="43.5" x14ac:dyDescent="0.35">
      <c r="A2206">
        <v>2204</v>
      </c>
      <c r="B2206" s="3" t="s">
        <v>2205</v>
      </c>
      <c r="C2206" s="3" t="s">
        <v>6314</v>
      </c>
      <c r="D2206" s="18">
        <v>1500</v>
      </c>
      <c r="E2206" s="18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7">
        <v>41312.103229166663</v>
      </c>
      <c r="L2206" s="7">
        <v>41342.103229166663</v>
      </c>
      <c r="M2206" s="5">
        <f>(J2206/86400)+25569+(-5/24)</f>
        <v>41312.103229166663</v>
      </c>
      <c r="N2206" s="5">
        <f t="shared" si="34"/>
        <v>41342.103229166663</v>
      </c>
      <c r="O2206" t="b">
        <v>0</v>
      </c>
      <c r="P2206">
        <v>73</v>
      </c>
      <c r="Q2206" t="b">
        <v>1</v>
      </c>
      <c r="R2206" t="s">
        <v>8280</v>
      </c>
      <c r="S2206" s="11">
        <f>SUM(E2206/D2206)*100</f>
        <v>132.86666666666667</v>
      </c>
      <c r="T2206" s="10">
        <f>SUM(E2206/P2206)</f>
        <v>27.301369863013697</v>
      </c>
      <c r="U2206" t="s">
        <v>8323</v>
      </c>
      <c r="V2206" t="s">
        <v>8328</v>
      </c>
    </row>
    <row r="2207" spans="1:22" ht="43.5" x14ac:dyDescent="0.35">
      <c r="A2207">
        <v>2205</v>
      </c>
      <c r="B2207" s="3" t="s">
        <v>2206</v>
      </c>
      <c r="C2207" s="3" t="s">
        <v>6315</v>
      </c>
      <c r="D2207" s="18">
        <v>750</v>
      </c>
      <c r="E2207" s="18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7">
        <v>41031.613298611112</v>
      </c>
      <c r="L2207" s="7">
        <v>41061.613298611112</v>
      </c>
      <c r="M2207" s="5">
        <f>(J2207/86400)+25569+(-5/24)</f>
        <v>41031.613298611112</v>
      </c>
      <c r="N2207" s="5">
        <f t="shared" si="34"/>
        <v>41061.613298611112</v>
      </c>
      <c r="O2207" t="b">
        <v>0</v>
      </c>
      <c r="P2207">
        <v>27</v>
      </c>
      <c r="Q2207" t="b">
        <v>1</v>
      </c>
      <c r="R2207" t="s">
        <v>8280</v>
      </c>
      <c r="S2207" s="11">
        <f>SUM(E2207/D2207)*100</f>
        <v>152</v>
      </c>
      <c r="T2207" s="10">
        <f>SUM(E2207/P2207)</f>
        <v>42.222222222222221</v>
      </c>
      <c r="U2207" t="s">
        <v>8323</v>
      </c>
      <c r="V2207" t="s">
        <v>8328</v>
      </c>
    </row>
    <row r="2208" spans="1:22" ht="43.5" x14ac:dyDescent="0.35">
      <c r="A2208">
        <v>2206</v>
      </c>
      <c r="B2208" s="3" t="s">
        <v>2207</v>
      </c>
      <c r="C2208" s="3" t="s">
        <v>6316</v>
      </c>
      <c r="D2208" s="18">
        <v>1100</v>
      </c>
      <c r="E2208" s="1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7">
        <v>40997.048888888887</v>
      </c>
      <c r="L2208" s="7">
        <v>41015.048888888887</v>
      </c>
      <c r="M2208" s="5">
        <f>(J2208/86400)+25569+(-5/24)</f>
        <v>40997.048888888887</v>
      </c>
      <c r="N2208" s="5">
        <f t="shared" si="34"/>
        <v>41015.048888888887</v>
      </c>
      <c r="O2208" t="b">
        <v>0</v>
      </c>
      <c r="P2208">
        <v>34</v>
      </c>
      <c r="Q2208" t="b">
        <v>1</v>
      </c>
      <c r="R2208" t="s">
        <v>8280</v>
      </c>
      <c r="S2208" s="11">
        <f>SUM(E2208/D2208)*100</f>
        <v>102.72727272727273</v>
      </c>
      <c r="T2208" s="10">
        <f>SUM(E2208/P2208)</f>
        <v>33.235294117647058</v>
      </c>
      <c r="U2208" t="s">
        <v>8323</v>
      </c>
      <c r="V2208" t="s">
        <v>8328</v>
      </c>
    </row>
    <row r="2209" spans="1:22" ht="43.5" x14ac:dyDescent="0.35">
      <c r="A2209">
        <v>2207</v>
      </c>
      <c r="B2209" s="3" t="s">
        <v>2208</v>
      </c>
      <c r="C2209" s="3" t="s">
        <v>6317</v>
      </c>
      <c r="D2209" s="18">
        <v>2000</v>
      </c>
      <c r="E2209" s="18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7">
        <v>41563.985798611109</v>
      </c>
      <c r="L2209" s="7">
        <v>41594.027465277773</v>
      </c>
      <c r="M2209" s="5">
        <f>(J2209/86400)+25569+(-5/24)</f>
        <v>41563.985798611109</v>
      </c>
      <c r="N2209" s="5">
        <f t="shared" si="34"/>
        <v>41594.027465277773</v>
      </c>
      <c r="O2209" t="b">
        <v>0</v>
      </c>
      <c r="P2209">
        <v>7</v>
      </c>
      <c r="Q2209" t="b">
        <v>1</v>
      </c>
      <c r="R2209" t="s">
        <v>8280</v>
      </c>
      <c r="S2209" s="11">
        <f>SUM(E2209/D2209)*100</f>
        <v>100</v>
      </c>
      <c r="T2209" s="10">
        <f>SUM(E2209/P2209)</f>
        <v>285.71428571428572</v>
      </c>
      <c r="U2209" t="s">
        <v>8323</v>
      </c>
      <c r="V2209" t="s">
        <v>8328</v>
      </c>
    </row>
    <row r="2210" spans="1:22" ht="43.5" x14ac:dyDescent="0.35">
      <c r="A2210">
        <v>2208</v>
      </c>
      <c r="B2210" s="3" t="s">
        <v>2209</v>
      </c>
      <c r="C2210" s="3" t="s">
        <v>6318</v>
      </c>
      <c r="D2210" s="18">
        <v>1000</v>
      </c>
      <c r="E2210" s="18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7">
        <v>40946.673912037033</v>
      </c>
      <c r="L2210" s="7">
        <v>41005.958333333328</v>
      </c>
      <c r="M2210" s="5">
        <f>(J2210/86400)+25569+(-5/24)</f>
        <v>40946.673912037033</v>
      </c>
      <c r="N2210" s="5">
        <f t="shared" si="34"/>
        <v>41005.958333333328</v>
      </c>
      <c r="O2210" t="b">
        <v>0</v>
      </c>
      <c r="P2210">
        <v>24</v>
      </c>
      <c r="Q2210" t="b">
        <v>1</v>
      </c>
      <c r="R2210" t="s">
        <v>8280</v>
      </c>
      <c r="S2210" s="11">
        <f>SUM(E2210/D2210)*100</f>
        <v>101.6</v>
      </c>
      <c r="T2210" s="10">
        <f>SUM(E2210/P2210)</f>
        <v>42.333333333333336</v>
      </c>
      <c r="U2210" t="s">
        <v>8323</v>
      </c>
      <c r="V2210" t="s">
        <v>8328</v>
      </c>
    </row>
    <row r="2211" spans="1:22" ht="29" x14ac:dyDescent="0.35">
      <c r="A2211">
        <v>2209</v>
      </c>
      <c r="B2211" s="3" t="s">
        <v>2210</v>
      </c>
      <c r="C2211" s="3" t="s">
        <v>6319</v>
      </c>
      <c r="D2211" s="18">
        <v>500</v>
      </c>
      <c r="E2211" s="18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7">
        <v>41732.27134259259</v>
      </c>
      <c r="L2211" s="7">
        <v>41743.75</v>
      </c>
      <c r="M2211" s="5">
        <f>(J2211/86400)+25569+(-5/24)</f>
        <v>41732.27134259259</v>
      </c>
      <c r="N2211" s="5">
        <f t="shared" si="34"/>
        <v>41743.75</v>
      </c>
      <c r="O2211" t="b">
        <v>0</v>
      </c>
      <c r="P2211">
        <v>15</v>
      </c>
      <c r="Q2211" t="b">
        <v>1</v>
      </c>
      <c r="R2211" t="s">
        <v>8280</v>
      </c>
      <c r="S2211" s="11">
        <f>SUM(E2211/D2211)*100</f>
        <v>150.80000000000001</v>
      </c>
      <c r="T2211" s="10">
        <f>SUM(E2211/P2211)</f>
        <v>50.266666666666666</v>
      </c>
      <c r="U2211" t="s">
        <v>8323</v>
      </c>
      <c r="V2211" t="s">
        <v>8328</v>
      </c>
    </row>
    <row r="2212" spans="1:22" ht="58" x14ac:dyDescent="0.35">
      <c r="A2212">
        <v>2210</v>
      </c>
      <c r="B2212" s="3" t="s">
        <v>2211</v>
      </c>
      <c r="C2212" s="3" t="s">
        <v>6320</v>
      </c>
      <c r="D2212" s="18">
        <v>4000</v>
      </c>
      <c r="E2212" s="18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7">
        <v>40955.857754629629</v>
      </c>
      <c r="L2212" s="7">
        <v>41013.525000000001</v>
      </c>
      <c r="M2212" s="5">
        <f>(J2212/86400)+25569+(-5/24)</f>
        <v>40955.857754629629</v>
      </c>
      <c r="N2212" s="5">
        <f t="shared" si="34"/>
        <v>41013.525000000001</v>
      </c>
      <c r="O2212" t="b">
        <v>0</v>
      </c>
      <c r="P2212">
        <v>72</v>
      </c>
      <c r="Q2212" t="b">
        <v>1</v>
      </c>
      <c r="R2212" t="s">
        <v>8280</v>
      </c>
      <c r="S2212" s="11">
        <f>SUM(E2212/D2212)*100</f>
        <v>111.425</v>
      </c>
      <c r="T2212" s="10">
        <f>SUM(E2212/P2212)</f>
        <v>61.902777777777779</v>
      </c>
      <c r="U2212" t="s">
        <v>8323</v>
      </c>
      <c r="V2212" t="s">
        <v>8328</v>
      </c>
    </row>
    <row r="2213" spans="1:22" ht="58" x14ac:dyDescent="0.35">
      <c r="A2213">
        <v>2211</v>
      </c>
      <c r="B2213" s="3" t="s">
        <v>2212</v>
      </c>
      <c r="C2213" s="3" t="s">
        <v>6321</v>
      </c>
      <c r="D2213" s="18">
        <v>2500</v>
      </c>
      <c r="E2213" s="18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7">
        <v>41716.576678240737</v>
      </c>
      <c r="L2213" s="7">
        <v>41739.082638888889</v>
      </c>
      <c r="M2213" s="5">
        <f>(J2213/86400)+25569+(-5/24)</f>
        <v>41716.576678240737</v>
      </c>
      <c r="N2213" s="5">
        <f t="shared" si="34"/>
        <v>41739.082638888889</v>
      </c>
      <c r="O2213" t="b">
        <v>0</v>
      </c>
      <c r="P2213">
        <v>120</v>
      </c>
      <c r="Q2213" t="b">
        <v>1</v>
      </c>
      <c r="R2213" t="s">
        <v>8280</v>
      </c>
      <c r="S2213" s="11">
        <f>SUM(E2213/D2213)*100</f>
        <v>195.6</v>
      </c>
      <c r="T2213" s="10">
        <f>SUM(E2213/P2213)</f>
        <v>40.75</v>
      </c>
      <c r="U2213" t="s">
        <v>8323</v>
      </c>
      <c r="V2213" t="s">
        <v>8328</v>
      </c>
    </row>
    <row r="2214" spans="1:22" ht="58" x14ac:dyDescent="0.35">
      <c r="A2214">
        <v>2212</v>
      </c>
      <c r="B2214" s="3" t="s">
        <v>2213</v>
      </c>
      <c r="C2214" s="3" t="s">
        <v>6322</v>
      </c>
      <c r="D2214" s="18">
        <v>6000</v>
      </c>
      <c r="E2214" s="18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7">
        <v>41548.539085648146</v>
      </c>
      <c r="L2214" s="7">
        <v>41581.833333333328</v>
      </c>
      <c r="M2214" s="5">
        <f>(J2214/86400)+25569+(-5/24)</f>
        <v>41548.539085648146</v>
      </c>
      <c r="N2214" s="5">
        <f t="shared" si="34"/>
        <v>41581.833333333328</v>
      </c>
      <c r="O2214" t="b">
        <v>0</v>
      </c>
      <c r="P2214">
        <v>123</v>
      </c>
      <c r="Q2214" t="b">
        <v>1</v>
      </c>
      <c r="R2214" t="s">
        <v>8280</v>
      </c>
      <c r="S2214" s="11">
        <f>SUM(E2214/D2214)*100</f>
        <v>114.38333333333333</v>
      </c>
      <c r="T2214" s="10">
        <f>SUM(E2214/P2214)</f>
        <v>55.796747967479675</v>
      </c>
      <c r="U2214" t="s">
        <v>8323</v>
      </c>
      <c r="V2214" t="s">
        <v>8328</v>
      </c>
    </row>
    <row r="2215" spans="1:22" ht="72.5" x14ac:dyDescent="0.35">
      <c r="A2215">
        <v>2213</v>
      </c>
      <c r="B2215" s="3" t="s">
        <v>2214</v>
      </c>
      <c r="C2215" s="3" t="s">
        <v>6323</v>
      </c>
      <c r="D2215" s="18">
        <v>5</v>
      </c>
      <c r="E2215" s="18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7">
        <v>42109.617812499993</v>
      </c>
      <c r="L2215" s="7">
        <v>42139.617812499993</v>
      </c>
      <c r="M2215" s="5">
        <f>(J2215/86400)+25569+(-5/24)</f>
        <v>42109.617812499993</v>
      </c>
      <c r="N2215" s="5">
        <f t="shared" si="34"/>
        <v>42139.617812499993</v>
      </c>
      <c r="O2215" t="b">
        <v>0</v>
      </c>
      <c r="P2215">
        <v>1</v>
      </c>
      <c r="Q2215" t="b">
        <v>1</v>
      </c>
      <c r="R2215" t="s">
        <v>8280</v>
      </c>
      <c r="S2215" s="11">
        <f>SUM(E2215/D2215)*100</f>
        <v>200</v>
      </c>
      <c r="T2215" s="10">
        <f>SUM(E2215/P2215)</f>
        <v>10</v>
      </c>
      <c r="U2215" t="s">
        <v>8323</v>
      </c>
      <c r="V2215" t="s">
        <v>8328</v>
      </c>
    </row>
    <row r="2216" spans="1:22" ht="43.5" x14ac:dyDescent="0.35">
      <c r="A2216">
        <v>2214</v>
      </c>
      <c r="B2216" s="3" t="s">
        <v>2215</v>
      </c>
      <c r="C2216" s="3" t="s">
        <v>6324</v>
      </c>
      <c r="D2216" s="18">
        <v>600</v>
      </c>
      <c r="E2216" s="18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7">
        <v>41646.58388888889</v>
      </c>
      <c r="L2216" s="7">
        <v>41676.58388888889</v>
      </c>
      <c r="M2216" s="5">
        <f>(J2216/86400)+25569+(-5/24)</f>
        <v>41646.58388888889</v>
      </c>
      <c r="N2216" s="5">
        <f t="shared" si="34"/>
        <v>41676.58388888889</v>
      </c>
      <c r="O2216" t="b">
        <v>0</v>
      </c>
      <c r="P2216">
        <v>24</v>
      </c>
      <c r="Q2216" t="b">
        <v>1</v>
      </c>
      <c r="R2216" t="s">
        <v>8280</v>
      </c>
      <c r="S2216" s="11">
        <f>SUM(E2216/D2216)*100</f>
        <v>292.50166666666667</v>
      </c>
      <c r="T2216" s="10">
        <f>SUM(E2216/P2216)</f>
        <v>73.125416666666666</v>
      </c>
      <c r="U2216" t="s">
        <v>8323</v>
      </c>
      <c r="V2216" t="s">
        <v>8328</v>
      </c>
    </row>
    <row r="2217" spans="1:22" ht="29" x14ac:dyDescent="0.35">
      <c r="A2217">
        <v>2215</v>
      </c>
      <c r="B2217" s="3" t="s">
        <v>2216</v>
      </c>
      <c r="C2217" s="3" t="s">
        <v>6325</v>
      </c>
      <c r="D2217" s="18">
        <v>550</v>
      </c>
      <c r="E2217" s="18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7">
        <v>40958.508935185186</v>
      </c>
      <c r="L2217" s="7">
        <v>40981.082638888889</v>
      </c>
      <c r="M2217" s="5">
        <f>(J2217/86400)+25569+(-5/24)</f>
        <v>40958.508935185186</v>
      </c>
      <c r="N2217" s="5">
        <f t="shared" si="34"/>
        <v>40981.082638888889</v>
      </c>
      <c r="O2217" t="b">
        <v>0</v>
      </c>
      <c r="P2217">
        <v>33</v>
      </c>
      <c r="Q2217" t="b">
        <v>1</v>
      </c>
      <c r="R2217" t="s">
        <v>8280</v>
      </c>
      <c r="S2217" s="11">
        <f>SUM(E2217/D2217)*100</f>
        <v>156.36363636363637</v>
      </c>
      <c r="T2217" s="10">
        <f>SUM(E2217/P2217)</f>
        <v>26.060606060606062</v>
      </c>
      <c r="U2217" t="s">
        <v>8323</v>
      </c>
      <c r="V2217" t="s">
        <v>8328</v>
      </c>
    </row>
    <row r="2218" spans="1:22" ht="43.5" x14ac:dyDescent="0.35">
      <c r="A2218">
        <v>2216</v>
      </c>
      <c r="B2218" s="3" t="s">
        <v>2217</v>
      </c>
      <c r="C2218" s="3" t="s">
        <v>6326</v>
      </c>
      <c r="D2218" s="18">
        <v>300</v>
      </c>
      <c r="E2218" s="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7">
        <v>42194.543344907404</v>
      </c>
      <c r="L2218" s="7">
        <v>42208.543344907404</v>
      </c>
      <c r="M2218" s="5">
        <f>(J2218/86400)+25569+(-5/24)</f>
        <v>42194.543344907404</v>
      </c>
      <c r="N2218" s="5">
        <f t="shared" si="34"/>
        <v>42208.543344907404</v>
      </c>
      <c r="O2218" t="b">
        <v>0</v>
      </c>
      <c r="P2218">
        <v>14</v>
      </c>
      <c r="Q2218" t="b">
        <v>1</v>
      </c>
      <c r="R2218" t="s">
        <v>8280</v>
      </c>
      <c r="S2218" s="11">
        <f>SUM(E2218/D2218)*100</f>
        <v>105.66666666666666</v>
      </c>
      <c r="T2218" s="10">
        <f>SUM(E2218/P2218)</f>
        <v>22.642857142857142</v>
      </c>
      <c r="U2218" t="s">
        <v>8323</v>
      </c>
      <c r="V2218" t="s">
        <v>8328</v>
      </c>
    </row>
    <row r="2219" spans="1:22" ht="43.5" x14ac:dyDescent="0.35">
      <c r="A2219">
        <v>2217</v>
      </c>
      <c r="B2219" s="3" t="s">
        <v>2218</v>
      </c>
      <c r="C2219" s="3" t="s">
        <v>6327</v>
      </c>
      <c r="D2219" s="18">
        <v>420</v>
      </c>
      <c r="E2219" s="18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7">
        <v>42299.568437499998</v>
      </c>
      <c r="L2219" s="7">
        <v>42310.124999999993</v>
      </c>
      <c r="M2219" s="5">
        <f>(J2219/86400)+25569+(-5/24)</f>
        <v>42299.568437499998</v>
      </c>
      <c r="N2219" s="5">
        <f t="shared" si="34"/>
        <v>42310.124999999993</v>
      </c>
      <c r="O2219" t="b">
        <v>0</v>
      </c>
      <c r="P2219">
        <v>9</v>
      </c>
      <c r="Q2219" t="b">
        <v>1</v>
      </c>
      <c r="R2219" t="s">
        <v>8280</v>
      </c>
      <c r="S2219" s="11">
        <f>SUM(E2219/D2219)*100</f>
        <v>101.19047619047619</v>
      </c>
      <c r="T2219" s="10">
        <f>SUM(E2219/P2219)</f>
        <v>47.222222222222221</v>
      </c>
      <c r="U2219" t="s">
        <v>8323</v>
      </c>
      <c r="V2219" t="s">
        <v>8328</v>
      </c>
    </row>
    <row r="2220" spans="1:22" ht="43.5" x14ac:dyDescent="0.35">
      <c r="A2220">
        <v>2218</v>
      </c>
      <c r="B2220" s="3" t="s">
        <v>2219</v>
      </c>
      <c r="C2220" s="3" t="s">
        <v>6328</v>
      </c>
      <c r="D2220" s="18">
        <v>2000</v>
      </c>
      <c r="E2220" s="18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7">
        <v>41127.603969907403</v>
      </c>
      <c r="L2220" s="7">
        <v>41149.791666666664</v>
      </c>
      <c r="M2220" s="5">
        <f>(J2220/86400)+25569+(-5/24)</f>
        <v>41127.603969907403</v>
      </c>
      <c r="N2220" s="5">
        <f t="shared" si="34"/>
        <v>41149.791666666664</v>
      </c>
      <c r="O2220" t="b">
        <v>0</v>
      </c>
      <c r="P2220">
        <v>76</v>
      </c>
      <c r="Q2220" t="b">
        <v>1</v>
      </c>
      <c r="R2220" t="s">
        <v>8280</v>
      </c>
      <c r="S2220" s="11">
        <f>SUM(E2220/D2220)*100</f>
        <v>122.833</v>
      </c>
      <c r="T2220" s="10">
        <f>SUM(E2220/P2220)</f>
        <v>32.324473684210524</v>
      </c>
      <c r="U2220" t="s">
        <v>8323</v>
      </c>
      <c r="V2220" t="s">
        <v>8328</v>
      </c>
    </row>
    <row r="2221" spans="1:22" ht="43.5" x14ac:dyDescent="0.35">
      <c r="A2221">
        <v>2219</v>
      </c>
      <c r="B2221" s="3" t="s">
        <v>2220</v>
      </c>
      <c r="C2221" s="3" t="s">
        <v>6329</v>
      </c>
      <c r="D2221" s="18">
        <v>1000</v>
      </c>
      <c r="E2221" s="18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7">
        <v>42205.510555555556</v>
      </c>
      <c r="L2221" s="7">
        <v>42235.510555555556</v>
      </c>
      <c r="M2221" s="5">
        <f>(J2221/86400)+25569+(-5/24)</f>
        <v>42205.510555555556</v>
      </c>
      <c r="N2221" s="5">
        <f t="shared" si="34"/>
        <v>42235.510555555556</v>
      </c>
      <c r="O2221" t="b">
        <v>0</v>
      </c>
      <c r="P2221">
        <v>19</v>
      </c>
      <c r="Q2221" t="b">
        <v>1</v>
      </c>
      <c r="R2221" t="s">
        <v>8280</v>
      </c>
      <c r="S2221" s="11">
        <f>SUM(E2221/D2221)*100</f>
        <v>101.49999999999999</v>
      </c>
      <c r="T2221" s="10">
        <f>SUM(E2221/P2221)</f>
        <v>53.421052631578945</v>
      </c>
      <c r="U2221" t="s">
        <v>8323</v>
      </c>
      <c r="V2221" t="s">
        <v>8328</v>
      </c>
    </row>
    <row r="2222" spans="1:22" ht="43.5" x14ac:dyDescent="0.35">
      <c r="A2222">
        <v>2220</v>
      </c>
      <c r="B2222" s="3" t="s">
        <v>2221</v>
      </c>
      <c r="C2222" s="3" t="s">
        <v>6330</v>
      </c>
      <c r="D2222" s="18">
        <v>3500</v>
      </c>
      <c r="E2222" s="18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7">
        <v>41451.852268518516</v>
      </c>
      <c r="L2222" s="7">
        <v>41481.852268518516</v>
      </c>
      <c r="M2222" s="5">
        <f>(J2222/86400)+25569+(-5/24)</f>
        <v>41451.852268518516</v>
      </c>
      <c r="N2222" s="5">
        <f t="shared" si="34"/>
        <v>41481.852268518516</v>
      </c>
      <c r="O2222" t="b">
        <v>0</v>
      </c>
      <c r="P2222">
        <v>69</v>
      </c>
      <c r="Q2222" t="b">
        <v>1</v>
      </c>
      <c r="R2222" t="s">
        <v>8280</v>
      </c>
      <c r="S2222" s="11">
        <f>SUM(E2222/D2222)*100</f>
        <v>101.14285714285714</v>
      </c>
      <c r="T2222" s="10">
        <f>SUM(E2222/P2222)</f>
        <v>51.304347826086953</v>
      </c>
      <c r="U2222" t="s">
        <v>8323</v>
      </c>
      <c r="V2222" t="s">
        <v>8328</v>
      </c>
    </row>
    <row r="2223" spans="1:22" ht="43.5" x14ac:dyDescent="0.35">
      <c r="A2223">
        <v>2221</v>
      </c>
      <c r="B2223" s="3" t="s">
        <v>2222</v>
      </c>
      <c r="C2223" s="3" t="s">
        <v>6331</v>
      </c>
      <c r="D2223" s="18">
        <v>7500</v>
      </c>
      <c r="E2223" s="18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7">
        <v>42452.458437499998</v>
      </c>
      <c r="L2223" s="7">
        <v>42482.791666666664</v>
      </c>
      <c r="M2223" s="5">
        <f>(J2223/86400)+25569+(-5/24)</f>
        <v>42452.458437499998</v>
      </c>
      <c r="N2223" s="5">
        <f t="shared" si="34"/>
        <v>42482.791666666664</v>
      </c>
      <c r="O2223" t="b">
        <v>0</v>
      </c>
      <c r="P2223">
        <v>218</v>
      </c>
      <c r="Q2223" t="b">
        <v>1</v>
      </c>
      <c r="R2223" t="s">
        <v>8297</v>
      </c>
      <c r="S2223" s="11">
        <f>SUM(E2223/D2223)*100</f>
        <v>108.11999999999999</v>
      </c>
      <c r="T2223" s="10">
        <f>SUM(E2223/P2223)</f>
        <v>37.197247706422019</v>
      </c>
      <c r="U2223" t="s">
        <v>8331</v>
      </c>
      <c r="V2223" t="s">
        <v>8349</v>
      </c>
    </row>
    <row r="2224" spans="1:22" ht="43.5" x14ac:dyDescent="0.35">
      <c r="A2224">
        <v>2222</v>
      </c>
      <c r="B2224" s="3" t="s">
        <v>2223</v>
      </c>
      <c r="C2224" s="3" t="s">
        <v>6332</v>
      </c>
      <c r="D2224" s="18">
        <v>500</v>
      </c>
      <c r="E2224" s="18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7">
        <v>40906.579247685186</v>
      </c>
      <c r="L2224" s="7">
        <v>40936.579247685186</v>
      </c>
      <c r="M2224" s="5">
        <f>(J2224/86400)+25569+(-5/24)</f>
        <v>40906.579247685186</v>
      </c>
      <c r="N2224" s="5">
        <f t="shared" si="34"/>
        <v>40936.579247685186</v>
      </c>
      <c r="O2224" t="b">
        <v>0</v>
      </c>
      <c r="P2224">
        <v>30</v>
      </c>
      <c r="Q2224" t="b">
        <v>1</v>
      </c>
      <c r="R2224" t="s">
        <v>8297</v>
      </c>
      <c r="S2224" s="11">
        <f>SUM(E2224/D2224)*100</f>
        <v>162.6</v>
      </c>
      <c r="T2224" s="10">
        <f>SUM(E2224/P2224)</f>
        <v>27.1</v>
      </c>
      <c r="U2224" t="s">
        <v>8331</v>
      </c>
      <c r="V2224" t="s">
        <v>8349</v>
      </c>
    </row>
    <row r="2225" spans="1:22" ht="58" x14ac:dyDescent="0.35">
      <c r="A2225">
        <v>2223</v>
      </c>
      <c r="B2225" s="3" t="s">
        <v>2224</v>
      </c>
      <c r="C2225" s="3" t="s">
        <v>6333</v>
      </c>
      <c r="D2225" s="18">
        <v>19500</v>
      </c>
      <c r="E2225" s="18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7">
        <v>42152.432500000003</v>
      </c>
      <c r="L2225" s="7">
        <v>42182.432500000003</v>
      </c>
      <c r="M2225" s="5">
        <f>(J2225/86400)+25569+(-5/24)</f>
        <v>42152.432500000003</v>
      </c>
      <c r="N2225" s="5">
        <f t="shared" si="34"/>
        <v>42182.432500000003</v>
      </c>
      <c r="O2225" t="b">
        <v>0</v>
      </c>
      <c r="P2225">
        <v>100</v>
      </c>
      <c r="Q2225" t="b">
        <v>1</v>
      </c>
      <c r="R2225" t="s">
        <v>8297</v>
      </c>
      <c r="S2225" s="11">
        <f>SUM(E2225/D2225)*100</f>
        <v>105.80000000000001</v>
      </c>
      <c r="T2225" s="10">
        <f>SUM(E2225/P2225)</f>
        <v>206.31</v>
      </c>
      <c r="U2225" t="s">
        <v>8331</v>
      </c>
      <c r="V2225" t="s">
        <v>8349</v>
      </c>
    </row>
    <row r="2226" spans="1:22" ht="43.5" x14ac:dyDescent="0.35">
      <c r="A2226">
        <v>2224</v>
      </c>
      <c r="B2226" s="3" t="s">
        <v>2225</v>
      </c>
      <c r="C2226" s="3" t="s">
        <v>6334</v>
      </c>
      <c r="D2226" s="18">
        <v>10000</v>
      </c>
      <c r="E2226" s="18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7">
        <v>42644.459201388883</v>
      </c>
      <c r="L2226" s="7">
        <v>42672.583333333336</v>
      </c>
      <c r="M2226" s="5">
        <f>(J2226/86400)+25569+(-5/24)</f>
        <v>42644.459201388883</v>
      </c>
      <c r="N2226" s="5">
        <f t="shared" si="34"/>
        <v>42672.583333333336</v>
      </c>
      <c r="O2226" t="b">
        <v>0</v>
      </c>
      <c r="P2226">
        <v>296</v>
      </c>
      <c r="Q2226" t="b">
        <v>1</v>
      </c>
      <c r="R2226" t="s">
        <v>8297</v>
      </c>
      <c r="S2226" s="11">
        <f>SUM(E2226/D2226)*100</f>
        <v>243.15000000000003</v>
      </c>
      <c r="T2226" s="10">
        <f>SUM(E2226/P2226)</f>
        <v>82.145270270270274</v>
      </c>
      <c r="U2226" t="s">
        <v>8331</v>
      </c>
      <c r="V2226" t="s">
        <v>8349</v>
      </c>
    </row>
    <row r="2227" spans="1:22" ht="43.5" x14ac:dyDescent="0.35">
      <c r="A2227">
        <v>2225</v>
      </c>
      <c r="B2227" s="3" t="s">
        <v>2226</v>
      </c>
      <c r="C2227" s="3" t="s">
        <v>6335</v>
      </c>
      <c r="D2227" s="18">
        <v>21000</v>
      </c>
      <c r="E2227" s="18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7">
        <v>41873.583506944444</v>
      </c>
      <c r="L2227" s="7">
        <v>41903.583506944444</v>
      </c>
      <c r="M2227" s="5">
        <f>(J2227/86400)+25569+(-5/24)</f>
        <v>41873.583506944444</v>
      </c>
      <c r="N2227" s="5">
        <f t="shared" si="34"/>
        <v>41903.583506944444</v>
      </c>
      <c r="O2227" t="b">
        <v>0</v>
      </c>
      <c r="P2227">
        <v>1204</v>
      </c>
      <c r="Q2227" t="b">
        <v>1</v>
      </c>
      <c r="R2227" t="s">
        <v>8297</v>
      </c>
      <c r="S2227" s="11">
        <f>SUM(E2227/D2227)*100</f>
        <v>944.83338095238094</v>
      </c>
      <c r="T2227" s="10">
        <f>SUM(E2227/P2227)</f>
        <v>164.79651993355483</v>
      </c>
      <c r="U2227" t="s">
        <v>8331</v>
      </c>
      <c r="V2227" t="s">
        <v>8349</v>
      </c>
    </row>
    <row r="2228" spans="1:22" ht="43.5" x14ac:dyDescent="0.35">
      <c r="A2228">
        <v>2226</v>
      </c>
      <c r="B2228" s="3" t="s">
        <v>2227</v>
      </c>
      <c r="C2228" s="3" t="s">
        <v>6336</v>
      </c>
      <c r="D2228" s="18">
        <v>18000</v>
      </c>
      <c r="E2228" s="1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7">
        <v>42381.590532407405</v>
      </c>
      <c r="L2228" s="7">
        <v>42411.999305555553</v>
      </c>
      <c r="M2228" s="5">
        <f>(J2228/86400)+25569+(-5/24)</f>
        <v>42381.590532407405</v>
      </c>
      <c r="N2228" s="5">
        <f t="shared" si="34"/>
        <v>42411.999305555553</v>
      </c>
      <c r="O2228" t="b">
        <v>0</v>
      </c>
      <c r="P2228">
        <v>321</v>
      </c>
      <c r="Q2228" t="b">
        <v>1</v>
      </c>
      <c r="R2228" t="s">
        <v>8297</v>
      </c>
      <c r="S2228" s="11">
        <f>SUM(E2228/D2228)*100</f>
        <v>108.46283333333334</v>
      </c>
      <c r="T2228" s="10">
        <f>SUM(E2228/P2228)</f>
        <v>60.820280373831778</v>
      </c>
      <c r="U2228" t="s">
        <v>8331</v>
      </c>
      <c r="V2228" t="s">
        <v>8349</v>
      </c>
    </row>
    <row r="2229" spans="1:22" ht="43.5" x14ac:dyDescent="0.35">
      <c r="A2229">
        <v>2227</v>
      </c>
      <c r="B2229" s="3" t="s">
        <v>2228</v>
      </c>
      <c r="C2229" s="3" t="s">
        <v>6337</v>
      </c>
      <c r="D2229" s="18">
        <v>13000</v>
      </c>
      <c r="E2229" s="18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7">
        <v>41561.599016203698</v>
      </c>
      <c r="L2229" s="7">
        <v>41591.640682870369</v>
      </c>
      <c r="M2229" s="5">
        <f>(J2229/86400)+25569+(-5/24)</f>
        <v>41561.599016203698</v>
      </c>
      <c r="N2229" s="5">
        <f t="shared" si="34"/>
        <v>41591.640682870369</v>
      </c>
      <c r="O2229" t="b">
        <v>0</v>
      </c>
      <c r="P2229">
        <v>301</v>
      </c>
      <c r="Q2229" t="b">
        <v>1</v>
      </c>
      <c r="R2229" t="s">
        <v>8297</v>
      </c>
      <c r="S2229" s="11">
        <f>SUM(E2229/D2229)*100</f>
        <v>157.37692307692308</v>
      </c>
      <c r="T2229" s="10">
        <f>SUM(E2229/P2229)</f>
        <v>67.970099667774093</v>
      </c>
      <c r="U2229" t="s">
        <v>8331</v>
      </c>
      <c r="V2229" t="s">
        <v>8349</v>
      </c>
    </row>
    <row r="2230" spans="1:22" ht="58" x14ac:dyDescent="0.35">
      <c r="A2230">
        <v>2228</v>
      </c>
      <c r="B2230" s="3" t="s">
        <v>2229</v>
      </c>
      <c r="C2230" s="3" t="s">
        <v>6338</v>
      </c>
      <c r="D2230" s="18">
        <v>1000</v>
      </c>
      <c r="E2230" s="18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7">
        <v>42202.069861111107</v>
      </c>
      <c r="L2230" s="7">
        <v>42232.069861111107</v>
      </c>
      <c r="M2230" s="5">
        <f>(J2230/86400)+25569+(-5/24)</f>
        <v>42202.069861111107</v>
      </c>
      <c r="N2230" s="5">
        <f t="shared" si="34"/>
        <v>42232.069861111107</v>
      </c>
      <c r="O2230" t="b">
        <v>0</v>
      </c>
      <c r="P2230">
        <v>144</v>
      </c>
      <c r="Q2230" t="b">
        <v>1</v>
      </c>
      <c r="R2230" t="s">
        <v>8297</v>
      </c>
      <c r="S2230" s="11">
        <f>SUM(E2230/D2230)*100</f>
        <v>1174.49</v>
      </c>
      <c r="T2230" s="10">
        <f>SUM(E2230/P2230)</f>
        <v>81.561805555555551</v>
      </c>
      <c r="U2230" t="s">
        <v>8331</v>
      </c>
      <c r="V2230" t="s">
        <v>8349</v>
      </c>
    </row>
    <row r="2231" spans="1:22" ht="58" x14ac:dyDescent="0.35">
      <c r="A2231">
        <v>2229</v>
      </c>
      <c r="B2231" s="3" t="s">
        <v>2230</v>
      </c>
      <c r="C2231" s="3" t="s">
        <v>6339</v>
      </c>
      <c r="D2231" s="18">
        <v>8012</v>
      </c>
      <c r="E2231" s="18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7">
        <v>41484.455914351849</v>
      </c>
      <c r="L2231" s="7">
        <v>41519.958333333328</v>
      </c>
      <c r="M2231" s="5">
        <f>(J2231/86400)+25569+(-5/24)</f>
        <v>41484.455914351849</v>
      </c>
      <c r="N2231" s="5">
        <f t="shared" si="34"/>
        <v>41519.958333333328</v>
      </c>
      <c r="O2231" t="b">
        <v>0</v>
      </c>
      <c r="P2231">
        <v>539</v>
      </c>
      <c r="Q2231" t="b">
        <v>1</v>
      </c>
      <c r="R2231" t="s">
        <v>8297</v>
      </c>
      <c r="S2231" s="11">
        <f>SUM(E2231/D2231)*100</f>
        <v>171.04755366949576</v>
      </c>
      <c r="T2231" s="10">
        <f>SUM(E2231/P2231)</f>
        <v>25.42547309833024</v>
      </c>
      <c r="U2231" t="s">
        <v>8331</v>
      </c>
      <c r="V2231" t="s">
        <v>8349</v>
      </c>
    </row>
    <row r="2232" spans="1:22" ht="43.5" x14ac:dyDescent="0.35">
      <c r="A2232">
        <v>2230</v>
      </c>
      <c r="B2232" s="3" t="s">
        <v>2231</v>
      </c>
      <c r="C2232" s="3" t="s">
        <v>6340</v>
      </c>
      <c r="D2232" s="18">
        <v>8500</v>
      </c>
      <c r="E2232" s="18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7">
        <v>41724.672766203701</v>
      </c>
      <c r="L2232" s="7">
        <v>41754.672766203701</v>
      </c>
      <c r="M2232" s="5">
        <f>(J2232/86400)+25569+(-5/24)</f>
        <v>41724.672766203701</v>
      </c>
      <c r="N2232" s="5">
        <f t="shared" si="34"/>
        <v>41754.672766203701</v>
      </c>
      <c r="O2232" t="b">
        <v>0</v>
      </c>
      <c r="P2232">
        <v>498</v>
      </c>
      <c r="Q2232" t="b">
        <v>1</v>
      </c>
      <c r="R2232" t="s">
        <v>8297</v>
      </c>
      <c r="S2232" s="11">
        <f>SUM(E2232/D2232)*100</f>
        <v>125.95294117647057</v>
      </c>
      <c r="T2232" s="10">
        <f>SUM(E2232/P2232)</f>
        <v>21.497991967871485</v>
      </c>
      <c r="U2232" t="s">
        <v>8331</v>
      </c>
      <c r="V2232" t="s">
        <v>8349</v>
      </c>
    </row>
    <row r="2233" spans="1:22" ht="43.5" x14ac:dyDescent="0.35">
      <c r="A2233">
        <v>2231</v>
      </c>
      <c r="B2233" s="3" t="s">
        <v>2232</v>
      </c>
      <c r="C2233" s="3" t="s">
        <v>6341</v>
      </c>
      <c r="D2233" s="18">
        <v>2500</v>
      </c>
      <c r="E2233" s="18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7">
        <v>41423.702557870369</v>
      </c>
      <c r="L2233" s="7">
        <v>41450</v>
      </c>
      <c r="M2233" s="5">
        <f>(J2233/86400)+25569+(-5/24)</f>
        <v>41423.702557870369</v>
      </c>
      <c r="N2233" s="5">
        <f t="shared" si="34"/>
        <v>41450</v>
      </c>
      <c r="O2233" t="b">
        <v>0</v>
      </c>
      <c r="P2233">
        <v>1113</v>
      </c>
      <c r="Q2233" t="b">
        <v>1</v>
      </c>
      <c r="R2233" t="s">
        <v>8297</v>
      </c>
      <c r="S2233" s="11">
        <f>SUM(E2233/D2233)*100</f>
        <v>1212.1296000000002</v>
      </c>
      <c r="T2233" s="10">
        <f>SUM(E2233/P2233)</f>
        <v>27.226630727762803</v>
      </c>
      <c r="U2233" t="s">
        <v>8331</v>
      </c>
      <c r="V2233" t="s">
        <v>8349</v>
      </c>
    </row>
    <row r="2234" spans="1:22" ht="43.5" x14ac:dyDescent="0.35">
      <c r="A2234">
        <v>2232</v>
      </c>
      <c r="B2234" s="3" t="s">
        <v>2233</v>
      </c>
      <c r="C2234" s="3" t="s">
        <v>6342</v>
      </c>
      <c r="D2234" s="18">
        <v>5000</v>
      </c>
      <c r="E2234" s="18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7">
        <v>41806.585740740738</v>
      </c>
      <c r="L2234" s="7">
        <v>41838.916666666664</v>
      </c>
      <c r="M2234" s="5">
        <f>(J2234/86400)+25569+(-5/24)</f>
        <v>41806.585740740738</v>
      </c>
      <c r="N2234" s="5">
        <f t="shared" si="34"/>
        <v>41838.916666666664</v>
      </c>
      <c r="O2234" t="b">
        <v>0</v>
      </c>
      <c r="P2234">
        <v>988</v>
      </c>
      <c r="Q2234" t="b">
        <v>1</v>
      </c>
      <c r="R2234" t="s">
        <v>8297</v>
      </c>
      <c r="S2234" s="11">
        <f>SUM(E2234/D2234)*100</f>
        <v>495.8</v>
      </c>
      <c r="T2234" s="10">
        <f>SUM(E2234/P2234)</f>
        <v>25.091093117408906</v>
      </c>
      <c r="U2234" t="s">
        <v>8331</v>
      </c>
      <c r="V2234" t="s">
        <v>8349</v>
      </c>
    </row>
    <row r="2235" spans="1:22" ht="43.5" x14ac:dyDescent="0.35">
      <c r="A2235">
        <v>2233</v>
      </c>
      <c r="B2235" s="3" t="s">
        <v>2234</v>
      </c>
      <c r="C2235" s="3" t="s">
        <v>6343</v>
      </c>
      <c r="D2235" s="18">
        <v>2500</v>
      </c>
      <c r="E2235" s="18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7">
        <v>42331.170590277776</v>
      </c>
      <c r="L2235" s="7">
        <v>42351.791666666664</v>
      </c>
      <c r="M2235" s="5">
        <f>(J2235/86400)+25569+(-5/24)</f>
        <v>42331.170590277776</v>
      </c>
      <c r="N2235" s="5">
        <f t="shared" si="34"/>
        <v>42351.791666666664</v>
      </c>
      <c r="O2235" t="b">
        <v>0</v>
      </c>
      <c r="P2235">
        <v>391</v>
      </c>
      <c r="Q2235" t="b">
        <v>1</v>
      </c>
      <c r="R2235" t="s">
        <v>8297</v>
      </c>
      <c r="S2235" s="11">
        <f>SUM(E2235/D2235)*100</f>
        <v>332.03999999999996</v>
      </c>
      <c r="T2235" s="10">
        <f>SUM(E2235/P2235)</f>
        <v>21.230179028132991</v>
      </c>
      <c r="U2235" t="s">
        <v>8331</v>
      </c>
      <c r="V2235" t="s">
        <v>8349</v>
      </c>
    </row>
    <row r="2236" spans="1:22" ht="43.5" x14ac:dyDescent="0.35">
      <c r="A2236">
        <v>2234</v>
      </c>
      <c r="B2236" s="3" t="s">
        <v>2235</v>
      </c>
      <c r="C2236" s="3" t="s">
        <v>6344</v>
      </c>
      <c r="D2236" s="18">
        <v>100</v>
      </c>
      <c r="E2236" s="18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7">
        <v>42710.616284722222</v>
      </c>
      <c r="L2236" s="7">
        <v>42740.616284722222</v>
      </c>
      <c r="M2236" s="5">
        <f>(J2236/86400)+25569+(-5/24)</f>
        <v>42710.616284722222</v>
      </c>
      <c r="N2236" s="5">
        <f t="shared" si="34"/>
        <v>42740.616284722222</v>
      </c>
      <c r="O2236" t="b">
        <v>0</v>
      </c>
      <c r="P2236">
        <v>28</v>
      </c>
      <c r="Q2236" t="b">
        <v>1</v>
      </c>
      <c r="R2236" t="s">
        <v>8297</v>
      </c>
      <c r="S2236" s="11">
        <f>SUM(E2236/D2236)*100</f>
        <v>1165</v>
      </c>
      <c r="T2236" s="10">
        <f>SUM(E2236/P2236)</f>
        <v>41.607142857142854</v>
      </c>
      <c r="U2236" t="s">
        <v>8331</v>
      </c>
      <c r="V2236" t="s">
        <v>8349</v>
      </c>
    </row>
    <row r="2237" spans="1:22" ht="29" x14ac:dyDescent="0.35">
      <c r="A2237">
        <v>2235</v>
      </c>
      <c r="B2237" s="3" t="s">
        <v>2236</v>
      </c>
      <c r="C2237" s="3" t="s">
        <v>6345</v>
      </c>
      <c r="D2237" s="18">
        <v>13000</v>
      </c>
      <c r="E2237" s="18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7">
        <v>42061.813784722217</v>
      </c>
      <c r="L2237" s="7">
        <v>42091.772118055553</v>
      </c>
      <c r="M2237" s="5">
        <f>(J2237/86400)+25569+(-5/24)</f>
        <v>42061.813784722217</v>
      </c>
      <c r="N2237" s="5">
        <f t="shared" si="34"/>
        <v>42091.772118055553</v>
      </c>
      <c r="O2237" t="b">
        <v>0</v>
      </c>
      <c r="P2237">
        <v>147</v>
      </c>
      <c r="Q2237" t="b">
        <v>1</v>
      </c>
      <c r="R2237" t="s">
        <v>8297</v>
      </c>
      <c r="S2237" s="11">
        <f>SUM(E2237/D2237)*100</f>
        <v>153.3153846153846</v>
      </c>
      <c r="T2237" s="10">
        <f>SUM(E2237/P2237)</f>
        <v>135.58503401360545</v>
      </c>
      <c r="U2237" t="s">
        <v>8331</v>
      </c>
      <c r="V2237" t="s">
        <v>8349</v>
      </c>
    </row>
    <row r="2238" spans="1:22" ht="43.5" x14ac:dyDescent="0.35">
      <c r="A2238">
        <v>2236</v>
      </c>
      <c r="B2238" s="3" t="s">
        <v>2237</v>
      </c>
      <c r="C2238" s="3" t="s">
        <v>6346</v>
      </c>
      <c r="D2238" s="18">
        <v>2800</v>
      </c>
      <c r="E2238" s="1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7">
        <v>42371.408831018511</v>
      </c>
      <c r="L2238" s="7">
        <v>42401.408831018511</v>
      </c>
      <c r="M2238" s="5">
        <f>(J2238/86400)+25569+(-5/24)</f>
        <v>42371.408831018511</v>
      </c>
      <c r="N2238" s="5">
        <f t="shared" si="34"/>
        <v>42401.408831018511</v>
      </c>
      <c r="O2238" t="b">
        <v>0</v>
      </c>
      <c r="P2238">
        <v>680</v>
      </c>
      <c r="Q2238" t="b">
        <v>1</v>
      </c>
      <c r="R2238" t="s">
        <v>8297</v>
      </c>
      <c r="S2238" s="11">
        <f>SUM(E2238/D2238)*100</f>
        <v>537.10714285714289</v>
      </c>
      <c r="T2238" s="10">
        <f>SUM(E2238/P2238)</f>
        <v>22.116176470588236</v>
      </c>
      <c r="U2238" t="s">
        <v>8331</v>
      </c>
      <c r="V2238" t="s">
        <v>8349</v>
      </c>
    </row>
    <row r="2239" spans="1:22" ht="43.5" x14ac:dyDescent="0.35">
      <c r="A2239">
        <v>2237</v>
      </c>
      <c r="B2239" s="3" t="s">
        <v>2238</v>
      </c>
      <c r="C2239" s="3" t="s">
        <v>6347</v>
      </c>
      <c r="D2239" s="18">
        <v>18000</v>
      </c>
      <c r="E2239" s="18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7">
        <v>41914.794942129629</v>
      </c>
      <c r="L2239" s="7">
        <v>41955.124305555553</v>
      </c>
      <c r="M2239" s="5">
        <f>(J2239/86400)+25569+(-5/24)</f>
        <v>41914.794942129629</v>
      </c>
      <c r="N2239" s="5">
        <f t="shared" si="34"/>
        <v>41955.124305555553</v>
      </c>
      <c r="O2239" t="b">
        <v>0</v>
      </c>
      <c r="P2239">
        <v>983</v>
      </c>
      <c r="Q2239" t="b">
        <v>1</v>
      </c>
      <c r="R2239" t="s">
        <v>8297</v>
      </c>
      <c r="S2239" s="11">
        <f>SUM(E2239/D2239)*100</f>
        <v>352.92777777777775</v>
      </c>
      <c r="T2239" s="10">
        <f>SUM(E2239/P2239)</f>
        <v>64.625635808748726</v>
      </c>
      <c r="U2239" t="s">
        <v>8331</v>
      </c>
      <c r="V2239" t="s">
        <v>8349</v>
      </c>
    </row>
    <row r="2240" spans="1:22" ht="29" x14ac:dyDescent="0.35">
      <c r="A2240">
        <v>2238</v>
      </c>
      <c r="B2240" s="3" t="s">
        <v>2239</v>
      </c>
      <c r="C2240" s="3" t="s">
        <v>6348</v>
      </c>
      <c r="D2240" s="18">
        <v>4000</v>
      </c>
      <c r="E2240" s="18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7">
        <v>42774.41337962963</v>
      </c>
      <c r="L2240" s="7">
        <v>42804.41337962963</v>
      </c>
      <c r="M2240" s="5">
        <f>(J2240/86400)+25569+(-5/24)</f>
        <v>42774.41337962963</v>
      </c>
      <c r="N2240" s="5">
        <f t="shared" si="34"/>
        <v>42804.41337962963</v>
      </c>
      <c r="O2240" t="b">
        <v>0</v>
      </c>
      <c r="P2240">
        <v>79</v>
      </c>
      <c r="Q2240" t="b">
        <v>1</v>
      </c>
      <c r="R2240" t="s">
        <v>8297</v>
      </c>
      <c r="S2240" s="11">
        <f>SUM(E2240/D2240)*100</f>
        <v>137.4</v>
      </c>
      <c r="T2240" s="10">
        <f>SUM(E2240/P2240)</f>
        <v>69.569620253164558</v>
      </c>
      <c r="U2240" t="s">
        <v>8331</v>
      </c>
      <c r="V2240" t="s">
        <v>8349</v>
      </c>
    </row>
    <row r="2241" spans="1:22" ht="29" x14ac:dyDescent="0.35">
      <c r="A2241">
        <v>2239</v>
      </c>
      <c r="B2241" s="3" t="s">
        <v>2240</v>
      </c>
      <c r="C2241" s="3" t="s">
        <v>6349</v>
      </c>
      <c r="D2241" s="18">
        <v>25000</v>
      </c>
      <c r="E2241" s="18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7">
        <v>41572.750162037039</v>
      </c>
      <c r="L2241" s="7">
        <v>41608.959722222222</v>
      </c>
      <c r="M2241" s="5">
        <f>(J2241/86400)+25569+(-5/24)</f>
        <v>41572.750162037039</v>
      </c>
      <c r="N2241" s="5">
        <f t="shared" si="34"/>
        <v>41608.959722222222</v>
      </c>
      <c r="O2241" t="b">
        <v>0</v>
      </c>
      <c r="P2241">
        <v>426</v>
      </c>
      <c r="Q2241" t="b">
        <v>1</v>
      </c>
      <c r="R2241" t="s">
        <v>8297</v>
      </c>
      <c r="S2241" s="11">
        <f>SUM(E2241/D2241)*100</f>
        <v>128.02668</v>
      </c>
      <c r="T2241" s="10">
        <f>SUM(E2241/P2241)</f>
        <v>75.133028169014082</v>
      </c>
      <c r="U2241" t="s">
        <v>8331</v>
      </c>
      <c r="V2241" t="s">
        <v>8349</v>
      </c>
    </row>
    <row r="2242" spans="1:22" ht="43.5" x14ac:dyDescent="0.35">
      <c r="A2242">
        <v>2240</v>
      </c>
      <c r="B2242" s="3" t="s">
        <v>2241</v>
      </c>
      <c r="C2242" s="3" t="s">
        <v>6350</v>
      </c>
      <c r="D2242" s="18">
        <v>5000</v>
      </c>
      <c r="E2242" s="18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7">
        <v>42452.617407407401</v>
      </c>
      <c r="L2242" s="7">
        <v>42482.617407407401</v>
      </c>
      <c r="M2242" s="5">
        <f>(J2242/86400)+25569+(-5/24)</f>
        <v>42452.617407407401</v>
      </c>
      <c r="N2242" s="5">
        <f t="shared" si="34"/>
        <v>42482.617407407401</v>
      </c>
      <c r="O2242" t="b">
        <v>0</v>
      </c>
      <c r="P2242">
        <v>96</v>
      </c>
      <c r="Q2242" t="b">
        <v>1</v>
      </c>
      <c r="R2242" t="s">
        <v>8297</v>
      </c>
      <c r="S2242" s="11">
        <f>SUM(E2242/D2242)*100</f>
        <v>270.68</v>
      </c>
      <c r="T2242" s="10">
        <f>SUM(E2242/P2242)</f>
        <v>140.97916666666666</v>
      </c>
      <c r="U2242" t="s">
        <v>8331</v>
      </c>
      <c r="V2242" t="s">
        <v>8349</v>
      </c>
    </row>
    <row r="2243" spans="1:22" ht="43.5" x14ac:dyDescent="0.35">
      <c r="A2243">
        <v>2241</v>
      </c>
      <c r="B2243" s="3" t="s">
        <v>2242</v>
      </c>
      <c r="C2243" s="3" t="s">
        <v>6351</v>
      </c>
      <c r="D2243" s="18">
        <v>1000</v>
      </c>
      <c r="E2243" s="18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7">
        <v>42766.619212962956</v>
      </c>
      <c r="L2243" s="7">
        <v>42796.619212962956</v>
      </c>
      <c r="M2243" s="5">
        <f>(J2243/86400)+25569+(-5/24)</f>
        <v>42766.619212962956</v>
      </c>
      <c r="N2243" s="5">
        <f t="shared" ref="N2243:N2306" si="35">(I2243/86400)+25569+(-5/24)</f>
        <v>42796.619212962956</v>
      </c>
      <c r="O2243" t="b">
        <v>0</v>
      </c>
      <c r="P2243">
        <v>163</v>
      </c>
      <c r="Q2243" t="b">
        <v>1</v>
      </c>
      <c r="R2243" t="s">
        <v>8297</v>
      </c>
      <c r="S2243" s="11">
        <f>SUM(E2243/D2243)*100</f>
        <v>806.4</v>
      </c>
      <c r="T2243" s="10">
        <f>SUM(E2243/P2243)</f>
        <v>49.472392638036808</v>
      </c>
      <c r="U2243" t="s">
        <v>8331</v>
      </c>
      <c r="V2243" t="s">
        <v>8349</v>
      </c>
    </row>
    <row r="2244" spans="1:22" ht="29" x14ac:dyDescent="0.35">
      <c r="A2244">
        <v>2242</v>
      </c>
      <c r="B2244" s="3" t="s">
        <v>2243</v>
      </c>
      <c r="C2244" s="3" t="s">
        <v>6352</v>
      </c>
      <c r="D2244" s="18">
        <v>10000</v>
      </c>
      <c r="E2244" s="18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7">
        <v>41569.367280092592</v>
      </c>
      <c r="L2244" s="7">
        <v>41604.918055555558</v>
      </c>
      <c r="M2244" s="5">
        <f>(J2244/86400)+25569+(-5/24)</f>
        <v>41569.367280092592</v>
      </c>
      <c r="N2244" s="5">
        <f t="shared" si="35"/>
        <v>41604.918055555558</v>
      </c>
      <c r="O2244" t="b">
        <v>0</v>
      </c>
      <c r="P2244">
        <v>2525</v>
      </c>
      <c r="Q2244" t="b">
        <v>1</v>
      </c>
      <c r="R2244" t="s">
        <v>8297</v>
      </c>
      <c r="S2244" s="11">
        <f>SUM(E2244/D2244)*100</f>
        <v>1360.0976000000001</v>
      </c>
      <c r="T2244" s="10">
        <f>SUM(E2244/P2244)</f>
        <v>53.865251485148519</v>
      </c>
      <c r="U2244" t="s">
        <v>8331</v>
      </c>
      <c r="V2244" t="s">
        <v>8349</v>
      </c>
    </row>
    <row r="2245" spans="1:22" ht="43.5" x14ac:dyDescent="0.35">
      <c r="A2245">
        <v>2243</v>
      </c>
      <c r="B2245" s="3" t="s">
        <v>2244</v>
      </c>
      <c r="C2245" s="3" t="s">
        <v>6353</v>
      </c>
      <c r="D2245" s="18">
        <v>1</v>
      </c>
      <c r="E2245" s="18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7">
        <v>42800.542708333327</v>
      </c>
      <c r="L2245" s="7">
        <v>42806.916666666664</v>
      </c>
      <c r="M2245" s="5">
        <f>(J2245/86400)+25569+(-5/24)</f>
        <v>42800.542708333327</v>
      </c>
      <c r="N2245" s="5">
        <f t="shared" si="35"/>
        <v>42806.916666666664</v>
      </c>
      <c r="O2245" t="b">
        <v>0</v>
      </c>
      <c r="P2245">
        <v>2035</v>
      </c>
      <c r="Q2245" t="b">
        <v>1</v>
      </c>
      <c r="R2245" t="s">
        <v>8297</v>
      </c>
      <c r="S2245" s="11">
        <f>SUM(E2245/D2245)*100</f>
        <v>930250</v>
      </c>
      <c r="T2245" s="10">
        <f>SUM(E2245/P2245)</f>
        <v>4.5712530712530715</v>
      </c>
      <c r="U2245" t="s">
        <v>8331</v>
      </c>
      <c r="V2245" t="s">
        <v>8349</v>
      </c>
    </row>
    <row r="2246" spans="1:22" ht="43.5" x14ac:dyDescent="0.35">
      <c r="A2246">
        <v>2244</v>
      </c>
      <c r="B2246" s="3" t="s">
        <v>2245</v>
      </c>
      <c r="C2246" s="3" t="s">
        <v>6354</v>
      </c>
      <c r="D2246" s="18">
        <v>5000</v>
      </c>
      <c r="E2246" s="18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7">
        <v>42647.610486111109</v>
      </c>
      <c r="L2246" s="7">
        <v>42659.645833333336</v>
      </c>
      <c r="M2246" s="5">
        <f>(J2246/86400)+25569+(-5/24)</f>
        <v>42647.610486111109</v>
      </c>
      <c r="N2246" s="5">
        <f t="shared" si="35"/>
        <v>42659.645833333336</v>
      </c>
      <c r="O2246" t="b">
        <v>0</v>
      </c>
      <c r="P2246">
        <v>290</v>
      </c>
      <c r="Q2246" t="b">
        <v>1</v>
      </c>
      <c r="R2246" t="s">
        <v>8297</v>
      </c>
      <c r="S2246" s="11">
        <f>SUM(E2246/D2246)*100</f>
        <v>377.02</v>
      </c>
      <c r="T2246" s="10">
        <f>SUM(E2246/P2246)</f>
        <v>65.00344827586207</v>
      </c>
      <c r="U2246" t="s">
        <v>8331</v>
      </c>
      <c r="V2246" t="s">
        <v>8349</v>
      </c>
    </row>
    <row r="2247" spans="1:22" ht="43.5" x14ac:dyDescent="0.35">
      <c r="A2247">
        <v>2245</v>
      </c>
      <c r="B2247" s="3" t="s">
        <v>2246</v>
      </c>
      <c r="C2247" s="3" t="s">
        <v>6355</v>
      </c>
      <c r="D2247" s="18">
        <v>4000</v>
      </c>
      <c r="E2247" s="18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7">
        <v>41660.500196759254</v>
      </c>
      <c r="L2247" s="7">
        <v>41691.541666666664</v>
      </c>
      <c r="M2247" s="5">
        <f>(J2247/86400)+25569+(-5/24)</f>
        <v>41660.500196759254</v>
      </c>
      <c r="N2247" s="5">
        <f t="shared" si="35"/>
        <v>41691.541666666664</v>
      </c>
      <c r="O2247" t="b">
        <v>0</v>
      </c>
      <c r="P2247">
        <v>1980</v>
      </c>
      <c r="Q2247" t="b">
        <v>1</v>
      </c>
      <c r="R2247" t="s">
        <v>8297</v>
      </c>
      <c r="S2247" s="11">
        <f>SUM(E2247/D2247)*100</f>
        <v>2647.0250000000001</v>
      </c>
      <c r="T2247" s="10">
        <f>SUM(E2247/P2247)</f>
        <v>53.475252525252522</v>
      </c>
      <c r="U2247" t="s">
        <v>8331</v>
      </c>
      <c r="V2247" t="s">
        <v>8349</v>
      </c>
    </row>
    <row r="2248" spans="1:22" ht="43.5" x14ac:dyDescent="0.35">
      <c r="A2248">
        <v>2246</v>
      </c>
      <c r="B2248" s="3" t="s">
        <v>2247</v>
      </c>
      <c r="C2248" s="3" t="s">
        <v>6356</v>
      </c>
      <c r="D2248" s="18">
        <v>2500</v>
      </c>
      <c r="E2248" s="1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7">
        <v>42221.583449074074</v>
      </c>
      <c r="L2248" s="7">
        <v>42251.583449074074</v>
      </c>
      <c r="M2248" s="5">
        <f>(J2248/86400)+25569+(-5/24)</f>
        <v>42221.583449074074</v>
      </c>
      <c r="N2248" s="5">
        <f t="shared" si="35"/>
        <v>42251.583449074074</v>
      </c>
      <c r="O2248" t="b">
        <v>0</v>
      </c>
      <c r="P2248">
        <v>57</v>
      </c>
      <c r="Q2248" t="b">
        <v>1</v>
      </c>
      <c r="R2248" t="s">
        <v>8297</v>
      </c>
      <c r="S2248" s="11">
        <f>SUM(E2248/D2248)*100</f>
        <v>100.12</v>
      </c>
      <c r="T2248" s="10">
        <f>SUM(E2248/P2248)</f>
        <v>43.912280701754383</v>
      </c>
      <c r="U2248" t="s">
        <v>8331</v>
      </c>
      <c r="V2248" t="s">
        <v>8349</v>
      </c>
    </row>
    <row r="2249" spans="1:22" ht="29" x14ac:dyDescent="0.35">
      <c r="A2249">
        <v>2247</v>
      </c>
      <c r="B2249" s="3" t="s">
        <v>2248</v>
      </c>
      <c r="C2249" s="3" t="s">
        <v>6357</v>
      </c>
      <c r="D2249" s="18">
        <v>18500</v>
      </c>
      <c r="E2249" s="18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7">
        <v>42200.457928240743</v>
      </c>
      <c r="L2249" s="7">
        <v>42214.457928240743</v>
      </c>
      <c r="M2249" s="5">
        <f>(J2249/86400)+25569+(-5/24)</f>
        <v>42200.457928240743</v>
      </c>
      <c r="N2249" s="5">
        <f t="shared" si="35"/>
        <v>42214.457928240743</v>
      </c>
      <c r="O2249" t="b">
        <v>0</v>
      </c>
      <c r="P2249">
        <v>380</v>
      </c>
      <c r="Q2249" t="b">
        <v>1</v>
      </c>
      <c r="R2249" t="s">
        <v>8297</v>
      </c>
      <c r="S2249" s="11">
        <f>SUM(E2249/D2249)*100</f>
        <v>104.45405405405405</v>
      </c>
      <c r="T2249" s="10">
        <f>SUM(E2249/P2249)</f>
        <v>50.852631578947367</v>
      </c>
      <c r="U2249" t="s">
        <v>8331</v>
      </c>
      <c r="V2249" t="s">
        <v>8349</v>
      </c>
    </row>
    <row r="2250" spans="1:22" ht="43.5" x14ac:dyDescent="0.35">
      <c r="A2250">
        <v>2248</v>
      </c>
      <c r="B2250" s="3" t="s">
        <v>2249</v>
      </c>
      <c r="C2250" s="3" t="s">
        <v>6358</v>
      </c>
      <c r="D2250" s="18">
        <v>7000</v>
      </c>
      <c r="E2250" s="18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7">
        <v>42688.667569444442</v>
      </c>
      <c r="L2250" s="7">
        <v>42718.667569444442</v>
      </c>
      <c r="M2250" s="5">
        <f>(J2250/86400)+25569+(-5/24)</f>
        <v>42688.667569444442</v>
      </c>
      <c r="N2250" s="5">
        <f t="shared" si="35"/>
        <v>42718.667569444442</v>
      </c>
      <c r="O2250" t="b">
        <v>0</v>
      </c>
      <c r="P2250">
        <v>128</v>
      </c>
      <c r="Q2250" t="b">
        <v>1</v>
      </c>
      <c r="R2250" t="s">
        <v>8297</v>
      </c>
      <c r="S2250" s="11">
        <f>SUM(E2250/D2250)*100</f>
        <v>107.21428571428571</v>
      </c>
      <c r="T2250" s="10">
        <f>SUM(E2250/P2250)</f>
        <v>58.6328125</v>
      </c>
      <c r="U2250" t="s">
        <v>8331</v>
      </c>
      <c r="V2250" t="s">
        <v>8349</v>
      </c>
    </row>
    <row r="2251" spans="1:22" ht="43.5" x14ac:dyDescent="0.35">
      <c r="A2251">
        <v>2249</v>
      </c>
      <c r="B2251" s="3" t="s">
        <v>2250</v>
      </c>
      <c r="C2251" s="3" t="s">
        <v>6359</v>
      </c>
      <c r="D2251" s="18">
        <v>3500</v>
      </c>
      <c r="E2251" s="18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7">
        <v>41336.49496527778</v>
      </c>
      <c r="L2251" s="7">
        <v>41366.453298611108</v>
      </c>
      <c r="M2251" s="5">
        <f>(J2251/86400)+25569+(-5/24)</f>
        <v>41336.49496527778</v>
      </c>
      <c r="N2251" s="5">
        <f t="shared" si="35"/>
        <v>41366.453298611108</v>
      </c>
      <c r="O2251" t="b">
        <v>0</v>
      </c>
      <c r="P2251">
        <v>180</v>
      </c>
      <c r="Q2251" t="b">
        <v>1</v>
      </c>
      <c r="R2251" t="s">
        <v>8297</v>
      </c>
      <c r="S2251" s="11">
        <f>SUM(E2251/D2251)*100</f>
        <v>168.77142857142857</v>
      </c>
      <c r="T2251" s="10">
        <f>SUM(E2251/P2251)</f>
        <v>32.81666666666667</v>
      </c>
      <c r="U2251" t="s">
        <v>8331</v>
      </c>
      <c r="V2251" t="s">
        <v>8349</v>
      </c>
    </row>
    <row r="2252" spans="1:22" ht="43.5" x14ac:dyDescent="0.35">
      <c r="A2252">
        <v>2250</v>
      </c>
      <c r="B2252" s="3" t="s">
        <v>2251</v>
      </c>
      <c r="C2252" s="3" t="s">
        <v>6360</v>
      </c>
      <c r="D2252" s="18">
        <v>25000</v>
      </c>
      <c r="E2252" s="18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7">
        <v>42676.7971412037</v>
      </c>
      <c r="L2252" s="7">
        <v>42706.838807870365</v>
      </c>
      <c r="M2252" s="5">
        <f>(J2252/86400)+25569+(-5/24)</f>
        <v>42676.7971412037</v>
      </c>
      <c r="N2252" s="5">
        <f t="shared" si="35"/>
        <v>42706.838807870365</v>
      </c>
      <c r="O2252" t="b">
        <v>0</v>
      </c>
      <c r="P2252">
        <v>571</v>
      </c>
      <c r="Q2252" t="b">
        <v>1</v>
      </c>
      <c r="R2252" t="s">
        <v>8297</v>
      </c>
      <c r="S2252" s="11">
        <f>SUM(E2252/D2252)*100</f>
        <v>975.11200000000008</v>
      </c>
      <c r="T2252" s="10">
        <f>SUM(E2252/P2252)</f>
        <v>426.93169877408059</v>
      </c>
      <c r="U2252" t="s">
        <v>8331</v>
      </c>
      <c r="V2252" t="s">
        <v>8349</v>
      </c>
    </row>
    <row r="2253" spans="1:22" ht="43.5" x14ac:dyDescent="0.35">
      <c r="A2253">
        <v>2251</v>
      </c>
      <c r="B2253" s="3" t="s">
        <v>2252</v>
      </c>
      <c r="C2253" s="3" t="s">
        <v>6361</v>
      </c>
      <c r="D2253" s="18">
        <v>8500</v>
      </c>
      <c r="E2253" s="18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7">
        <v>41846.137465277774</v>
      </c>
      <c r="L2253" s="7">
        <v>41867.137465277774</v>
      </c>
      <c r="M2253" s="5">
        <f>(J2253/86400)+25569+(-5/24)</f>
        <v>41846.137465277774</v>
      </c>
      <c r="N2253" s="5">
        <f t="shared" si="35"/>
        <v>41867.137465277774</v>
      </c>
      <c r="O2253" t="b">
        <v>0</v>
      </c>
      <c r="P2253">
        <v>480</v>
      </c>
      <c r="Q2253" t="b">
        <v>1</v>
      </c>
      <c r="R2253" t="s">
        <v>8297</v>
      </c>
      <c r="S2253" s="11">
        <f>SUM(E2253/D2253)*100</f>
        <v>134.44929411764704</v>
      </c>
      <c r="T2253" s="10">
        <f>SUM(E2253/P2253)</f>
        <v>23.808729166666669</v>
      </c>
      <c r="U2253" t="s">
        <v>8331</v>
      </c>
      <c r="V2253" t="s">
        <v>8349</v>
      </c>
    </row>
    <row r="2254" spans="1:22" ht="43.5" x14ac:dyDescent="0.35">
      <c r="A2254">
        <v>2252</v>
      </c>
      <c r="B2254" s="3" t="s">
        <v>2253</v>
      </c>
      <c r="C2254" s="3" t="s">
        <v>6362</v>
      </c>
      <c r="D2254" s="18">
        <v>9000</v>
      </c>
      <c r="E2254" s="18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7">
        <v>42573.119652777772</v>
      </c>
      <c r="L2254" s="7">
        <v>42588.119652777772</v>
      </c>
      <c r="M2254" s="5">
        <f>(J2254/86400)+25569+(-5/24)</f>
        <v>42573.119652777772</v>
      </c>
      <c r="N2254" s="5">
        <f t="shared" si="35"/>
        <v>42588.119652777772</v>
      </c>
      <c r="O2254" t="b">
        <v>0</v>
      </c>
      <c r="P2254">
        <v>249</v>
      </c>
      <c r="Q2254" t="b">
        <v>1</v>
      </c>
      <c r="R2254" t="s">
        <v>8297</v>
      </c>
      <c r="S2254" s="11">
        <f>SUM(E2254/D2254)*100</f>
        <v>272.27777777777777</v>
      </c>
      <c r="T2254" s="10">
        <f>SUM(E2254/P2254)</f>
        <v>98.413654618473899</v>
      </c>
      <c r="U2254" t="s">
        <v>8331</v>
      </c>
      <c r="V2254" t="s">
        <v>8349</v>
      </c>
    </row>
    <row r="2255" spans="1:22" ht="58" x14ac:dyDescent="0.35">
      <c r="A2255">
        <v>2253</v>
      </c>
      <c r="B2255" s="3" t="s">
        <v>2254</v>
      </c>
      <c r="C2255" s="3" t="s">
        <v>6363</v>
      </c>
      <c r="D2255" s="18">
        <v>8000</v>
      </c>
      <c r="E2255" s="18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7">
        <v>42296.422997685186</v>
      </c>
      <c r="L2255" s="7">
        <v>42326.46466435185</v>
      </c>
      <c r="M2255" s="5">
        <f>(J2255/86400)+25569+(-5/24)</f>
        <v>42296.422997685186</v>
      </c>
      <c r="N2255" s="5">
        <f t="shared" si="35"/>
        <v>42326.46466435185</v>
      </c>
      <c r="O2255" t="b">
        <v>0</v>
      </c>
      <c r="P2255">
        <v>84</v>
      </c>
      <c r="Q2255" t="b">
        <v>1</v>
      </c>
      <c r="R2255" t="s">
        <v>8297</v>
      </c>
      <c r="S2255" s="11">
        <f>SUM(E2255/D2255)*100</f>
        <v>112.6875</v>
      </c>
      <c r="T2255" s="10">
        <f>SUM(E2255/P2255)</f>
        <v>107.32142857142857</v>
      </c>
      <c r="U2255" t="s">
        <v>8331</v>
      </c>
      <c r="V2255" t="s">
        <v>8349</v>
      </c>
    </row>
    <row r="2256" spans="1:22" ht="43.5" x14ac:dyDescent="0.35">
      <c r="A2256">
        <v>2254</v>
      </c>
      <c r="B2256" s="3" t="s">
        <v>2255</v>
      </c>
      <c r="C2256" s="3" t="s">
        <v>6364</v>
      </c>
      <c r="D2256" s="18">
        <v>500</v>
      </c>
      <c r="E2256" s="18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7">
        <v>42752.439444444441</v>
      </c>
      <c r="L2256" s="7">
        <v>42759.439444444441</v>
      </c>
      <c r="M2256" s="5">
        <f>(J2256/86400)+25569+(-5/24)</f>
        <v>42752.439444444441</v>
      </c>
      <c r="N2256" s="5">
        <f t="shared" si="35"/>
        <v>42759.439444444441</v>
      </c>
      <c r="O2256" t="b">
        <v>0</v>
      </c>
      <c r="P2256">
        <v>197</v>
      </c>
      <c r="Q2256" t="b">
        <v>1</v>
      </c>
      <c r="R2256" t="s">
        <v>8297</v>
      </c>
      <c r="S2256" s="11">
        <f>SUM(E2256/D2256)*100</f>
        <v>459.8</v>
      </c>
      <c r="T2256" s="10">
        <f>SUM(E2256/P2256)</f>
        <v>11.67005076142132</v>
      </c>
      <c r="U2256" t="s">
        <v>8331</v>
      </c>
      <c r="V2256" t="s">
        <v>8349</v>
      </c>
    </row>
    <row r="2257" spans="1:22" ht="29" x14ac:dyDescent="0.35">
      <c r="A2257">
        <v>2255</v>
      </c>
      <c r="B2257" s="3" t="s">
        <v>2256</v>
      </c>
      <c r="C2257" s="3" t="s">
        <v>6365</v>
      </c>
      <c r="D2257" s="18">
        <v>3950</v>
      </c>
      <c r="E2257" s="18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7">
        <v>42467.743645833332</v>
      </c>
      <c r="L2257" s="7">
        <v>42497.743645833332</v>
      </c>
      <c r="M2257" s="5">
        <f>(J2257/86400)+25569+(-5/24)</f>
        <v>42467.743645833332</v>
      </c>
      <c r="N2257" s="5">
        <f t="shared" si="35"/>
        <v>42497.743645833332</v>
      </c>
      <c r="O2257" t="b">
        <v>0</v>
      </c>
      <c r="P2257">
        <v>271</v>
      </c>
      <c r="Q2257" t="b">
        <v>1</v>
      </c>
      <c r="R2257" t="s">
        <v>8297</v>
      </c>
      <c r="S2257" s="11">
        <f>SUM(E2257/D2257)*100</f>
        <v>286.65822784810126</v>
      </c>
      <c r="T2257" s="10">
        <f>SUM(E2257/P2257)</f>
        <v>41.782287822878232</v>
      </c>
      <c r="U2257" t="s">
        <v>8331</v>
      </c>
      <c r="V2257" t="s">
        <v>8349</v>
      </c>
    </row>
    <row r="2258" spans="1:22" ht="43.5" x14ac:dyDescent="0.35">
      <c r="A2258">
        <v>2256</v>
      </c>
      <c r="B2258" s="3" t="s">
        <v>2257</v>
      </c>
      <c r="C2258" s="3" t="s">
        <v>6366</v>
      </c>
      <c r="D2258" s="18">
        <v>480</v>
      </c>
      <c r="E2258" s="1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7">
        <v>42682.243587962956</v>
      </c>
      <c r="L2258" s="7">
        <v>42696.243587962956</v>
      </c>
      <c r="M2258" s="5">
        <f>(J2258/86400)+25569+(-5/24)</f>
        <v>42682.243587962956</v>
      </c>
      <c r="N2258" s="5">
        <f t="shared" si="35"/>
        <v>42696.243587962956</v>
      </c>
      <c r="O2258" t="b">
        <v>0</v>
      </c>
      <c r="P2258">
        <v>50</v>
      </c>
      <c r="Q2258" t="b">
        <v>1</v>
      </c>
      <c r="R2258" t="s">
        <v>8297</v>
      </c>
      <c r="S2258" s="11">
        <f>SUM(E2258/D2258)*100</f>
        <v>222.70833333333334</v>
      </c>
      <c r="T2258" s="10">
        <f>SUM(E2258/P2258)</f>
        <v>21.38</v>
      </c>
      <c r="U2258" t="s">
        <v>8331</v>
      </c>
      <c r="V2258" t="s">
        <v>8349</v>
      </c>
    </row>
    <row r="2259" spans="1:22" ht="58" x14ac:dyDescent="0.35">
      <c r="A2259">
        <v>2257</v>
      </c>
      <c r="B2259" s="3" t="s">
        <v>2258</v>
      </c>
      <c r="C2259" s="3" t="s">
        <v>6367</v>
      </c>
      <c r="D2259" s="18">
        <v>2500</v>
      </c>
      <c r="E2259" s="18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7">
        <v>42505.728344907409</v>
      </c>
      <c r="L2259" s="7">
        <v>42540.749999999993</v>
      </c>
      <c r="M2259" s="5">
        <f>(J2259/86400)+25569+(-5/24)</f>
        <v>42505.728344907409</v>
      </c>
      <c r="N2259" s="5">
        <f t="shared" si="35"/>
        <v>42540.749999999993</v>
      </c>
      <c r="O2259" t="b">
        <v>0</v>
      </c>
      <c r="P2259">
        <v>169</v>
      </c>
      <c r="Q2259" t="b">
        <v>1</v>
      </c>
      <c r="R2259" t="s">
        <v>8297</v>
      </c>
      <c r="S2259" s="11">
        <f>SUM(E2259/D2259)*100</f>
        <v>636.14</v>
      </c>
      <c r="T2259" s="10">
        <f>SUM(E2259/P2259)</f>
        <v>94.103550295857985</v>
      </c>
      <c r="U2259" t="s">
        <v>8331</v>
      </c>
      <c r="V2259" t="s">
        <v>8349</v>
      </c>
    </row>
    <row r="2260" spans="1:22" ht="29" x14ac:dyDescent="0.35">
      <c r="A2260">
        <v>2258</v>
      </c>
      <c r="B2260" s="3" t="s">
        <v>2259</v>
      </c>
      <c r="C2260" s="3" t="s">
        <v>6368</v>
      </c>
      <c r="D2260" s="18">
        <v>2200</v>
      </c>
      <c r="E2260" s="18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7">
        <v>42136.542673611104</v>
      </c>
      <c r="L2260" s="7">
        <v>42166.542673611104</v>
      </c>
      <c r="M2260" s="5">
        <f>(J2260/86400)+25569+(-5/24)</f>
        <v>42136.542673611104</v>
      </c>
      <c r="N2260" s="5">
        <f t="shared" si="35"/>
        <v>42166.542673611104</v>
      </c>
      <c r="O2260" t="b">
        <v>0</v>
      </c>
      <c r="P2260">
        <v>205</v>
      </c>
      <c r="Q2260" t="b">
        <v>1</v>
      </c>
      <c r="R2260" t="s">
        <v>8297</v>
      </c>
      <c r="S2260" s="11">
        <f>SUM(E2260/D2260)*100</f>
        <v>146.5</v>
      </c>
      <c r="T2260" s="10">
        <f>SUM(E2260/P2260)</f>
        <v>15.721951219512196</v>
      </c>
      <c r="U2260" t="s">
        <v>8331</v>
      </c>
      <c r="V2260" t="s">
        <v>8349</v>
      </c>
    </row>
    <row r="2261" spans="1:22" ht="43.5" x14ac:dyDescent="0.35">
      <c r="A2261">
        <v>2259</v>
      </c>
      <c r="B2261" s="3" t="s">
        <v>2260</v>
      </c>
      <c r="C2261" s="3" t="s">
        <v>6369</v>
      </c>
      <c r="D2261" s="18">
        <v>1000</v>
      </c>
      <c r="E2261" s="18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7">
        <v>42702.59648148148</v>
      </c>
      <c r="L2261" s="7">
        <v>42712.59648148148</v>
      </c>
      <c r="M2261" s="5">
        <f>(J2261/86400)+25569+(-5/24)</f>
        <v>42702.59648148148</v>
      </c>
      <c r="N2261" s="5">
        <f t="shared" si="35"/>
        <v>42712.59648148148</v>
      </c>
      <c r="O2261" t="b">
        <v>0</v>
      </c>
      <c r="P2261">
        <v>206</v>
      </c>
      <c r="Q2261" t="b">
        <v>1</v>
      </c>
      <c r="R2261" t="s">
        <v>8297</v>
      </c>
      <c r="S2261" s="11">
        <f>SUM(E2261/D2261)*100</f>
        <v>1867.1</v>
      </c>
      <c r="T2261" s="10">
        <f>SUM(E2261/P2261)</f>
        <v>90.635922330097088</v>
      </c>
      <c r="U2261" t="s">
        <v>8331</v>
      </c>
      <c r="V2261" t="s">
        <v>8349</v>
      </c>
    </row>
    <row r="2262" spans="1:22" ht="43.5" x14ac:dyDescent="0.35">
      <c r="A2262">
        <v>2260</v>
      </c>
      <c r="B2262" s="3" t="s">
        <v>2261</v>
      </c>
      <c r="C2262" s="3" t="s">
        <v>6370</v>
      </c>
      <c r="D2262" s="18">
        <v>2500</v>
      </c>
      <c r="E2262" s="18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7">
        <v>41694.808449074073</v>
      </c>
      <c r="L2262" s="7">
        <v>41724.766782407409</v>
      </c>
      <c r="M2262" s="5">
        <f>(J2262/86400)+25569+(-5/24)</f>
        <v>41694.808449074073</v>
      </c>
      <c r="N2262" s="5">
        <f t="shared" si="35"/>
        <v>41724.766782407409</v>
      </c>
      <c r="O2262" t="b">
        <v>0</v>
      </c>
      <c r="P2262">
        <v>84</v>
      </c>
      <c r="Q2262" t="b">
        <v>1</v>
      </c>
      <c r="R2262" t="s">
        <v>8297</v>
      </c>
      <c r="S2262" s="11">
        <f>SUM(E2262/D2262)*100</f>
        <v>326.92</v>
      </c>
      <c r="T2262" s="10">
        <f>SUM(E2262/P2262)</f>
        <v>97.297619047619051</v>
      </c>
      <c r="U2262" t="s">
        <v>8331</v>
      </c>
      <c r="V2262" t="s">
        <v>8349</v>
      </c>
    </row>
    <row r="2263" spans="1:22" ht="43.5" x14ac:dyDescent="0.35">
      <c r="A2263">
        <v>2261</v>
      </c>
      <c r="B2263" s="3" t="s">
        <v>2262</v>
      </c>
      <c r="C2263" s="3" t="s">
        <v>6371</v>
      </c>
      <c r="D2263" s="18">
        <v>1000</v>
      </c>
      <c r="E2263" s="18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7">
        <v>42759.516435185178</v>
      </c>
      <c r="L2263" s="7">
        <v>42780.516435185178</v>
      </c>
      <c r="M2263" s="5">
        <f>(J2263/86400)+25569+(-5/24)</f>
        <v>42759.516435185178</v>
      </c>
      <c r="N2263" s="5">
        <f t="shared" si="35"/>
        <v>42780.516435185178</v>
      </c>
      <c r="O2263" t="b">
        <v>0</v>
      </c>
      <c r="P2263">
        <v>210</v>
      </c>
      <c r="Q2263" t="b">
        <v>1</v>
      </c>
      <c r="R2263" t="s">
        <v>8297</v>
      </c>
      <c r="S2263" s="11">
        <f>SUM(E2263/D2263)*100</f>
        <v>779.5</v>
      </c>
      <c r="T2263" s="10">
        <f>SUM(E2263/P2263)</f>
        <v>37.11904761904762</v>
      </c>
      <c r="U2263" t="s">
        <v>8331</v>
      </c>
      <c r="V2263" t="s">
        <v>8349</v>
      </c>
    </row>
    <row r="2264" spans="1:22" ht="43.5" x14ac:dyDescent="0.35">
      <c r="A2264">
        <v>2262</v>
      </c>
      <c r="B2264" s="3" t="s">
        <v>2263</v>
      </c>
      <c r="C2264" s="3" t="s">
        <v>6372</v>
      </c>
      <c r="D2264" s="18">
        <v>3300</v>
      </c>
      <c r="E2264" s="18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7">
        <v>41926.376828703702</v>
      </c>
      <c r="L2264" s="7">
        <v>41960.791666666664</v>
      </c>
      <c r="M2264" s="5">
        <f>(J2264/86400)+25569+(-5/24)</f>
        <v>41926.376828703702</v>
      </c>
      <c r="N2264" s="5">
        <f t="shared" si="35"/>
        <v>41960.791666666664</v>
      </c>
      <c r="O2264" t="b">
        <v>0</v>
      </c>
      <c r="P2264">
        <v>181</v>
      </c>
      <c r="Q2264" t="b">
        <v>1</v>
      </c>
      <c r="R2264" t="s">
        <v>8297</v>
      </c>
      <c r="S2264" s="11">
        <f>SUM(E2264/D2264)*100</f>
        <v>154.15151515151516</v>
      </c>
      <c r="T2264" s="10">
        <f>SUM(E2264/P2264)</f>
        <v>28.104972375690608</v>
      </c>
      <c r="U2264" t="s">
        <v>8331</v>
      </c>
      <c r="V2264" t="s">
        <v>8349</v>
      </c>
    </row>
    <row r="2265" spans="1:22" ht="43.5" x14ac:dyDescent="0.35">
      <c r="A2265">
        <v>2263</v>
      </c>
      <c r="B2265" s="3" t="s">
        <v>2264</v>
      </c>
      <c r="C2265" s="3" t="s">
        <v>6373</v>
      </c>
      <c r="D2265" s="18">
        <v>7500</v>
      </c>
      <c r="E2265" s="18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7">
        <v>42014.623993055553</v>
      </c>
      <c r="L2265" s="7">
        <v>42035.623993055553</v>
      </c>
      <c r="M2265" s="5">
        <f>(J2265/86400)+25569+(-5/24)</f>
        <v>42014.623993055553</v>
      </c>
      <c r="N2265" s="5">
        <f t="shared" si="35"/>
        <v>42035.623993055553</v>
      </c>
      <c r="O2265" t="b">
        <v>0</v>
      </c>
      <c r="P2265">
        <v>60</v>
      </c>
      <c r="Q2265" t="b">
        <v>1</v>
      </c>
      <c r="R2265" t="s">
        <v>8297</v>
      </c>
      <c r="S2265" s="11">
        <f>SUM(E2265/D2265)*100</f>
        <v>115.54666666666667</v>
      </c>
      <c r="T2265" s="10">
        <f>SUM(E2265/P2265)</f>
        <v>144.43333333333334</v>
      </c>
      <c r="U2265" t="s">
        <v>8331</v>
      </c>
      <c r="V2265" t="s">
        <v>8349</v>
      </c>
    </row>
    <row r="2266" spans="1:22" ht="58" x14ac:dyDescent="0.35">
      <c r="A2266">
        <v>2264</v>
      </c>
      <c r="B2266" s="3" t="s">
        <v>2265</v>
      </c>
      <c r="C2266" s="3" t="s">
        <v>6374</v>
      </c>
      <c r="D2266" s="18">
        <v>6000</v>
      </c>
      <c r="E2266" s="18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7">
        <v>42496.374004629623</v>
      </c>
      <c r="L2266" s="7">
        <v>42512.916666666664</v>
      </c>
      <c r="M2266" s="5">
        <f>(J2266/86400)+25569+(-5/24)</f>
        <v>42496.374004629623</v>
      </c>
      <c r="N2266" s="5">
        <f t="shared" si="35"/>
        <v>42512.916666666664</v>
      </c>
      <c r="O2266" t="b">
        <v>0</v>
      </c>
      <c r="P2266">
        <v>445</v>
      </c>
      <c r="Q2266" t="b">
        <v>1</v>
      </c>
      <c r="R2266" t="s">
        <v>8297</v>
      </c>
      <c r="S2266" s="11">
        <f>SUM(E2266/D2266)*100</f>
        <v>180.03333333333333</v>
      </c>
      <c r="T2266" s="10">
        <f>SUM(E2266/P2266)</f>
        <v>24.274157303370785</v>
      </c>
      <c r="U2266" t="s">
        <v>8331</v>
      </c>
      <c r="V2266" t="s">
        <v>8349</v>
      </c>
    </row>
    <row r="2267" spans="1:22" ht="43.5" x14ac:dyDescent="0.35">
      <c r="A2267">
        <v>2265</v>
      </c>
      <c r="B2267" s="3" t="s">
        <v>2266</v>
      </c>
      <c r="C2267" s="3" t="s">
        <v>6375</v>
      </c>
      <c r="D2267" s="18">
        <v>200</v>
      </c>
      <c r="E2267" s="18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7">
        <v>42689.644756944443</v>
      </c>
      <c r="L2267" s="7">
        <v>42696.644756944443</v>
      </c>
      <c r="M2267" s="5">
        <f>(J2267/86400)+25569+(-5/24)</f>
        <v>42689.644756944443</v>
      </c>
      <c r="N2267" s="5">
        <f t="shared" si="35"/>
        <v>42696.644756944443</v>
      </c>
      <c r="O2267" t="b">
        <v>0</v>
      </c>
      <c r="P2267">
        <v>17</v>
      </c>
      <c r="Q2267" t="b">
        <v>1</v>
      </c>
      <c r="R2267" t="s">
        <v>8297</v>
      </c>
      <c r="S2267" s="11">
        <f>SUM(E2267/D2267)*100</f>
        <v>298.5</v>
      </c>
      <c r="T2267" s="10">
        <f>SUM(E2267/P2267)</f>
        <v>35.117647058823529</v>
      </c>
      <c r="U2267" t="s">
        <v>8331</v>
      </c>
      <c r="V2267" t="s">
        <v>8349</v>
      </c>
    </row>
    <row r="2268" spans="1:22" ht="43.5" x14ac:dyDescent="0.35">
      <c r="A2268">
        <v>2266</v>
      </c>
      <c r="B2268" s="3" t="s">
        <v>2267</v>
      </c>
      <c r="C2268" s="3" t="s">
        <v>6376</v>
      </c>
      <c r="D2268" s="18">
        <v>1500</v>
      </c>
      <c r="E2268" s="1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7">
        <v>42469.666574074072</v>
      </c>
      <c r="L2268" s="7">
        <v>42486.874999999993</v>
      </c>
      <c r="M2268" s="5">
        <f>(J2268/86400)+25569+(-5/24)</f>
        <v>42469.666574074072</v>
      </c>
      <c r="N2268" s="5">
        <f t="shared" si="35"/>
        <v>42486.874999999993</v>
      </c>
      <c r="O2268" t="b">
        <v>0</v>
      </c>
      <c r="P2268">
        <v>194</v>
      </c>
      <c r="Q2268" t="b">
        <v>1</v>
      </c>
      <c r="R2268" t="s">
        <v>8297</v>
      </c>
      <c r="S2268" s="11">
        <f>SUM(E2268/D2268)*100</f>
        <v>320.26666666666665</v>
      </c>
      <c r="T2268" s="10">
        <f>SUM(E2268/P2268)</f>
        <v>24.762886597938145</v>
      </c>
      <c r="U2268" t="s">
        <v>8331</v>
      </c>
      <c r="V2268" t="s">
        <v>8349</v>
      </c>
    </row>
    <row r="2269" spans="1:22" ht="58" x14ac:dyDescent="0.35">
      <c r="A2269">
        <v>2267</v>
      </c>
      <c r="B2269" s="3" t="s">
        <v>2268</v>
      </c>
      <c r="C2269" s="3" t="s">
        <v>6377</v>
      </c>
      <c r="D2269" s="18">
        <v>20000</v>
      </c>
      <c r="E2269" s="18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7">
        <v>41968.621493055551</v>
      </c>
      <c r="L2269" s="7">
        <v>41993.833333333336</v>
      </c>
      <c r="M2269" s="5">
        <f>(J2269/86400)+25569+(-5/24)</f>
        <v>41968.621493055551</v>
      </c>
      <c r="N2269" s="5">
        <f t="shared" si="35"/>
        <v>41993.833333333336</v>
      </c>
      <c r="O2269" t="b">
        <v>0</v>
      </c>
      <c r="P2269">
        <v>404</v>
      </c>
      <c r="Q2269" t="b">
        <v>1</v>
      </c>
      <c r="R2269" t="s">
        <v>8297</v>
      </c>
      <c r="S2269" s="11">
        <f>SUM(E2269/D2269)*100</f>
        <v>380.52499999999998</v>
      </c>
      <c r="T2269" s="10">
        <f>SUM(E2269/P2269)</f>
        <v>188.37871287128712</v>
      </c>
      <c r="U2269" t="s">
        <v>8331</v>
      </c>
      <c r="V2269" t="s">
        <v>8349</v>
      </c>
    </row>
    <row r="2270" spans="1:22" ht="43.5" x14ac:dyDescent="0.35">
      <c r="A2270">
        <v>2268</v>
      </c>
      <c r="B2270" s="3" t="s">
        <v>2269</v>
      </c>
      <c r="C2270" s="3" t="s">
        <v>6378</v>
      </c>
      <c r="D2270" s="18">
        <v>28000</v>
      </c>
      <c r="E2270" s="18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7">
        <v>42775.874016203707</v>
      </c>
      <c r="L2270" s="7">
        <v>42805.874016203707</v>
      </c>
      <c r="M2270" s="5">
        <f>(J2270/86400)+25569+(-5/24)</f>
        <v>42775.874016203707</v>
      </c>
      <c r="N2270" s="5">
        <f t="shared" si="35"/>
        <v>42805.874016203707</v>
      </c>
      <c r="O2270" t="b">
        <v>0</v>
      </c>
      <c r="P2270">
        <v>194</v>
      </c>
      <c r="Q2270" t="b">
        <v>1</v>
      </c>
      <c r="R2270" t="s">
        <v>8297</v>
      </c>
      <c r="S2270" s="11">
        <f>SUM(E2270/D2270)*100</f>
        <v>102.60000000000001</v>
      </c>
      <c r="T2270" s="10">
        <f>SUM(E2270/P2270)</f>
        <v>148.08247422680412</v>
      </c>
      <c r="U2270" t="s">
        <v>8331</v>
      </c>
      <c r="V2270" t="s">
        <v>8349</v>
      </c>
    </row>
    <row r="2271" spans="1:22" ht="43.5" x14ac:dyDescent="0.35">
      <c r="A2271">
        <v>2269</v>
      </c>
      <c r="B2271" s="3" t="s">
        <v>2270</v>
      </c>
      <c r="C2271" s="3" t="s">
        <v>6379</v>
      </c>
      <c r="D2271" s="18">
        <v>2500</v>
      </c>
      <c r="E2271" s="18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7">
        <v>42776.496099537035</v>
      </c>
      <c r="L2271" s="7">
        <v>42800.999999999993</v>
      </c>
      <c r="M2271" s="5">
        <f>(J2271/86400)+25569+(-5/24)</f>
        <v>42776.496099537035</v>
      </c>
      <c r="N2271" s="5">
        <f t="shared" si="35"/>
        <v>42800.999999999993</v>
      </c>
      <c r="O2271" t="b">
        <v>0</v>
      </c>
      <c r="P2271">
        <v>902</v>
      </c>
      <c r="Q2271" t="b">
        <v>1</v>
      </c>
      <c r="R2271" t="s">
        <v>8297</v>
      </c>
      <c r="S2271" s="11">
        <f>SUM(E2271/D2271)*100</f>
        <v>1801.64</v>
      </c>
      <c r="T2271" s="10">
        <f>SUM(E2271/P2271)</f>
        <v>49.934589800443462</v>
      </c>
      <c r="U2271" t="s">
        <v>8331</v>
      </c>
      <c r="V2271" t="s">
        <v>8349</v>
      </c>
    </row>
    <row r="2272" spans="1:22" ht="43.5" x14ac:dyDescent="0.35">
      <c r="A2272">
        <v>2270</v>
      </c>
      <c r="B2272" s="3" t="s">
        <v>2271</v>
      </c>
      <c r="C2272" s="3" t="s">
        <v>6380</v>
      </c>
      <c r="D2272" s="18">
        <v>25000</v>
      </c>
      <c r="E2272" s="18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7">
        <v>42725.661030092589</v>
      </c>
      <c r="L2272" s="7">
        <v>42745.707638888889</v>
      </c>
      <c r="M2272" s="5">
        <f>(J2272/86400)+25569+(-5/24)</f>
        <v>42725.661030092589</v>
      </c>
      <c r="N2272" s="5">
        <f t="shared" si="35"/>
        <v>42745.707638888889</v>
      </c>
      <c r="O2272" t="b">
        <v>0</v>
      </c>
      <c r="P2272">
        <v>1670</v>
      </c>
      <c r="Q2272" t="b">
        <v>1</v>
      </c>
      <c r="R2272" t="s">
        <v>8297</v>
      </c>
      <c r="S2272" s="11">
        <f>SUM(E2272/D2272)*100</f>
        <v>720.24800000000005</v>
      </c>
      <c r="T2272" s="10">
        <f>SUM(E2272/P2272)</f>
        <v>107.82155688622754</v>
      </c>
      <c r="U2272" t="s">
        <v>8331</v>
      </c>
      <c r="V2272" t="s">
        <v>8349</v>
      </c>
    </row>
    <row r="2273" spans="1:22" ht="43.5" x14ac:dyDescent="0.35">
      <c r="A2273">
        <v>2271</v>
      </c>
      <c r="B2273" s="3" t="s">
        <v>2272</v>
      </c>
      <c r="C2273" s="3" t="s">
        <v>6381</v>
      </c>
      <c r="D2273" s="18">
        <v>20000</v>
      </c>
      <c r="E2273" s="18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7">
        <v>42683.791712962957</v>
      </c>
      <c r="L2273" s="7">
        <v>42713.791712962957</v>
      </c>
      <c r="M2273" s="5">
        <f>(J2273/86400)+25569+(-5/24)</f>
        <v>42683.791712962957</v>
      </c>
      <c r="N2273" s="5">
        <f t="shared" si="35"/>
        <v>42713.791712962957</v>
      </c>
      <c r="O2273" t="b">
        <v>0</v>
      </c>
      <c r="P2273">
        <v>1328</v>
      </c>
      <c r="Q2273" t="b">
        <v>1</v>
      </c>
      <c r="R2273" t="s">
        <v>8297</v>
      </c>
      <c r="S2273" s="11">
        <f>SUM(E2273/D2273)*100</f>
        <v>283.09000000000003</v>
      </c>
      <c r="T2273" s="10">
        <f>SUM(E2273/P2273)</f>
        <v>42.63403614457831</v>
      </c>
      <c r="U2273" t="s">
        <v>8331</v>
      </c>
      <c r="V2273" t="s">
        <v>8349</v>
      </c>
    </row>
    <row r="2274" spans="1:22" ht="43.5" x14ac:dyDescent="0.35">
      <c r="A2274">
        <v>2272</v>
      </c>
      <c r="B2274" s="3" t="s">
        <v>2273</v>
      </c>
      <c r="C2274" s="3" t="s">
        <v>6382</v>
      </c>
      <c r="D2274" s="18">
        <v>1000</v>
      </c>
      <c r="E2274" s="18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7">
        <v>42315.491157407407</v>
      </c>
      <c r="L2274" s="7">
        <v>42345.491157407407</v>
      </c>
      <c r="M2274" s="5">
        <f>(J2274/86400)+25569+(-5/24)</f>
        <v>42315.491157407407</v>
      </c>
      <c r="N2274" s="5">
        <f t="shared" si="35"/>
        <v>42345.491157407407</v>
      </c>
      <c r="O2274" t="b">
        <v>0</v>
      </c>
      <c r="P2274">
        <v>944</v>
      </c>
      <c r="Q2274" t="b">
        <v>1</v>
      </c>
      <c r="R2274" t="s">
        <v>8297</v>
      </c>
      <c r="S2274" s="11">
        <f>SUM(E2274/D2274)*100</f>
        <v>1356.6000000000001</v>
      </c>
      <c r="T2274" s="10">
        <f>SUM(E2274/P2274)</f>
        <v>14.370762711864407</v>
      </c>
      <c r="U2274" t="s">
        <v>8331</v>
      </c>
      <c r="V2274" t="s">
        <v>8349</v>
      </c>
    </row>
    <row r="2275" spans="1:22" ht="43.5" x14ac:dyDescent="0.35">
      <c r="A2275">
        <v>2273</v>
      </c>
      <c r="B2275" s="3" t="s">
        <v>2274</v>
      </c>
      <c r="C2275" s="3" t="s">
        <v>6383</v>
      </c>
      <c r="D2275" s="18">
        <v>2500</v>
      </c>
      <c r="E2275" s="18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7">
        <v>42781.340763888882</v>
      </c>
      <c r="L2275" s="7">
        <v>42806.299097222225</v>
      </c>
      <c r="M2275" s="5">
        <f>(J2275/86400)+25569+(-5/24)</f>
        <v>42781.340763888882</v>
      </c>
      <c r="N2275" s="5">
        <f t="shared" si="35"/>
        <v>42806.299097222225</v>
      </c>
      <c r="O2275" t="b">
        <v>0</v>
      </c>
      <c r="P2275">
        <v>147</v>
      </c>
      <c r="Q2275" t="b">
        <v>1</v>
      </c>
      <c r="R2275" t="s">
        <v>8297</v>
      </c>
      <c r="S2275" s="11">
        <f>SUM(E2275/D2275)*100</f>
        <v>220.35999999999999</v>
      </c>
      <c r="T2275" s="10">
        <f>SUM(E2275/P2275)</f>
        <v>37.476190476190474</v>
      </c>
      <c r="U2275" t="s">
        <v>8331</v>
      </c>
      <c r="V2275" t="s">
        <v>8349</v>
      </c>
    </row>
    <row r="2276" spans="1:22" ht="58" x14ac:dyDescent="0.35">
      <c r="A2276">
        <v>2274</v>
      </c>
      <c r="B2276" s="3" t="s">
        <v>2275</v>
      </c>
      <c r="C2276" s="3" t="s">
        <v>6384</v>
      </c>
      <c r="D2276" s="18">
        <v>2500</v>
      </c>
      <c r="E2276" s="18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7">
        <v>41663.292326388888</v>
      </c>
      <c r="L2276" s="7">
        <v>41693.292326388888</v>
      </c>
      <c r="M2276" s="5">
        <f>(J2276/86400)+25569+(-5/24)</f>
        <v>41663.292326388888</v>
      </c>
      <c r="N2276" s="5">
        <f t="shared" si="35"/>
        <v>41693.292326388888</v>
      </c>
      <c r="O2276" t="b">
        <v>0</v>
      </c>
      <c r="P2276">
        <v>99</v>
      </c>
      <c r="Q2276" t="b">
        <v>1</v>
      </c>
      <c r="R2276" t="s">
        <v>8297</v>
      </c>
      <c r="S2276" s="11">
        <f>SUM(E2276/D2276)*100</f>
        <v>119.6</v>
      </c>
      <c r="T2276" s="10">
        <f>SUM(E2276/P2276)</f>
        <v>30.202020202020201</v>
      </c>
      <c r="U2276" t="s">
        <v>8331</v>
      </c>
      <c r="V2276" t="s">
        <v>8349</v>
      </c>
    </row>
    <row r="2277" spans="1:22" ht="43.5" x14ac:dyDescent="0.35">
      <c r="A2277">
        <v>2275</v>
      </c>
      <c r="B2277" s="3" t="s">
        <v>2276</v>
      </c>
      <c r="C2277" s="3" t="s">
        <v>6385</v>
      </c>
      <c r="D2277" s="18">
        <v>650</v>
      </c>
      <c r="E2277" s="18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7">
        <v>41965.408321759256</v>
      </c>
      <c r="L2277" s="7">
        <v>41995.408321759256</v>
      </c>
      <c r="M2277" s="5">
        <f>(J2277/86400)+25569+(-5/24)</f>
        <v>41965.408321759256</v>
      </c>
      <c r="N2277" s="5">
        <f t="shared" si="35"/>
        <v>41995.408321759256</v>
      </c>
      <c r="O2277" t="b">
        <v>0</v>
      </c>
      <c r="P2277">
        <v>79</v>
      </c>
      <c r="Q2277" t="b">
        <v>1</v>
      </c>
      <c r="R2277" t="s">
        <v>8297</v>
      </c>
      <c r="S2277" s="11">
        <f>SUM(E2277/D2277)*100</f>
        <v>407.76923076923077</v>
      </c>
      <c r="T2277" s="10">
        <f>SUM(E2277/P2277)</f>
        <v>33.550632911392405</v>
      </c>
      <c r="U2277" t="s">
        <v>8331</v>
      </c>
      <c r="V2277" t="s">
        <v>8349</v>
      </c>
    </row>
    <row r="2278" spans="1:22" ht="58" x14ac:dyDescent="0.35">
      <c r="A2278">
        <v>2276</v>
      </c>
      <c r="B2278" s="3" t="s">
        <v>2277</v>
      </c>
      <c r="C2278" s="3" t="s">
        <v>6386</v>
      </c>
      <c r="D2278" s="18">
        <v>4589</v>
      </c>
      <c r="E2278" s="1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7">
        <v>41614.443159722221</v>
      </c>
      <c r="L2278" s="7">
        <v>41644.443159722221</v>
      </c>
      <c r="M2278" s="5">
        <f>(J2278/86400)+25569+(-5/24)</f>
        <v>41614.443159722221</v>
      </c>
      <c r="N2278" s="5">
        <f t="shared" si="35"/>
        <v>41644.443159722221</v>
      </c>
      <c r="O2278" t="b">
        <v>0</v>
      </c>
      <c r="P2278">
        <v>75</v>
      </c>
      <c r="Q2278" t="b">
        <v>1</v>
      </c>
      <c r="R2278" t="s">
        <v>8297</v>
      </c>
      <c r="S2278" s="11">
        <f>SUM(E2278/D2278)*100</f>
        <v>105.81826105905425</v>
      </c>
      <c r="T2278" s="10">
        <f>SUM(E2278/P2278)</f>
        <v>64.74666666666667</v>
      </c>
      <c r="U2278" t="s">
        <v>8331</v>
      </c>
      <c r="V2278" t="s">
        <v>8349</v>
      </c>
    </row>
    <row r="2279" spans="1:22" ht="43.5" x14ac:dyDescent="0.35">
      <c r="A2279">
        <v>2277</v>
      </c>
      <c r="B2279" s="3" t="s">
        <v>2278</v>
      </c>
      <c r="C2279" s="3" t="s">
        <v>6387</v>
      </c>
      <c r="D2279" s="18">
        <v>8500</v>
      </c>
      <c r="E2279" s="18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7">
        <v>40936.470173611109</v>
      </c>
      <c r="L2279" s="7">
        <v>40966.470173611109</v>
      </c>
      <c r="M2279" s="5">
        <f>(J2279/86400)+25569+(-5/24)</f>
        <v>40936.470173611109</v>
      </c>
      <c r="N2279" s="5">
        <f t="shared" si="35"/>
        <v>40966.470173611109</v>
      </c>
      <c r="O2279" t="b">
        <v>0</v>
      </c>
      <c r="P2279">
        <v>207</v>
      </c>
      <c r="Q2279" t="b">
        <v>1</v>
      </c>
      <c r="R2279" t="s">
        <v>8297</v>
      </c>
      <c r="S2279" s="11">
        <f>SUM(E2279/D2279)*100</f>
        <v>141.08235294117648</v>
      </c>
      <c r="T2279" s="10">
        <f>SUM(E2279/P2279)</f>
        <v>57.932367149758456</v>
      </c>
      <c r="U2279" t="s">
        <v>8331</v>
      </c>
      <c r="V2279" t="s">
        <v>8349</v>
      </c>
    </row>
    <row r="2280" spans="1:22" ht="29" x14ac:dyDescent="0.35">
      <c r="A2280">
        <v>2278</v>
      </c>
      <c r="B2280" s="3" t="s">
        <v>2279</v>
      </c>
      <c r="C2280" s="3" t="s">
        <v>6388</v>
      </c>
      <c r="D2280" s="18">
        <v>2000</v>
      </c>
      <c r="E2280" s="18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7">
        <v>42338.500775462962</v>
      </c>
      <c r="L2280" s="7">
        <v>42372.749305555553</v>
      </c>
      <c r="M2280" s="5">
        <f>(J2280/86400)+25569+(-5/24)</f>
        <v>42338.500775462962</v>
      </c>
      <c r="N2280" s="5">
        <f t="shared" si="35"/>
        <v>42372.749305555553</v>
      </c>
      <c r="O2280" t="b">
        <v>0</v>
      </c>
      <c r="P2280">
        <v>102</v>
      </c>
      <c r="Q2280" t="b">
        <v>1</v>
      </c>
      <c r="R2280" t="s">
        <v>8297</v>
      </c>
      <c r="S2280" s="11">
        <f>SUM(E2280/D2280)*100</f>
        <v>270.7</v>
      </c>
      <c r="T2280" s="10">
        <f>SUM(E2280/P2280)</f>
        <v>53.078431372549019</v>
      </c>
      <c r="U2280" t="s">
        <v>8331</v>
      </c>
      <c r="V2280" t="s">
        <v>8349</v>
      </c>
    </row>
    <row r="2281" spans="1:22" ht="58" x14ac:dyDescent="0.35">
      <c r="A2281">
        <v>2279</v>
      </c>
      <c r="B2281" s="3" t="s">
        <v>2280</v>
      </c>
      <c r="C2281" s="3" t="s">
        <v>6389</v>
      </c>
      <c r="D2281" s="18">
        <v>1000</v>
      </c>
      <c r="E2281" s="18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7">
        <v>42020.598368055558</v>
      </c>
      <c r="L2281" s="7">
        <v>42038.958333333336</v>
      </c>
      <c r="M2281" s="5">
        <f>(J2281/86400)+25569+(-5/24)</f>
        <v>42020.598368055558</v>
      </c>
      <c r="N2281" s="5">
        <f t="shared" si="35"/>
        <v>42038.958333333336</v>
      </c>
      <c r="O2281" t="b">
        <v>0</v>
      </c>
      <c r="P2281">
        <v>32</v>
      </c>
      <c r="Q2281" t="b">
        <v>1</v>
      </c>
      <c r="R2281" t="s">
        <v>8297</v>
      </c>
      <c r="S2281" s="11">
        <f>SUM(E2281/D2281)*100</f>
        <v>153.80000000000001</v>
      </c>
      <c r="T2281" s="10">
        <f>SUM(E2281/P2281)</f>
        <v>48.0625</v>
      </c>
      <c r="U2281" t="s">
        <v>8331</v>
      </c>
      <c r="V2281" t="s">
        <v>8349</v>
      </c>
    </row>
    <row r="2282" spans="1:22" ht="58" x14ac:dyDescent="0.35">
      <c r="A2282">
        <v>2280</v>
      </c>
      <c r="B2282" s="3" t="s">
        <v>2281</v>
      </c>
      <c r="C2282" s="3" t="s">
        <v>6390</v>
      </c>
      <c r="D2282" s="18">
        <v>9800</v>
      </c>
      <c r="E2282" s="18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7">
        <v>42234.416562499995</v>
      </c>
      <c r="L2282" s="7">
        <v>42264.416562499995</v>
      </c>
      <c r="M2282" s="5">
        <f>(J2282/86400)+25569+(-5/24)</f>
        <v>42234.416562499995</v>
      </c>
      <c r="N2282" s="5">
        <f t="shared" si="35"/>
        <v>42264.416562499995</v>
      </c>
      <c r="O2282" t="b">
        <v>0</v>
      </c>
      <c r="P2282">
        <v>480</v>
      </c>
      <c r="Q2282" t="b">
        <v>1</v>
      </c>
      <c r="R2282" t="s">
        <v>8297</v>
      </c>
      <c r="S2282" s="11">
        <f>SUM(E2282/D2282)*100</f>
        <v>403.57653061224488</v>
      </c>
      <c r="T2282" s="10">
        <f>SUM(E2282/P2282)</f>
        <v>82.396874999999994</v>
      </c>
      <c r="U2282" t="s">
        <v>8331</v>
      </c>
      <c r="V2282" t="s">
        <v>8349</v>
      </c>
    </row>
    <row r="2283" spans="1:22" ht="43.5" x14ac:dyDescent="0.35">
      <c r="A2283">
        <v>2281</v>
      </c>
      <c r="B2283" s="3" t="s">
        <v>2282</v>
      </c>
      <c r="C2283" s="3" t="s">
        <v>6391</v>
      </c>
      <c r="D2283" s="18">
        <v>300</v>
      </c>
      <c r="E2283" s="18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7">
        <v>40687.077511574069</v>
      </c>
      <c r="L2283" s="7">
        <v>40749.076388888883</v>
      </c>
      <c r="M2283" s="5">
        <f>(J2283/86400)+25569+(-5/24)</f>
        <v>40687.077511574069</v>
      </c>
      <c r="N2283" s="5">
        <f t="shared" si="35"/>
        <v>40749.076388888883</v>
      </c>
      <c r="O2283" t="b">
        <v>0</v>
      </c>
      <c r="P2283">
        <v>11</v>
      </c>
      <c r="Q2283" t="b">
        <v>1</v>
      </c>
      <c r="R2283" t="s">
        <v>8276</v>
      </c>
      <c r="S2283" s="11">
        <f>SUM(E2283/D2283)*100</f>
        <v>185</v>
      </c>
      <c r="T2283" s="10">
        <f>SUM(E2283/P2283)</f>
        <v>50.454545454545453</v>
      </c>
      <c r="U2283" t="s">
        <v>8323</v>
      </c>
      <c r="V2283" t="s">
        <v>8324</v>
      </c>
    </row>
    <row r="2284" spans="1:22" ht="29" x14ac:dyDescent="0.35">
      <c r="A2284">
        <v>2282</v>
      </c>
      <c r="B2284" s="3" t="s">
        <v>2283</v>
      </c>
      <c r="C2284" s="3" t="s">
        <v>6392</v>
      </c>
      <c r="D2284" s="18">
        <v>750</v>
      </c>
      <c r="E2284" s="18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7">
        <v>42322.966273148144</v>
      </c>
      <c r="L2284" s="7">
        <v>42382.966273148144</v>
      </c>
      <c r="M2284" s="5">
        <f>(J2284/86400)+25569+(-5/24)</f>
        <v>42322.966273148144</v>
      </c>
      <c r="N2284" s="5">
        <f t="shared" si="35"/>
        <v>42382.966273148144</v>
      </c>
      <c r="O2284" t="b">
        <v>0</v>
      </c>
      <c r="P2284">
        <v>12</v>
      </c>
      <c r="Q2284" t="b">
        <v>1</v>
      </c>
      <c r="R2284" t="s">
        <v>8276</v>
      </c>
      <c r="S2284" s="11">
        <f>SUM(E2284/D2284)*100</f>
        <v>185.33333333333331</v>
      </c>
      <c r="T2284" s="10">
        <f>SUM(E2284/P2284)</f>
        <v>115.83333333333333</v>
      </c>
      <c r="U2284" t="s">
        <v>8323</v>
      </c>
      <c r="V2284" t="s">
        <v>8324</v>
      </c>
    </row>
    <row r="2285" spans="1:22" ht="43.5" x14ac:dyDescent="0.35">
      <c r="A2285">
        <v>2283</v>
      </c>
      <c r="B2285" s="3" t="s">
        <v>2284</v>
      </c>
      <c r="C2285" s="3" t="s">
        <v>6393</v>
      </c>
      <c r="D2285" s="18">
        <v>3000</v>
      </c>
      <c r="E2285" s="18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7">
        <v>40977.916712962957</v>
      </c>
      <c r="L2285" s="7">
        <v>41037.875046296293</v>
      </c>
      <c r="M2285" s="5">
        <f>(J2285/86400)+25569+(-5/24)</f>
        <v>40977.916712962957</v>
      </c>
      <c r="N2285" s="5">
        <f t="shared" si="35"/>
        <v>41037.875046296293</v>
      </c>
      <c r="O2285" t="b">
        <v>0</v>
      </c>
      <c r="P2285">
        <v>48</v>
      </c>
      <c r="Q2285" t="b">
        <v>1</v>
      </c>
      <c r="R2285" t="s">
        <v>8276</v>
      </c>
      <c r="S2285" s="11">
        <f>SUM(E2285/D2285)*100</f>
        <v>100.85533333333332</v>
      </c>
      <c r="T2285" s="10">
        <f>SUM(E2285/P2285)</f>
        <v>63.03458333333333</v>
      </c>
      <c r="U2285" t="s">
        <v>8323</v>
      </c>
      <c r="V2285" t="s">
        <v>8324</v>
      </c>
    </row>
    <row r="2286" spans="1:22" ht="29" x14ac:dyDescent="0.35">
      <c r="A2286">
        <v>2284</v>
      </c>
      <c r="B2286" s="3" t="s">
        <v>2285</v>
      </c>
      <c r="C2286" s="3" t="s">
        <v>6394</v>
      </c>
      <c r="D2286" s="18">
        <v>6000</v>
      </c>
      <c r="E2286" s="18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7">
        <v>40585.588483796295</v>
      </c>
      <c r="L2286" s="7">
        <v>40613.958333333328</v>
      </c>
      <c r="M2286" s="5">
        <f>(J2286/86400)+25569+(-5/24)</f>
        <v>40585.588483796295</v>
      </c>
      <c r="N2286" s="5">
        <f t="shared" si="35"/>
        <v>40613.958333333328</v>
      </c>
      <c r="O2286" t="b">
        <v>0</v>
      </c>
      <c r="P2286">
        <v>59</v>
      </c>
      <c r="Q2286" t="b">
        <v>1</v>
      </c>
      <c r="R2286" t="s">
        <v>8276</v>
      </c>
      <c r="S2286" s="11">
        <f>SUM(E2286/D2286)*100</f>
        <v>106.22116666666668</v>
      </c>
      <c r="T2286" s="10">
        <f>SUM(E2286/P2286)</f>
        <v>108.02152542372882</v>
      </c>
      <c r="U2286" t="s">
        <v>8323</v>
      </c>
      <c r="V2286" t="s">
        <v>8324</v>
      </c>
    </row>
    <row r="2287" spans="1:22" ht="43.5" x14ac:dyDescent="0.35">
      <c r="A2287">
        <v>2285</v>
      </c>
      <c r="B2287" s="3" t="s">
        <v>2286</v>
      </c>
      <c r="C2287" s="3" t="s">
        <v>6395</v>
      </c>
      <c r="D2287" s="18">
        <v>3000</v>
      </c>
      <c r="E2287" s="18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7">
        <v>41058.977349537039</v>
      </c>
      <c r="L2287" s="7">
        <v>41088.977349537039</v>
      </c>
      <c r="M2287" s="5">
        <f>(J2287/86400)+25569+(-5/24)</f>
        <v>41058.977349537039</v>
      </c>
      <c r="N2287" s="5">
        <f t="shared" si="35"/>
        <v>41088.977349537039</v>
      </c>
      <c r="O2287" t="b">
        <v>0</v>
      </c>
      <c r="P2287">
        <v>79</v>
      </c>
      <c r="Q2287" t="b">
        <v>1</v>
      </c>
      <c r="R2287" t="s">
        <v>8276</v>
      </c>
      <c r="S2287" s="11">
        <f>SUM(E2287/D2287)*100</f>
        <v>121.36666666666667</v>
      </c>
      <c r="T2287" s="10">
        <f>SUM(E2287/P2287)</f>
        <v>46.088607594936711</v>
      </c>
      <c r="U2287" t="s">
        <v>8323</v>
      </c>
      <c r="V2287" t="s">
        <v>8324</v>
      </c>
    </row>
    <row r="2288" spans="1:22" ht="43.5" x14ac:dyDescent="0.35">
      <c r="A2288">
        <v>2286</v>
      </c>
      <c r="B2288" s="3" t="s">
        <v>2287</v>
      </c>
      <c r="C2288" s="3" t="s">
        <v>6396</v>
      </c>
      <c r="D2288" s="18">
        <v>1500</v>
      </c>
      <c r="E2288" s="1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7">
        <v>41494.755254629628</v>
      </c>
      <c r="L2288" s="7">
        <v>41522.957638888889</v>
      </c>
      <c r="M2288" s="5">
        <f>(J2288/86400)+25569+(-5/24)</f>
        <v>41494.755254629628</v>
      </c>
      <c r="N2288" s="5">
        <f t="shared" si="35"/>
        <v>41522.957638888889</v>
      </c>
      <c r="O2288" t="b">
        <v>0</v>
      </c>
      <c r="P2288">
        <v>14</v>
      </c>
      <c r="Q2288" t="b">
        <v>1</v>
      </c>
      <c r="R2288" t="s">
        <v>8276</v>
      </c>
      <c r="S2288" s="11">
        <f>SUM(E2288/D2288)*100</f>
        <v>100.06666666666666</v>
      </c>
      <c r="T2288" s="10">
        <f>SUM(E2288/P2288)</f>
        <v>107.21428571428571</v>
      </c>
      <c r="U2288" t="s">
        <v>8323</v>
      </c>
      <c r="V2288" t="s">
        <v>8324</v>
      </c>
    </row>
    <row r="2289" spans="1:22" ht="43.5" x14ac:dyDescent="0.35">
      <c r="A2289">
        <v>2287</v>
      </c>
      <c r="B2289" s="3" t="s">
        <v>2288</v>
      </c>
      <c r="C2289" s="3" t="s">
        <v>6397</v>
      </c>
      <c r="D2289" s="18">
        <v>4500</v>
      </c>
      <c r="E2289" s="18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7">
        <v>41792.459027777775</v>
      </c>
      <c r="L2289" s="7">
        <v>41813.459027777775</v>
      </c>
      <c r="M2289" s="5">
        <f>(J2289/86400)+25569+(-5/24)</f>
        <v>41792.459027777775</v>
      </c>
      <c r="N2289" s="5">
        <f t="shared" si="35"/>
        <v>41813.459027777775</v>
      </c>
      <c r="O2289" t="b">
        <v>0</v>
      </c>
      <c r="P2289">
        <v>106</v>
      </c>
      <c r="Q2289" t="b">
        <v>1</v>
      </c>
      <c r="R2289" t="s">
        <v>8276</v>
      </c>
      <c r="S2289" s="11">
        <f>SUM(E2289/D2289)*100</f>
        <v>119.97755555555555</v>
      </c>
      <c r="T2289" s="10">
        <f>SUM(E2289/P2289)</f>
        <v>50.9338679245283</v>
      </c>
      <c r="U2289" t="s">
        <v>8323</v>
      </c>
      <c r="V2289" t="s">
        <v>8324</v>
      </c>
    </row>
    <row r="2290" spans="1:22" ht="43.5" x14ac:dyDescent="0.35">
      <c r="A2290">
        <v>2288</v>
      </c>
      <c r="B2290" s="3" t="s">
        <v>2289</v>
      </c>
      <c r="C2290" s="3" t="s">
        <v>6398</v>
      </c>
      <c r="D2290" s="18">
        <v>1000</v>
      </c>
      <c r="E2290" s="18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7">
        <v>41067.619085648148</v>
      </c>
      <c r="L2290" s="7">
        <v>41086.541666666664</v>
      </c>
      <c r="M2290" s="5">
        <f>(J2290/86400)+25569+(-5/24)</f>
        <v>41067.619085648148</v>
      </c>
      <c r="N2290" s="5">
        <f t="shared" si="35"/>
        <v>41086.541666666664</v>
      </c>
      <c r="O2290" t="b">
        <v>0</v>
      </c>
      <c r="P2290">
        <v>25</v>
      </c>
      <c r="Q2290" t="b">
        <v>1</v>
      </c>
      <c r="R2290" t="s">
        <v>8276</v>
      </c>
      <c r="S2290" s="11">
        <f>SUM(E2290/D2290)*100</f>
        <v>100.1</v>
      </c>
      <c r="T2290" s="10">
        <f>SUM(E2290/P2290)</f>
        <v>40.04</v>
      </c>
      <c r="U2290" t="s">
        <v>8323</v>
      </c>
      <c r="V2290" t="s">
        <v>8324</v>
      </c>
    </row>
    <row r="2291" spans="1:22" ht="43.5" x14ac:dyDescent="0.35">
      <c r="A2291">
        <v>2289</v>
      </c>
      <c r="B2291" s="3" t="s">
        <v>2290</v>
      </c>
      <c r="C2291" s="3" t="s">
        <v>6399</v>
      </c>
      <c r="D2291" s="18">
        <v>1500</v>
      </c>
      <c r="E2291" s="18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7">
        <v>41571.790046296293</v>
      </c>
      <c r="L2291" s="7">
        <v>41614.765277777777</v>
      </c>
      <c r="M2291" s="5">
        <f>(J2291/86400)+25569+(-5/24)</f>
        <v>41571.790046296293</v>
      </c>
      <c r="N2291" s="5">
        <f t="shared" si="35"/>
        <v>41614.765277777777</v>
      </c>
      <c r="O2291" t="b">
        <v>0</v>
      </c>
      <c r="P2291">
        <v>25</v>
      </c>
      <c r="Q2291" t="b">
        <v>1</v>
      </c>
      <c r="R2291" t="s">
        <v>8276</v>
      </c>
      <c r="S2291" s="11">
        <f>SUM(E2291/D2291)*100</f>
        <v>107.4</v>
      </c>
      <c r="T2291" s="10">
        <f>SUM(E2291/P2291)</f>
        <v>64.44</v>
      </c>
      <c r="U2291" t="s">
        <v>8323</v>
      </c>
      <c r="V2291" t="s">
        <v>8324</v>
      </c>
    </row>
    <row r="2292" spans="1:22" ht="43.5" x14ac:dyDescent="0.35">
      <c r="A2292">
        <v>2290</v>
      </c>
      <c r="B2292" s="3" t="s">
        <v>2291</v>
      </c>
      <c r="C2292" s="3" t="s">
        <v>6400</v>
      </c>
      <c r="D2292" s="18">
        <v>1500</v>
      </c>
      <c r="E2292" s="18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7">
        <v>40070.045486111107</v>
      </c>
      <c r="L2292" s="7">
        <v>40148.5</v>
      </c>
      <c r="M2292" s="5">
        <f>(J2292/86400)+25569+(-5/24)</f>
        <v>40070.045486111107</v>
      </c>
      <c r="N2292" s="5">
        <f t="shared" si="35"/>
        <v>40148.5</v>
      </c>
      <c r="O2292" t="b">
        <v>0</v>
      </c>
      <c r="P2292">
        <v>29</v>
      </c>
      <c r="Q2292" t="b">
        <v>1</v>
      </c>
      <c r="R2292" t="s">
        <v>8276</v>
      </c>
      <c r="S2292" s="11">
        <f>SUM(E2292/D2292)*100</f>
        <v>104.06666666666666</v>
      </c>
      <c r="T2292" s="10">
        <f>SUM(E2292/P2292)</f>
        <v>53.827586206896555</v>
      </c>
      <c r="U2292" t="s">
        <v>8323</v>
      </c>
      <c r="V2292" t="s">
        <v>8324</v>
      </c>
    </row>
    <row r="2293" spans="1:22" ht="43.5" x14ac:dyDescent="0.35">
      <c r="A2293">
        <v>2291</v>
      </c>
      <c r="B2293" s="3" t="s">
        <v>2292</v>
      </c>
      <c r="C2293" s="3" t="s">
        <v>6401</v>
      </c>
      <c r="D2293" s="18">
        <v>2500</v>
      </c>
      <c r="E2293" s="18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7">
        <v>40987.768726851849</v>
      </c>
      <c r="L2293" s="7">
        <v>41021.958333333328</v>
      </c>
      <c r="M2293" s="5">
        <f>(J2293/86400)+25569+(-5/24)</f>
        <v>40987.768726851849</v>
      </c>
      <c r="N2293" s="5">
        <f t="shared" si="35"/>
        <v>41021.958333333328</v>
      </c>
      <c r="O2293" t="b">
        <v>0</v>
      </c>
      <c r="P2293">
        <v>43</v>
      </c>
      <c r="Q2293" t="b">
        <v>1</v>
      </c>
      <c r="R2293" t="s">
        <v>8276</v>
      </c>
      <c r="S2293" s="11">
        <f>SUM(E2293/D2293)*100</f>
        <v>172.8</v>
      </c>
      <c r="T2293" s="10">
        <f>SUM(E2293/P2293)</f>
        <v>100.46511627906976</v>
      </c>
      <c r="U2293" t="s">
        <v>8323</v>
      </c>
      <c r="V2293" t="s">
        <v>8324</v>
      </c>
    </row>
    <row r="2294" spans="1:22" ht="43.5" x14ac:dyDescent="0.35">
      <c r="A2294">
        <v>2292</v>
      </c>
      <c r="B2294" s="3" t="s">
        <v>2293</v>
      </c>
      <c r="C2294" s="3" t="s">
        <v>6402</v>
      </c>
      <c r="D2294" s="18">
        <v>2000</v>
      </c>
      <c r="E2294" s="18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7">
        <v>40987.489305555551</v>
      </c>
      <c r="L2294" s="7">
        <v>41017.489305555551</v>
      </c>
      <c r="M2294" s="5">
        <f>(J2294/86400)+25569+(-5/24)</f>
        <v>40987.489305555551</v>
      </c>
      <c r="N2294" s="5">
        <f t="shared" si="35"/>
        <v>41017.489305555551</v>
      </c>
      <c r="O2294" t="b">
        <v>0</v>
      </c>
      <c r="P2294">
        <v>46</v>
      </c>
      <c r="Q2294" t="b">
        <v>1</v>
      </c>
      <c r="R2294" t="s">
        <v>8276</v>
      </c>
      <c r="S2294" s="11">
        <f>SUM(E2294/D2294)*100</f>
        <v>107.2505</v>
      </c>
      <c r="T2294" s="10">
        <f>SUM(E2294/P2294)</f>
        <v>46.630652173913049</v>
      </c>
      <c r="U2294" t="s">
        <v>8323</v>
      </c>
      <c r="V2294" t="s">
        <v>8324</v>
      </c>
    </row>
    <row r="2295" spans="1:22" ht="29" x14ac:dyDescent="0.35">
      <c r="A2295">
        <v>2293</v>
      </c>
      <c r="B2295" s="3" t="s">
        <v>2294</v>
      </c>
      <c r="C2295" s="3" t="s">
        <v>6403</v>
      </c>
      <c r="D2295" s="18">
        <v>850</v>
      </c>
      <c r="E2295" s="18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7">
        <v>41151.499988425923</v>
      </c>
      <c r="L2295" s="7">
        <v>41176.957638888889</v>
      </c>
      <c r="M2295" s="5">
        <f>(J2295/86400)+25569+(-5/24)</f>
        <v>41151.499988425923</v>
      </c>
      <c r="N2295" s="5">
        <f t="shared" si="35"/>
        <v>41176.957638888889</v>
      </c>
      <c r="O2295" t="b">
        <v>0</v>
      </c>
      <c r="P2295">
        <v>27</v>
      </c>
      <c r="Q2295" t="b">
        <v>1</v>
      </c>
      <c r="R2295" t="s">
        <v>8276</v>
      </c>
      <c r="S2295" s="11">
        <f>SUM(E2295/D2295)*100</f>
        <v>108.23529411764706</v>
      </c>
      <c r="T2295" s="10">
        <f>SUM(E2295/P2295)</f>
        <v>34.074074074074076</v>
      </c>
      <c r="U2295" t="s">
        <v>8323</v>
      </c>
      <c r="V2295" t="s">
        <v>8324</v>
      </c>
    </row>
    <row r="2296" spans="1:22" ht="58" x14ac:dyDescent="0.35">
      <c r="A2296">
        <v>2294</v>
      </c>
      <c r="B2296" s="3" t="s">
        <v>2295</v>
      </c>
      <c r="C2296" s="3" t="s">
        <v>6404</v>
      </c>
      <c r="D2296" s="18">
        <v>5000</v>
      </c>
      <c r="E2296" s="18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7">
        <v>41264.514814814815</v>
      </c>
      <c r="L2296" s="7">
        <v>41294.514814814815</v>
      </c>
      <c r="M2296" s="5">
        <f>(J2296/86400)+25569+(-5/24)</f>
        <v>41264.514814814815</v>
      </c>
      <c r="N2296" s="5">
        <f t="shared" si="35"/>
        <v>41294.514814814815</v>
      </c>
      <c r="O2296" t="b">
        <v>0</v>
      </c>
      <c r="P2296">
        <v>112</v>
      </c>
      <c r="Q2296" t="b">
        <v>1</v>
      </c>
      <c r="R2296" t="s">
        <v>8276</v>
      </c>
      <c r="S2296" s="11">
        <f>SUM(E2296/D2296)*100</f>
        <v>146.08079999999998</v>
      </c>
      <c r="T2296" s="10">
        <f>SUM(E2296/P2296)</f>
        <v>65.214642857142863</v>
      </c>
      <c r="U2296" t="s">
        <v>8323</v>
      </c>
      <c r="V2296" t="s">
        <v>8324</v>
      </c>
    </row>
    <row r="2297" spans="1:22" ht="58" x14ac:dyDescent="0.35">
      <c r="A2297">
        <v>2295</v>
      </c>
      <c r="B2297" s="3" t="s">
        <v>2296</v>
      </c>
      <c r="C2297" s="3" t="s">
        <v>6405</v>
      </c>
      <c r="D2297" s="18">
        <v>1200</v>
      </c>
      <c r="E2297" s="18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7">
        <v>41270.746018518512</v>
      </c>
      <c r="L2297" s="7">
        <v>41300.746018518512</v>
      </c>
      <c r="M2297" s="5">
        <f>(J2297/86400)+25569+(-5/24)</f>
        <v>41270.746018518512</v>
      </c>
      <c r="N2297" s="5">
        <f t="shared" si="35"/>
        <v>41300.746018518512</v>
      </c>
      <c r="O2297" t="b">
        <v>0</v>
      </c>
      <c r="P2297">
        <v>34</v>
      </c>
      <c r="Q2297" t="b">
        <v>1</v>
      </c>
      <c r="R2297" t="s">
        <v>8276</v>
      </c>
      <c r="S2297" s="11">
        <f>SUM(E2297/D2297)*100</f>
        <v>125.25</v>
      </c>
      <c r="T2297" s="10">
        <f>SUM(E2297/P2297)</f>
        <v>44.205882352941174</v>
      </c>
      <c r="U2297" t="s">
        <v>8323</v>
      </c>
      <c r="V2297" t="s">
        <v>8324</v>
      </c>
    </row>
    <row r="2298" spans="1:22" ht="43.5" x14ac:dyDescent="0.35">
      <c r="A2298">
        <v>2296</v>
      </c>
      <c r="B2298" s="3" t="s">
        <v>2297</v>
      </c>
      <c r="C2298" s="3" t="s">
        <v>6406</v>
      </c>
      <c r="D2298" s="18">
        <v>7000</v>
      </c>
      <c r="E2298" s="1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7">
        <v>40927.52344907407</v>
      </c>
      <c r="L2298" s="7">
        <v>40962.52344907407</v>
      </c>
      <c r="M2298" s="5">
        <f>(J2298/86400)+25569+(-5/24)</f>
        <v>40927.52344907407</v>
      </c>
      <c r="N2298" s="5">
        <f t="shared" si="35"/>
        <v>40962.52344907407</v>
      </c>
      <c r="O2298" t="b">
        <v>0</v>
      </c>
      <c r="P2298">
        <v>145</v>
      </c>
      <c r="Q2298" t="b">
        <v>1</v>
      </c>
      <c r="R2298" t="s">
        <v>8276</v>
      </c>
      <c r="S2298" s="11">
        <f>SUM(E2298/D2298)*100</f>
        <v>149.07142857142856</v>
      </c>
      <c r="T2298" s="10">
        <f>SUM(E2298/P2298)</f>
        <v>71.965517241379317</v>
      </c>
      <c r="U2298" t="s">
        <v>8323</v>
      </c>
      <c r="V2298" t="s">
        <v>8324</v>
      </c>
    </row>
    <row r="2299" spans="1:22" ht="29" x14ac:dyDescent="0.35">
      <c r="A2299">
        <v>2297</v>
      </c>
      <c r="B2299" s="3" t="s">
        <v>2298</v>
      </c>
      <c r="C2299" s="3" t="s">
        <v>6407</v>
      </c>
      <c r="D2299" s="18">
        <v>1000</v>
      </c>
      <c r="E2299" s="18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7">
        <v>40947.83390046296</v>
      </c>
      <c r="L2299" s="7">
        <v>40981.957638888889</v>
      </c>
      <c r="M2299" s="5">
        <f>(J2299/86400)+25569+(-5/24)</f>
        <v>40947.83390046296</v>
      </c>
      <c r="N2299" s="5">
        <f t="shared" si="35"/>
        <v>40981.957638888889</v>
      </c>
      <c r="O2299" t="b">
        <v>0</v>
      </c>
      <c r="P2299">
        <v>19</v>
      </c>
      <c r="Q2299" t="b">
        <v>1</v>
      </c>
      <c r="R2299" t="s">
        <v>8276</v>
      </c>
      <c r="S2299" s="11">
        <f>SUM(E2299/D2299)*100</f>
        <v>100.6</v>
      </c>
      <c r="T2299" s="10">
        <f>SUM(E2299/P2299)</f>
        <v>52.94736842105263</v>
      </c>
      <c r="U2299" t="s">
        <v>8323</v>
      </c>
      <c r="V2299" t="s">
        <v>8324</v>
      </c>
    </row>
    <row r="2300" spans="1:22" ht="43.5" x14ac:dyDescent="0.35">
      <c r="A2300">
        <v>2298</v>
      </c>
      <c r="B2300" s="3" t="s">
        <v>2299</v>
      </c>
      <c r="C2300" s="3" t="s">
        <v>6408</v>
      </c>
      <c r="D2300" s="18">
        <v>30000</v>
      </c>
      <c r="E2300" s="18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7">
        <v>41694.632326388884</v>
      </c>
      <c r="L2300" s="7">
        <v>41724.59065972222</v>
      </c>
      <c r="M2300" s="5">
        <f>(J2300/86400)+25569+(-5/24)</f>
        <v>41694.632326388884</v>
      </c>
      <c r="N2300" s="5">
        <f t="shared" si="35"/>
        <v>41724.59065972222</v>
      </c>
      <c r="O2300" t="b">
        <v>0</v>
      </c>
      <c r="P2300">
        <v>288</v>
      </c>
      <c r="Q2300" t="b">
        <v>1</v>
      </c>
      <c r="R2300" t="s">
        <v>8276</v>
      </c>
      <c r="S2300" s="11">
        <f>SUM(E2300/D2300)*100</f>
        <v>105.07333333333332</v>
      </c>
      <c r="T2300" s="10">
        <f>SUM(E2300/P2300)</f>
        <v>109.45138888888889</v>
      </c>
      <c r="U2300" t="s">
        <v>8323</v>
      </c>
      <c r="V2300" t="s">
        <v>8324</v>
      </c>
    </row>
    <row r="2301" spans="1:22" ht="43.5" x14ac:dyDescent="0.35">
      <c r="A2301">
        <v>2299</v>
      </c>
      <c r="B2301" s="3" t="s">
        <v>2300</v>
      </c>
      <c r="C2301" s="3" t="s">
        <v>6409</v>
      </c>
      <c r="D2301" s="18">
        <v>300</v>
      </c>
      <c r="E2301" s="18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7">
        <v>40564.824178240735</v>
      </c>
      <c r="L2301" s="7">
        <v>40579.824178240735</v>
      </c>
      <c r="M2301" s="5">
        <f>(J2301/86400)+25569+(-5/24)</f>
        <v>40564.824178240735</v>
      </c>
      <c r="N2301" s="5">
        <f t="shared" si="35"/>
        <v>40579.824178240735</v>
      </c>
      <c r="O2301" t="b">
        <v>0</v>
      </c>
      <c r="P2301">
        <v>14</v>
      </c>
      <c r="Q2301" t="b">
        <v>1</v>
      </c>
      <c r="R2301" t="s">
        <v>8276</v>
      </c>
      <c r="S2301" s="11">
        <f>SUM(E2301/D2301)*100</f>
        <v>350.16666666666663</v>
      </c>
      <c r="T2301" s="10">
        <f>SUM(E2301/P2301)</f>
        <v>75.035714285714292</v>
      </c>
      <c r="U2301" t="s">
        <v>8323</v>
      </c>
      <c r="V2301" t="s">
        <v>8324</v>
      </c>
    </row>
    <row r="2302" spans="1:22" ht="43.5" x14ac:dyDescent="0.35">
      <c r="A2302">
        <v>2300</v>
      </c>
      <c r="B2302" s="3" t="s">
        <v>2301</v>
      </c>
      <c r="C2302" s="3" t="s">
        <v>6410</v>
      </c>
      <c r="D2302" s="18">
        <v>800</v>
      </c>
      <c r="E2302" s="18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7">
        <v>41074.518703703703</v>
      </c>
      <c r="L2302" s="7">
        <v>41088.518703703703</v>
      </c>
      <c r="M2302" s="5">
        <f>(J2302/86400)+25569+(-5/24)</f>
        <v>41074.518703703703</v>
      </c>
      <c r="N2302" s="5">
        <f t="shared" si="35"/>
        <v>41088.518703703703</v>
      </c>
      <c r="O2302" t="b">
        <v>0</v>
      </c>
      <c r="P2302">
        <v>7</v>
      </c>
      <c r="Q2302" t="b">
        <v>1</v>
      </c>
      <c r="R2302" t="s">
        <v>8276</v>
      </c>
      <c r="S2302" s="11">
        <f>SUM(E2302/D2302)*100</f>
        <v>101.25</v>
      </c>
      <c r="T2302" s="10">
        <f>SUM(E2302/P2302)</f>
        <v>115.71428571428571</v>
      </c>
      <c r="U2302" t="s">
        <v>8323</v>
      </c>
      <c r="V2302" t="s">
        <v>8324</v>
      </c>
    </row>
    <row r="2303" spans="1:22" ht="29" x14ac:dyDescent="0.35">
      <c r="A2303">
        <v>2301</v>
      </c>
      <c r="B2303" s="3" t="s">
        <v>2302</v>
      </c>
      <c r="C2303" s="3" t="s">
        <v>6411</v>
      </c>
      <c r="D2303" s="18">
        <v>5000</v>
      </c>
      <c r="E2303" s="18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7">
        <v>41415.938611111109</v>
      </c>
      <c r="L2303" s="7">
        <v>41445.938611111109</v>
      </c>
      <c r="M2303" s="5">
        <f>(J2303/86400)+25569+(-5/24)</f>
        <v>41415.938611111109</v>
      </c>
      <c r="N2303" s="5">
        <f t="shared" si="35"/>
        <v>41445.938611111109</v>
      </c>
      <c r="O2303" t="b">
        <v>1</v>
      </c>
      <c r="P2303">
        <v>211</v>
      </c>
      <c r="Q2303" t="b">
        <v>1</v>
      </c>
      <c r="R2303" t="s">
        <v>8279</v>
      </c>
      <c r="S2303" s="11">
        <f>SUM(E2303/D2303)*100</f>
        <v>133.6044</v>
      </c>
      <c r="T2303" s="10">
        <f>SUM(E2303/P2303)</f>
        <v>31.659810426540286</v>
      </c>
      <c r="U2303" t="s">
        <v>8323</v>
      </c>
      <c r="V2303" t="s">
        <v>8327</v>
      </c>
    </row>
    <row r="2304" spans="1:22" ht="43.5" x14ac:dyDescent="0.35">
      <c r="A2304">
        <v>2302</v>
      </c>
      <c r="B2304" s="3" t="s">
        <v>2303</v>
      </c>
      <c r="C2304" s="3" t="s">
        <v>6412</v>
      </c>
      <c r="D2304" s="18">
        <v>2300</v>
      </c>
      <c r="E2304" s="18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7">
        <v>41605.660115740735</v>
      </c>
      <c r="L2304" s="7">
        <v>41639.083333333328</v>
      </c>
      <c r="M2304" s="5">
        <f>(J2304/86400)+25569+(-5/24)</f>
        <v>41605.660115740735</v>
      </c>
      <c r="N2304" s="5">
        <f t="shared" si="35"/>
        <v>41639.083333333328</v>
      </c>
      <c r="O2304" t="b">
        <v>1</v>
      </c>
      <c r="P2304">
        <v>85</v>
      </c>
      <c r="Q2304" t="b">
        <v>1</v>
      </c>
      <c r="R2304" t="s">
        <v>8279</v>
      </c>
      <c r="S2304" s="11">
        <f>SUM(E2304/D2304)*100</f>
        <v>170.65217391304347</v>
      </c>
      <c r="T2304" s="10">
        <f>SUM(E2304/P2304)</f>
        <v>46.176470588235297</v>
      </c>
      <c r="U2304" t="s">
        <v>8323</v>
      </c>
      <c r="V2304" t="s">
        <v>8327</v>
      </c>
    </row>
    <row r="2305" spans="1:22" ht="58" x14ac:dyDescent="0.35">
      <c r="A2305">
        <v>2303</v>
      </c>
      <c r="B2305" s="3" t="s">
        <v>2304</v>
      </c>
      <c r="C2305" s="3" t="s">
        <v>6413</v>
      </c>
      <c r="D2305" s="18">
        <v>6450</v>
      </c>
      <c r="E2305" s="18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7">
        <v>40849.902731481481</v>
      </c>
      <c r="L2305" s="7">
        <v>40889.944398148145</v>
      </c>
      <c r="M2305" s="5">
        <f>(J2305/86400)+25569+(-5/24)</f>
        <v>40849.902731481481</v>
      </c>
      <c r="N2305" s="5">
        <f t="shared" si="35"/>
        <v>40889.944398148145</v>
      </c>
      <c r="O2305" t="b">
        <v>1</v>
      </c>
      <c r="P2305">
        <v>103</v>
      </c>
      <c r="Q2305" t="b">
        <v>1</v>
      </c>
      <c r="R2305" t="s">
        <v>8279</v>
      </c>
      <c r="S2305" s="11">
        <f>SUM(E2305/D2305)*100</f>
        <v>109.35829457364341</v>
      </c>
      <c r="T2305" s="10">
        <f>SUM(E2305/P2305)</f>
        <v>68.481650485436887</v>
      </c>
      <c r="U2305" t="s">
        <v>8323</v>
      </c>
      <c r="V2305" t="s">
        <v>8327</v>
      </c>
    </row>
    <row r="2306" spans="1:22" ht="43.5" x14ac:dyDescent="0.35">
      <c r="A2306">
        <v>2304</v>
      </c>
      <c r="B2306" s="3" t="s">
        <v>2305</v>
      </c>
      <c r="C2306" s="3" t="s">
        <v>6414</v>
      </c>
      <c r="D2306" s="18">
        <v>6000</v>
      </c>
      <c r="E2306" s="18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7">
        <v>40502.607534722221</v>
      </c>
      <c r="L2306" s="7">
        <v>40543.999305555553</v>
      </c>
      <c r="M2306" s="5">
        <f>(J2306/86400)+25569+(-5/24)</f>
        <v>40502.607534722221</v>
      </c>
      <c r="N2306" s="5">
        <f t="shared" si="35"/>
        <v>40543.999305555553</v>
      </c>
      <c r="O2306" t="b">
        <v>1</v>
      </c>
      <c r="P2306">
        <v>113</v>
      </c>
      <c r="Q2306" t="b">
        <v>1</v>
      </c>
      <c r="R2306" t="s">
        <v>8279</v>
      </c>
      <c r="S2306" s="11">
        <f>SUM(E2306/D2306)*100</f>
        <v>100.70033333333335</v>
      </c>
      <c r="T2306" s="10">
        <f>SUM(E2306/P2306)</f>
        <v>53.469203539823013</v>
      </c>
      <c r="U2306" t="s">
        <v>8323</v>
      </c>
      <c r="V2306" t="s">
        <v>8327</v>
      </c>
    </row>
    <row r="2307" spans="1:22" ht="43.5" x14ac:dyDescent="0.35">
      <c r="A2307">
        <v>2305</v>
      </c>
      <c r="B2307" s="3" t="s">
        <v>2306</v>
      </c>
      <c r="C2307" s="3" t="s">
        <v>6415</v>
      </c>
      <c r="D2307" s="18">
        <v>18000</v>
      </c>
      <c r="E2307" s="18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7">
        <v>41834.486944444441</v>
      </c>
      <c r="L2307" s="7">
        <v>41859.541666666664</v>
      </c>
      <c r="M2307" s="5">
        <f>(J2307/86400)+25569+(-5/24)</f>
        <v>41834.486944444441</v>
      </c>
      <c r="N2307" s="5">
        <f t="shared" ref="N2307:N2370" si="36">(I2307/86400)+25569+(-5/24)</f>
        <v>41859.541666666664</v>
      </c>
      <c r="O2307" t="b">
        <v>1</v>
      </c>
      <c r="P2307">
        <v>167</v>
      </c>
      <c r="Q2307" t="b">
        <v>1</v>
      </c>
      <c r="R2307" t="s">
        <v>8279</v>
      </c>
      <c r="S2307" s="11">
        <f>SUM(E2307/D2307)*100</f>
        <v>101.22777777777779</v>
      </c>
      <c r="T2307" s="10">
        <f>SUM(E2307/P2307)</f>
        <v>109.10778443113773</v>
      </c>
      <c r="U2307" t="s">
        <v>8323</v>
      </c>
      <c r="V2307" t="s">
        <v>8327</v>
      </c>
    </row>
    <row r="2308" spans="1:22" ht="43.5" x14ac:dyDescent="0.35">
      <c r="A2308">
        <v>2306</v>
      </c>
      <c r="B2308" s="3" t="s">
        <v>2307</v>
      </c>
      <c r="C2308" s="3" t="s">
        <v>6416</v>
      </c>
      <c r="D2308" s="18">
        <v>3500</v>
      </c>
      <c r="E2308" s="1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7">
        <v>40947.959826388884</v>
      </c>
      <c r="L2308" s="7">
        <v>40977.959826388884</v>
      </c>
      <c r="M2308" s="5">
        <f>(J2308/86400)+25569+(-5/24)</f>
        <v>40947.959826388884</v>
      </c>
      <c r="N2308" s="5">
        <f t="shared" si="36"/>
        <v>40977.959826388884</v>
      </c>
      <c r="O2308" t="b">
        <v>1</v>
      </c>
      <c r="P2308">
        <v>73</v>
      </c>
      <c r="Q2308" t="b">
        <v>1</v>
      </c>
      <c r="R2308" t="s">
        <v>8279</v>
      </c>
      <c r="S2308" s="11">
        <f>SUM(E2308/D2308)*100</f>
        <v>106.75857142857143</v>
      </c>
      <c r="T2308" s="10">
        <f>SUM(E2308/P2308)</f>
        <v>51.185616438356163</v>
      </c>
      <c r="U2308" t="s">
        <v>8323</v>
      </c>
      <c r="V2308" t="s">
        <v>8327</v>
      </c>
    </row>
    <row r="2309" spans="1:22" ht="43.5" x14ac:dyDescent="0.35">
      <c r="A2309">
        <v>2307</v>
      </c>
      <c r="B2309" s="3" t="s">
        <v>2308</v>
      </c>
      <c r="C2309" s="3" t="s">
        <v>6417</v>
      </c>
      <c r="D2309" s="18">
        <v>1964.47</v>
      </c>
      <c r="E2309" s="18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7">
        <v>41004.594131944446</v>
      </c>
      <c r="L2309" s="7">
        <v>41034.59407407407</v>
      </c>
      <c r="M2309" s="5">
        <f>(J2309/86400)+25569+(-5/24)</f>
        <v>41004.594131944446</v>
      </c>
      <c r="N2309" s="5">
        <f t="shared" si="36"/>
        <v>41034.59407407407</v>
      </c>
      <c r="O2309" t="b">
        <v>1</v>
      </c>
      <c r="P2309">
        <v>75</v>
      </c>
      <c r="Q2309" t="b">
        <v>1</v>
      </c>
      <c r="R2309" t="s">
        <v>8279</v>
      </c>
      <c r="S2309" s="11">
        <f>SUM(E2309/D2309)*100</f>
        <v>106.65777537961894</v>
      </c>
      <c r="T2309" s="10">
        <f>SUM(E2309/P2309)</f>
        <v>27.936800000000002</v>
      </c>
      <c r="U2309" t="s">
        <v>8323</v>
      </c>
      <c r="V2309" t="s">
        <v>8327</v>
      </c>
    </row>
    <row r="2310" spans="1:22" ht="43.5" x14ac:dyDescent="0.35">
      <c r="A2310">
        <v>2308</v>
      </c>
      <c r="B2310" s="3" t="s">
        <v>2309</v>
      </c>
      <c r="C2310" s="3" t="s">
        <v>6418</v>
      </c>
      <c r="D2310" s="18">
        <v>50000</v>
      </c>
      <c r="E2310" s="18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7">
        <v>41851.754583333335</v>
      </c>
      <c r="L2310" s="7">
        <v>41879.833333333328</v>
      </c>
      <c r="M2310" s="5">
        <f>(J2310/86400)+25569+(-5/24)</f>
        <v>41851.754583333335</v>
      </c>
      <c r="N2310" s="5">
        <f t="shared" si="36"/>
        <v>41879.833333333328</v>
      </c>
      <c r="O2310" t="b">
        <v>1</v>
      </c>
      <c r="P2310">
        <v>614</v>
      </c>
      <c r="Q2310" t="b">
        <v>1</v>
      </c>
      <c r="R2310" t="s">
        <v>8279</v>
      </c>
      <c r="S2310" s="11">
        <f>SUM(E2310/D2310)*100</f>
        <v>101.30622</v>
      </c>
      <c r="T2310" s="10">
        <f>SUM(E2310/P2310)</f>
        <v>82.496921824104234</v>
      </c>
      <c r="U2310" t="s">
        <v>8323</v>
      </c>
      <c r="V2310" t="s">
        <v>8327</v>
      </c>
    </row>
    <row r="2311" spans="1:22" ht="43.5" x14ac:dyDescent="0.35">
      <c r="A2311">
        <v>2309</v>
      </c>
      <c r="B2311" s="3" t="s">
        <v>2310</v>
      </c>
      <c r="C2311" s="3" t="s">
        <v>6419</v>
      </c>
      <c r="D2311" s="18">
        <v>6000</v>
      </c>
      <c r="E2311" s="18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7">
        <v>41307.779363425921</v>
      </c>
      <c r="L2311" s="7">
        <v>41342.779363425921</v>
      </c>
      <c r="M2311" s="5">
        <f>(J2311/86400)+25569+(-5/24)</f>
        <v>41307.779363425921</v>
      </c>
      <c r="N2311" s="5">
        <f t="shared" si="36"/>
        <v>41342.779363425921</v>
      </c>
      <c r="O2311" t="b">
        <v>1</v>
      </c>
      <c r="P2311">
        <v>107</v>
      </c>
      <c r="Q2311" t="b">
        <v>1</v>
      </c>
      <c r="R2311" t="s">
        <v>8279</v>
      </c>
      <c r="S2311" s="11">
        <f>SUM(E2311/D2311)*100</f>
        <v>106.67450000000001</v>
      </c>
      <c r="T2311" s="10">
        <f>SUM(E2311/P2311)</f>
        <v>59.817476635514019</v>
      </c>
      <c r="U2311" t="s">
        <v>8323</v>
      </c>
      <c r="V2311" t="s">
        <v>8327</v>
      </c>
    </row>
    <row r="2312" spans="1:22" ht="58" x14ac:dyDescent="0.35">
      <c r="A2312">
        <v>2310</v>
      </c>
      <c r="B2312" s="3" t="s">
        <v>2311</v>
      </c>
      <c r="C2312" s="3" t="s">
        <v>6420</v>
      </c>
      <c r="D2312" s="18">
        <v>18500</v>
      </c>
      <c r="E2312" s="18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7">
        <v>41324.585821759254</v>
      </c>
      <c r="L2312" s="7">
        <v>41354.54415509259</v>
      </c>
      <c r="M2312" s="5">
        <f>(J2312/86400)+25569+(-5/24)</f>
        <v>41324.585821759254</v>
      </c>
      <c r="N2312" s="5">
        <f t="shared" si="36"/>
        <v>41354.54415509259</v>
      </c>
      <c r="O2312" t="b">
        <v>1</v>
      </c>
      <c r="P2312">
        <v>1224</v>
      </c>
      <c r="Q2312" t="b">
        <v>1</v>
      </c>
      <c r="R2312" t="s">
        <v>8279</v>
      </c>
      <c r="S2312" s="11">
        <f>SUM(E2312/D2312)*100</f>
        <v>428.83978378378379</v>
      </c>
      <c r="T2312" s="10">
        <f>SUM(E2312/P2312)</f>
        <v>64.816470588235291</v>
      </c>
      <c r="U2312" t="s">
        <v>8323</v>
      </c>
      <c r="V2312" t="s">
        <v>8327</v>
      </c>
    </row>
    <row r="2313" spans="1:22" ht="43.5" x14ac:dyDescent="0.35">
      <c r="A2313">
        <v>2311</v>
      </c>
      <c r="B2313" s="3" t="s">
        <v>2312</v>
      </c>
      <c r="C2313" s="3" t="s">
        <v>6421</v>
      </c>
      <c r="D2313" s="18">
        <v>9000</v>
      </c>
      <c r="E2313" s="18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7">
        <v>41735.796168981477</v>
      </c>
      <c r="L2313" s="7">
        <v>41765.796168981477</v>
      </c>
      <c r="M2313" s="5">
        <f>(J2313/86400)+25569+(-5/24)</f>
        <v>41735.796168981477</v>
      </c>
      <c r="N2313" s="5">
        <f t="shared" si="36"/>
        <v>41765.796168981477</v>
      </c>
      <c r="O2313" t="b">
        <v>1</v>
      </c>
      <c r="P2313">
        <v>104</v>
      </c>
      <c r="Q2313" t="b">
        <v>1</v>
      </c>
      <c r="R2313" t="s">
        <v>8279</v>
      </c>
      <c r="S2313" s="11">
        <f>SUM(E2313/D2313)*100</f>
        <v>104.11111111111111</v>
      </c>
      <c r="T2313" s="10">
        <f>SUM(E2313/P2313)</f>
        <v>90.09615384615384</v>
      </c>
      <c r="U2313" t="s">
        <v>8323</v>
      </c>
      <c r="V2313" t="s">
        <v>8327</v>
      </c>
    </row>
    <row r="2314" spans="1:22" ht="43.5" x14ac:dyDescent="0.35">
      <c r="A2314">
        <v>2312</v>
      </c>
      <c r="B2314" s="3" t="s">
        <v>2313</v>
      </c>
      <c r="C2314" s="3" t="s">
        <v>6422</v>
      </c>
      <c r="D2314" s="18">
        <v>3000</v>
      </c>
      <c r="E2314" s="18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7">
        <v>41716.424513888887</v>
      </c>
      <c r="L2314" s="7">
        <v>41747.75</v>
      </c>
      <c r="M2314" s="5">
        <f>(J2314/86400)+25569+(-5/24)</f>
        <v>41716.424513888887</v>
      </c>
      <c r="N2314" s="5">
        <f t="shared" si="36"/>
        <v>41747.75</v>
      </c>
      <c r="O2314" t="b">
        <v>1</v>
      </c>
      <c r="P2314">
        <v>79</v>
      </c>
      <c r="Q2314" t="b">
        <v>1</v>
      </c>
      <c r="R2314" t="s">
        <v>8279</v>
      </c>
      <c r="S2314" s="11">
        <f>SUM(E2314/D2314)*100</f>
        <v>107.86666666666666</v>
      </c>
      <c r="T2314" s="10">
        <f>SUM(E2314/P2314)</f>
        <v>40.962025316455694</v>
      </c>
      <c r="U2314" t="s">
        <v>8323</v>
      </c>
      <c r="V2314" t="s">
        <v>8327</v>
      </c>
    </row>
    <row r="2315" spans="1:22" ht="29" x14ac:dyDescent="0.35">
      <c r="A2315">
        <v>2313</v>
      </c>
      <c r="B2315" s="3" t="s">
        <v>2314</v>
      </c>
      <c r="C2315" s="3" t="s">
        <v>6423</v>
      </c>
      <c r="D2315" s="18">
        <v>5000</v>
      </c>
      <c r="E2315" s="18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7">
        <v>41002.750300925924</v>
      </c>
      <c r="L2315" s="7">
        <v>41032.750300925924</v>
      </c>
      <c r="M2315" s="5">
        <f>(J2315/86400)+25569+(-5/24)</f>
        <v>41002.750300925924</v>
      </c>
      <c r="N2315" s="5">
        <f t="shared" si="36"/>
        <v>41032.750300925924</v>
      </c>
      <c r="O2315" t="b">
        <v>1</v>
      </c>
      <c r="P2315">
        <v>157</v>
      </c>
      <c r="Q2315" t="b">
        <v>1</v>
      </c>
      <c r="R2315" t="s">
        <v>8279</v>
      </c>
      <c r="S2315" s="11">
        <f>SUM(E2315/D2315)*100</f>
        <v>175.84040000000002</v>
      </c>
      <c r="T2315" s="10">
        <f>SUM(E2315/P2315)</f>
        <v>56.000127388535034</v>
      </c>
      <c r="U2315" t="s">
        <v>8323</v>
      </c>
      <c r="V2315" t="s">
        <v>8327</v>
      </c>
    </row>
    <row r="2316" spans="1:22" ht="43.5" x14ac:dyDescent="0.35">
      <c r="A2316">
        <v>2314</v>
      </c>
      <c r="B2316" s="3" t="s">
        <v>2315</v>
      </c>
      <c r="C2316" s="3" t="s">
        <v>6424</v>
      </c>
      <c r="D2316" s="18">
        <v>1200</v>
      </c>
      <c r="E2316" s="18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7">
        <v>41037.343252314815</v>
      </c>
      <c r="L2316" s="7">
        <v>41067.343252314815</v>
      </c>
      <c r="M2316" s="5">
        <f>(J2316/86400)+25569+(-5/24)</f>
        <v>41037.343252314815</v>
      </c>
      <c r="N2316" s="5">
        <f t="shared" si="36"/>
        <v>41067.343252314815</v>
      </c>
      <c r="O2316" t="b">
        <v>1</v>
      </c>
      <c r="P2316">
        <v>50</v>
      </c>
      <c r="Q2316" t="b">
        <v>1</v>
      </c>
      <c r="R2316" t="s">
        <v>8279</v>
      </c>
      <c r="S2316" s="11">
        <f>SUM(E2316/D2316)*100</f>
        <v>156.97</v>
      </c>
      <c r="T2316" s="10">
        <f>SUM(E2316/P2316)</f>
        <v>37.672800000000002</v>
      </c>
      <c r="U2316" t="s">
        <v>8323</v>
      </c>
      <c r="V2316" t="s">
        <v>8327</v>
      </c>
    </row>
    <row r="2317" spans="1:22" ht="43.5" x14ac:dyDescent="0.35">
      <c r="A2317">
        <v>2315</v>
      </c>
      <c r="B2317" s="3" t="s">
        <v>2316</v>
      </c>
      <c r="C2317" s="3" t="s">
        <v>6425</v>
      </c>
      <c r="D2317" s="18">
        <v>2500</v>
      </c>
      <c r="E2317" s="18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7">
        <v>41004.517858796295</v>
      </c>
      <c r="L2317" s="7">
        <v>41034.517858796295</v>
      </c>
      <c r="M2317" s="5">
        <f>(J2317/86400)+25569+(-5/24)</f>
        <v>41004.517858796295</v>
      </c>
      <c r="N2317" s="5">
        <f t="shared" si="36"/>
        <v>41034.517858796295</v>
      </c>
      <c r="O2317" t="b">
        <v>1</v>
      </c>
      <c r="P2317">
        <v>64</v>
      </c>
      <c r="Q2317" t="b">
        <v>1</v>
      </c>
      <c r="R2317" t="s">
        <v>8279</v>
      </c>
      <c r="S2317" s="11">
        <f>SUM(E2317/D2317)*100</f>
        <v>102.60000000000001</v>
      </c>
      <c r="T2317" s="10">
        <f>SUM(E2317/P2317)</f>
        <v>40.078125</v>
      </c>
      <c r="U2317" t="s">
        <v>8323</v>
      </c>
      <c r="V2317" t="s">
        <v>8327</v>
      </c>
    </row>
    <row r="2318" spans="1:22" ht="58" x14ac:dyDescent="0.35">
      <c r="A2318">
        <v>2316</v>
      </c>
      <c r="B2318" s="3" t="s">
        <v>2317</v>
      </c>
      <c r="C2318" s="3" t="s">
        <v>6426</v>
      </c>
      <c r="D2318" s="18">
        <v>15000</v>
      </c>
      <c r="E2318" s="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7">
        <v>40079.516782407409</v>
      </c>
      <c r="L2318" s="7">
        <v>40156.558333333327</v>
      </c>
      <c r="M2318" s="5">
        <f>(J2318/86400)+25569+(-5/24)</f>
        <v>40079.516782407409</v>
      </c>
      <c r="N2318" s="5">
        <f t="shared" si="36"/>
        <v>40156.558333333327</v>
      </c>
      <c r="O2318" t="b">
        <v>1</v>
      </c>
      <c r="P2318">
        <v>200</v>
      </c>
      <c r="Q2318" t="b">
        <v>1</v>
      </c>
      <c r="R2318" t="s">
        <v>8279</v>
      </c>
      <c r="S2318" s="11">
        <f>SUM(E2318/D2318)*100</f>
        <v>104.04266666666666</v>
      </c>
      <c r="T2318" s="10">
        <f>SUM(E2318/P2318)</f>
        <v>78.031999999999996</v>
      </c>
      <c r="U2318" t="s">
        <v>8323</v>
      </c>
      <c r="V2318" t="s">
        <v>8327</v>
      </c>
    </row>
    <row r="2319" spans="1:22" ht="43.5" x14ac:dyDescent="0.35">
      <c r="A2319">
        <v>2317</v>
      </c>
      <c r="B2319" s="3" t="s">
        <v>2318</v>
      </c>
      <c r="C2319" s="3" t="s">
        <v>6427</v>
      </c>
      <c r="D2319" s="18">
        <v>400</v>
      </c>
      <c r="E2319" s="18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7">
        <v>40192.33390046296</v>
      </c>
      <c r="L2319" s="7">
        <v>40224</v>
      </c>
      <c r="M2319" s="5">
        <f>(J2319/86400)+25569+(-5/24)</f>
        <v>40192.33390046296</v>
      </c>
      <c r="N2319" s="5">
        <f t="shared" si="36"/>
        <v>40224</v>
      </c>
      <c r="O2319" t="b">
        <v>1</v>
      </c>
      <c r="P2319">
        <v>22</v>
      </c>
      <c r="Q2319" t="b">
        <v>1</v>
      </c>
      <c r="R2319" t="s">
        <v>8279</v>
      </c>
      <c r="S2319" s="11">
        <f>SUM(E2319/D2319)*100</f>
        <v>104</v>
      </c>
      <c r="T2319" s="10">
        <f>SUM(E2319/P2319)</f>
        <v>18.90909090909091</v>
      </c>
      <c r="U2319" t="s">
        <v>8323</v>
      </c>
      <c r="V2319" t="s">
        <v>8327</v>
      </c>
    </row>
    <row r="2320" spans="1:22" ht="58" x14ac:dyDescent="0.35">
      <c r="A2320">
        <v>2318</v>
      </c>
      <c r="B2320" s="3" t="s">
        <v>2319</v>
      </c>
      <c r="C2320" s="3" t="s">
        <v>6428</v>
      </c>
      <c r="D2320" s="18">
        <v>5000</v>
      </c>
      <c r="E2320" s="18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7">
        <v>40050.435347222221</v>
      </c>
      <c r="L2320" s="7">
        <v>40081.957638888889</v>
      </c>
      <c r="M2320" s="5">
        <f>(J2320/86400)+25569+(-5/24)</f>
        <v>40050.435347222221</v>
      </c>
      <c r="N2320" s="5">
        <f t="shared" si="36"/>
        <v>40081.957638888889</v>
      </c>
      <c r="O2320" t="b">
        <v>1</v>
      </c>
      <c r="P2320">
        <v>163</v>
      </c>
      <c r="Q2320" t="b">
        <v>1</v>
      </c>
      <c r="R2320" t="s">
        <v>8279</v>
      </c>
      <c r="S2320" s="11">
        <f>SUM(E2320/D2320)*100</f>
        <v>121.05999999999999</v>
      </c>
      <c r="T2320" s="10">
        <f>SUM(E2320/P2320)</f>
        <v>37.134969325153371</v>
      </c>
      <c r="U2320" t="s">
        <v>8323</v>
      </c>
      <c r="V2320" t="s">
        <v>8327</v>
      </c>
    </row>
    <row r="2321" spans="1:22" ht="43.5" x14ac:dyDescent="0.35">
      <c r="A2321">
        <v>2319</v>
      </c>
      <c r="B2321" s="3" t="s">
        <v>2320</v>
      </c>
      <c r="C2321" s="3" t="s">
        <v>6429</v>
      </c>
      <c r="D2321" s="18">
        <v>3000</v>
      </c>
      <c r="E2321" s="18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7">
        <v>41592.873668981476</v>
      </c>
      <c r="L2321" s="7">
        <v>41622.873668981476</v>
      </c>
      <c r="M2321" s="5">
        <f>(J2321/86400)+25569+(-5/24)</f>
        <v>41592.873668981476</v>
      </c>
      <c r="N2321" s="5">
        <f t="shared" si="36"/>
        <v>41622.873668981476</v>
      </c>
      <c r="O2321" t="b">
        <v>1</v>
      </c>
      <c r="P2321">
        <v>77</v>
      </c>
      <c r="Q2321" t="b">
        <v>1</v>
      </c>
      <c r="R2321" t="s">
        <v>8279</v>
      </c>
      <c r="S2321" s="11">
        <f>SUM(E2321/D2321)*100</f>
        <v>107.69999999999999</v>
      </c>
      <c r="T2321" s="10">
        <f>SUM(E2321/P2321)</f>
        <v>41.961038961038959</v>
      </c>
      <c r="U2321" t="s">
        <v>8323</v>
      </c>
      <c r="V2321" t="s">
        <v>8327</v>
      </c>
    </row>
    <row r="2322" spans="1:22" ht="58" x14ac:dyDescent="0.35">
      <c r="A2322">
        <v>2320</v>
      </c>
      <c r="B2322" s="3" t="s">
        <v>2321</v>
      </c>
      <c r="C2322" s="3" t="s">
        <v>6430</v>
      </c>
      <c r="D2322" s="18">
        <v>5000</v>
      </c>
      <c r="E2322" s="18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7">
        <v>41696.608796296292</v>
      </c>
      <c r="L2322" s="7">
        <v>41731.567129629628</v>
      </c>
      <c r="M2322" s="5">
        <f>(J2322/86400)+25569+(-5/24)</f>
        <v>41696.608796296292</v>
      </c>
      <c r="N2322" s="5">
        <f t="shared" si="36"/>
        <v>41731.567129629628</v>
      </c>
      <c r="O2322" t="b">
        <v>1</v>
      </c>
      <c r="P2322">
        <v>89</v>
      </c>
      <c r="Q2322" t="b">
        <v>1</v>
      </c>
      <c r="R2322" t="s">
        <v>8279</v>
      </c>
      <c r="S2322" s="11">
        <f>SUM(E2322/D2322)*100</f>
        <v>108.66</v>
      </c>
      <c r="T2322" s="10">
        <f>SUM(E2322/P2322)</f>
        <v>61.044943820224717</v>
      </c>
      <c r="U2322" t="s">
        <v>8323</v>
      </c>
      <c r="V2322" t="s">
        <v>8327</v>
      </c>
    </row>
    <row r="2323" spans="1:22" ht="43.5" x14ac:dyDescent="0.35">
      <c r="A2323">
        <v>2321</v>
      </c>
      <c r="B2323" s="3" t="s">
        <v>2322</v>
      </c>
      <c r="C2323" s="3" t="s">
        <v>6431</v>
      </c>
      <c r="D2323" s="18">
        <v>10557</v>
      </c>
      <c r="E2323" s="18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7">
        <v>42799.052094907405</v>
      </c>
      <c r="L2323" s="7">
        <v>42829.010428240734</v>
      </c>
      <c r="M2323" s="5">
        <f>(J2323/86400)+25569+(-5/24)</f>
        <v>42799.052094907405</v>
      </c>
      <c r="N2323" s="5">
        <f t="shared" si="36"/>
        <v>42829.010428240734</v>
      </c>
      <c r="O2323" t="b">
        <v>0</v>
      </c>
      <c r="P2323">
        <v>64</v>
      </c>
      <c r="Q2323" t="b">
        <v>0</v>
      </c>
      <c r="R2323" t="s">
        <v>8298</v>
      </c>
      <c r="S2323" s="11">
        <f>SUM(E2323/D2323)*100</f>
        <v>39.120962394619681</v>
      </c>
      <c r="T2323" s="10">
        <f>SUM(E2323/P2323)</f>
        <v>64.53125</v>
      </c>
      <c r="U2323" t="s">
        <v>8334</v>
      </c>
      <c r="V2323" t="s">
        <v>8350</v>
      </c>
    </row>
    <row r="2324" spans="1:22" ht="43.5" x14ac:dyDescent="0.35">
      <c r="A2324">
        <v>2322</v>
      </c>
      <c r="B2324" s="3" t="s">
        <v>2323</v>
      </c>
      <c r="C2324" s="3" t="s">
        <v>6432</v>
      </c>
      <c r="D2324" s="18">
        <v>2700</v>
      </c>
      <c r="E2324" s="18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7">
        <v>42804.6871412037</v>
      </c>
      <c r="L2324" s="7">
        <v>42834.645474537036</v>
      </c>
      <c r="M2324" s="5">
        <f>(J2324/86400)+25569+(-5/24)</f>
        <v>42804.6871412037</v>
      </c>
      <c r="N2324" s="5">
        <f t="shared" si="36"/>
        <v>42834.645474537036</v>
      </c>
      <c r="O2324" t="b">
        <v>0</v>
      </c>
      <c r="P2324">
        <v>4</v>
      </c>
      <c r="Q2324" t="b">
        <v>0</v>
      </c>
      <c r="R2324" t="s">
        <v>8298</v>
      </c>
      <c r="S2324" s="11">
        <f>SUM(E2324/D2324)*100</f>
        <v>3.1481481481481479</v>
      </c>
      <c r="T2324" s="10">
        <f>SUM(E2324/P2324)</f>
        <v>21.25</v>
      </c>
      <c r="U2324" t="s">
        <v>8334</v>
      </c>
      <c r="V2324" t="s">
        <v>8350</v>
      </c>
    </row>
    <row r="2325" spans="1:22" ht="43.5" x14ac:dyDescent="0.35">
      <c r="A2325">
        <v>2323</v>
      </c>
      <c r="B2325" s="3" t="s">
        <v>2324</v>
      </c>
      <c r="C2325" s="3" t="s">
        <v>6433</v>
      </c>
      <c r="D2325" s="18">
        <v>250</v>
      </c>
      <c r="E2325" s="18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7">
        <v>42807.546840277777</v>
      </c>
      <c r="L2325" s="7">
        <v>42814.546840277777</v>
      </c>
      <c r="M2325" s="5">
        <f>(J2325/86400)+25569+(-5/24)</f>
        <v>42807.546840277777</v>
      </c>
      <c r="N2325" s="5">
        <f t="shared" si="36"/>
        <v>42814.546840277777</v>
      </c>
      <c r="O2325" t="b">
        <v>0</v>
      </c>
      <c r="P2325">
        <v>4</v>
      </c>
      <c r="Q2325" t="b">
        <v>0</v>
      </c>
      <c r="R2325" t="s">
        <v>8298</v>
      </c>
      <c r="S2325" s="11">
        <f>SUM(E2325/D2325)*100</f>
        <v>48</v>
      </c>
      <c r="T2325" s="10">
        <f>SUM(E2325/P2325)</f>
        <v>30</v>
      </c>
      <c r="U2325" t="s">
        <v>8334</v>
      </c>
      <c r="V2325" t="s">
        <v>8350</v>
      </c>
    </row>
    <row r="2326" spans="1:22" ht="43.5" x14ac:dyDescent="0.35">
      <c r="A2326">
        <v>2324</v>
      </c>
      <c r="B2326" s="3" t="s">
        <v>2325</v>
      </c>
      <c r="C2326" s="3" t="s">
        <v>6434</v>
      </c>
      <c r="D2326" s="18">
        <v>7500</v>
      </c>
      <c r="E2326" s="18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7">
        <v>42790.67690972222</v>
      </c>
      <c r="L2326" s="7">
        <v>42820.635243055549</v>
      </c>
      <c r="M2326" s="5">
        <f>(J2326/86400)+25569+(-5/24)</f>
        <v>42790.67690972222</v>
      </c>
      <c r="N2326" s="5">
        <f t="shared" si="36"/>
        <v>42820.635243055549</v>
      </c>
      <c r="O2326" t="b">
        <v>0</v>
      </c>
      <c r="P2326">
        <v>61</v>
      </c>
      <c r="Q2326" t="b">
        <v>0</v>
      </c>
      <c r="R2326" t="s">
        <v>8298</v>
      </c>
      <c r="S2326" s="11">
        <f>SUM(E2326/D2326)*100</f>
        <v>20.733333333333334</v>
      </c>
      <c r="T2326" s="10">
        <f>SUM(E2326/P2326)</f>
        <v>25.491803278688526</v>
      </c>
      <c r="U2326" t="s">
        <v>8334</v>
      </c>
      <c r="V2326" t="s">
        <v>8350</v>
      </c>
    </row>
    <row r="2327" spans="1:22" ht="43.5" x14ac:dyDescent="0.35">
      <c r="A2327">
        <v>2325</v>
      </c>
      <c r="B2327" s="3" t="s">
        <v>2326</v>
      </c>
      <c r="C2327" s="3" t="s">
        <v>6435</v>
      </c>
      <c r="D2327" s="18">
        <v>1000</v>
      </c>
      <c r="E2327" s="18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7">
        <v>42793.814016203702</v>
      </c>
      <c r="L2327" s="7">
        <v>42823.772349537037</v>
      </c>
      <c r="M2327" s="5">
        <f>(J2327/86400)+25569+(-5/24)</f>
        <v>42793.814016203702</v>
      </c>
      <c r="N2327" s="5">
        <f t="shared" si="36"/>
        <v>42823.772349537037</v>
      </c>
      <c r="O2327" t="b">
        <v>0</v>
      </c>
      <c r="P2327">
        <v>7</v>
      </c>
      <c r="Q2327" t="b">
        <v>0</v>
      </c>
      <c r="R2327" t="s">
        <v>8298</v>
      </c>
      <c r="S2327" s="11">
        <f>SUM(E2327/D2327)*100</f>
        <v>8</v>
      </c>
      <c r="T2327" s="10">
        <f>SUM(E2327/P2327)</f>
        <v>11.428571428571429</v>
      </c>
      <c r="U2327" t="s">
        <v>8334</v>
      </c>
      <c r="V2327" t="s">
        <v>8350</v>
      </c>
    </row>
    <row r="2328" spans="1:22" ht="43.5" x14ac:dyDescent="0.35">
      <c r="A2328">
        <v>2326</v>
      </c>
      <c r="B2328" s="3" t="s">
        <v>2327</v>
      </c>
      <c r="C2328" s="3" t="s">
        <v>6436</v>
      </c>
      <c r="D2328" s="18">
        <v>15000</v>
      </c>
      <c r="E2328" s="1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7">
        <v>42803.825787037036</v>
      </c>
      <c r="L2328" s="7">
        <v>42855.499999999993</v>
      </c>
      <c r="M2328" s="5">
        <f>(J2328/86400)+25569+(-5/24)</f>
        <v>42803.825787037036</v>
      </c>
      <c r="N2328" s="5">
        <f t="shared" si="36"/>
        <v>42855.499999999993</v>
      </c>
      <c r="O2328" t="b">
        <v>0</v>
      </c>
      <c r="P2328">
        <v>1</v>
      </c>
      <c r="Q2328" t="b">
        <v>0</v>
      </c>
      <c r="R2328" t="s">
        <v>8298</v>
      </c>
      <c r="S2328" s="11">
        <f>SUM(E2328/D2328)*100</f>
        <v>0.72</v>
      </c>
      <c r="T2328" s="10">
        <f>SUM(E2328/P2328)</f>
        <v>108</v>
      </c>
      <c r="U2328" t="s">
        <v>8334</v>
      </c>
      <c r="V2328" t="s">
        <v>8350</v>
      </c>
    </row>
    <row r="2329" spans="1:22" ht="29" x14ac:dyDescent="0.35">
      <c r="A2329">
        <v>2327</v>
      </c>
      <c r="B2329" s="3" t="s">
        <v>2328</v>
      </c>
      <c r="C2329" s="3" t="s">
        <v>6437</v>
      </c>
      <c r="D2329" s="18">
        <v>35000</v>
      </c>
      <c r="E2329" s="18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7">
        <v>41842.708796296291</v>
      </c>
      <c r="L2329" s="7">
        <v>41877.708796296291</v>
      </c>
      <c r="M2329" s="5">
        <f>(J2329/86400)+25569+(-5/24)</f>
        <v>41842.708796296291</v>
      </c>
      <c r="N2329" s="5">
        <f t="shared" si="36"/>
        <v>41877.708796296291</v>
      </c>
      <c r="O2329" t="b">
        <v>1</v>
      </c>
      <c r="P2329">
        <v>3355</v>
      </c>
      <c r="Q2329" t="b">
        <v>1</v>
      </c>
      <c r="R2329" t="s">
        <v>8298</v>
      </c>
      <c r="S2329" s="11">
        <f>SUM(E2329/D2329)*100</f>
        <v>526.09431428571429</v>
      </c>
      <c r="T2329" s="10">
        <f>SUM(E2329/P2329)</f>
        <v>54.883162444113267</v>
      </c>
      <c r="U2329" t="s">
        <v>8334</v>
      </c>
      <c r="V2329" t="s">
        <v>8350</v>
      </c>
    </row>
    <row r="2330" spans="1:22" ht="58" x14ac:dyDescent="0.35">
      <c r="A2330">
        <v>2328</v>
      </c>
      <c r="B2330" s="3" t="s">
        <v>2329</v>
      </c>
      <c r="C2330" s="3" t="s">
        <v>6438</v>
      </c>
      <c r="D2330" s="18">
        <v>10000</v>
      </c>
      <c r="E2330" s="18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7">
        <v>42139.573344907403</v>
      </c>
      <c r="L2330" s="7">
        <v>42169.573344907403</v>
      </c>
      <c r="M2330" s="5">
        <f>(J2330/86400)+25569+(-5/24)</f>
        <v>42139.573344907403</v>
      </c>
      <c r="N2330" s="5">
        <f t="shared" si="36"/>
        <v>42169.573344907403</v>
      </c>
      <c r="O2330" t="b">
        <v>1</v>
      </c>
      <c r="P2330">
        <v>537</v>
      </c>
      <c r="Q2330" t="b">
        <v>1</v>
      </c>
      <c r="R2330" t="s">
        <v>8298</v>
      </c>
      <c r="S2330" s="11">
        <f>SUM(E2330/D2330)*100</f>
        <v>254.45000000000002</v>
      </c>
      <c r="T2330" s="10">
        <f>SUM(E2330/P2330)</f>
        <v>47.383612662942269</v>
      </c>
      <c r="U2330" t="s">
        <v>8334</v>
      </c>
      <c r="V2330" t="s">
        <v>8350</v>
      </c>
    </row>
    <row r="2331" spans="1:22" ht="43.5" x14ac:dyDescent="0.35">
      <c r="A2331">
        <v>2329</v>
      </c>
      <c r="B2331" s="3" t="s">
        <v>2330</v>
      </c>
      <c r="C2331" s="3" t="s">
        <v>6439</v>
      </c>
      <c r="D2331" s="18">
        <v>25000</v>
      </c>
      <c r="E2331" s="18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7">
        <v>41807.416041666664</v>
      </c>
      <c r="L2331" s="7">
        <v>41837.416041666664</v>
      </c>
      <c r="M2331" s="5">
        <f>(J2331/86400)+25569+(-5/24)</f>
        <v>41807.416041666664</v>
      </c>
      <c r="N2331" s="5">
        <f t="shared" si="36"/>
        <v>41837.416041666664</v>
      </c>
      <c r="O2331" t="b">
        <v>1</v>
      </c>
      <c r="P2331">
        <v>125</v>
      </c>
      <c r="Q2331" t="b">
        <v>1</v>
      </c>
      <c r="R2331" t="s">
        <v>8298</v>
      </c>
      <c r="S2331" s="11">
        <f>SUM(E2331/D2331)*100</f>
        <v>105.91999999999999</v>
      </c>
      <c r="T2331" s="10">
        <f>SUM(E2331/P2331)</f>
        <v>211.84</v>
      </c>
      <c r="U2331" t="s">
        <v>8334</v>
      </c>
      <c r="V2331" t="s">
        <v>8350</v>
      </c>
    </row>
    <row r="2332" spans="1:22" ht="58" x14ac:dyDescent="0.35">
      <c r="A2332">
        <v>2330</v>
      </c>
      <c r="B2332" s="3" t="s">
        <v>2331</v>
      </c>
      <c r="C2332" s="3" t="s">
        <v>6440</v>
      </c>
      <c r="D2332" s="18">
        <v>35000</v>
      </c>
      <c r="E2332" s="18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7">
        <v>42332.691469907404</v>
      </c>
      <c r="L2332" s="7">
        <v>42362.791666666664</v>
      </c>
      <c r="M2332" s="5">
        <f>(J2332/86400)+25569+(-5/24)</f>
        <v>42332.691469907404</v>
      </c>
      <c r="N2332" s="5">
        <f t="shared" si="36"/>
        <v>42362.791666666664</v>
      </c>
      <c r="O2332" t="b">
        <v>1</v>
      </c>
      <c r="P2332">
        <v>163</v>
      </c>
      <c r="Q2332" t="b">
        <v>1</v>
      </c>
      <c r="R2332" t="s">
        <v>8298</v>
      </c>
      <c r="S2332" s="11">
        <f>SUM(E2332/D2332)*100</f>
        <v>102.42285714285715</v>
      </c>
      <c r="T2332" s="10">
        <f>SUM(E2332/P2332)</f>
        <v>219.92638036809817</v>
      </c>
      <c r="U2332" t="s">
        <v>8334</v>
      </c>
      <c r="V2332" t="s">
        <v>8350</v>
      </c>
    </row>
    <row r="2333" spans="1:22" ht="43.5" x14ac:dyDescent="0.35">
      <c r="A2333">
        <v>2331</v>
      </c>
      <c r="B2333" s="3" t="s">
        <v>2332</v>
      </c>
      <c r="C2333" s="3" t="s">
        <v>6441</v>
      </c>
      <c r="D2333" s="18">
        <v>8000</v>
      </c>
      <c r="E2333" s="18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7">
        <v>41838.797337962962</v>
      </c>
      <c r="L2333" s="7">
        <v>41868.797337962962</v>
      </c>
      <c r="M2333" s="5">
        <f>(J2333/86400)+25569+(-5/24)</f>
        <v>41838.797337962962</v>
      </c>
      <c r="N2333" s="5">
        <f t="shared" si="36"/>
        <v>41868.797337962962</v>
      </c>
      <c r="O2333" t="b">
        <v>1</v>
      </c>
      <c r="P2333">
        <v>283</v>
      </c>
      <c r="Q2333" t="b">
        <v>1</v>
      </c>
      <c r="R2333" t="s">
        <v>8298</v>
      </c>
      <c r="S2333" s="11">
        <f>SUM(E2333/D2333)*100</f>
        <v>144.31375</v>
      </c>
      <c r="T2333" s="10">
        <f>SUM(E2333/P2333)</f>
        <v>40.795406360424032</v>
      </c>
      <c r="U2333" t="s">
        <v>8334</v>
      </c>
      <c r="V2333" t="s">
        <v>8350</v>
      </c>
    </row>
    <row r="2334" spans="1:22" ht="58" x14ac:dyDescent="0.35">
      <c r="A2334">
        <v>2332</v>
      </c>
      <c r="B2334" s="3" t="s">
        <v>2333</v>
      </c>
      <c r="C2334" s="3" t="s">
        <v>6442</v>
      </c>
      <c r="D2334" s="18">
        <v>25000</v>
      </c>
      <c r="E2334" s="18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7">
        <v>42011.419803240737</v>
      </c>
      <c r="L2334" s="7">
        <v>42041.419803240737</v>
      </c>
      <c r="M2334" s="5">
        <f>(J2334/86400)+25569+(-5/24)</f>
        <v>42011.419803240737</v>
      </c>
      <c r="N2334" s="5">
        <f t="shared" si="36"/>
        <v>42041.419803240737</v>
      </c>
      <c r="O2334" t="b">
        <v>1</v>
      </c>
      <c r="P2334">
        <v>352</v>
      </c>
      <c r="Q2334" t="b">
        <v>1</v>
      </c>
      <c r="R2334" t="s">
        <v>8298</v>
      </c>
      <c r="S2334" s="11">
        <f>SUM(E2334/D2334)*100</f>
        <v>106.30800000000001</v>
      </c>
      <c r="T2334" s="10">
        <f>SUM(E2334/P2334)</f>
        <v>75.502840909090907</v>
      </c>
      <c r="U2334" t="s">
        <v>8334</v>
      </c>
      <c r="V2334" t="s">
        <v>8350</v>
      </c>
    </row>
    <row r="2335" spans="1:22" ht="43.5" x14ac:dyDescent="0.35">
      <c r="A2335">
        <v>2333</v>
      </c>
      <c r="B2335" s="3" t="s">
        <v>2334</v>
      </c>
      <c r="C2335" s="3" t="s">
        <v>6443</v>
      </c>
      <c r="D2335" s="18">
        <v>600</v>
      </c>
      <c r="E2335" s="18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7">
        <v>41767.442013888889</v>
      </c>
      <c r="L2335" s="7">
        <v>41788.534722222219</v>
      </c>
      <c r="M2335" s="5">
        <f>(J2335/86400)+25569+(-5/24)</f>
        <v>41767.442013888889</v>
      </c>
      <c r="N2335" s="5">
        <f t="shared" si="36"/>
        <v>41788.534722222219</v>
      </c>
      <c r="O2335" t="b">
        <v>1</v>
      </c>
      <c r="P2335">
        <v>94</v>
      </c>
      <c r="Q2335" t="b">
        <v>1</v>
      </c>
      <c r="R2335" t="s">
        <v>8298</v>
      </c>
      <c r="S2335" s="11">
        <f>SUM(E2335/D2335)*100</f>
        <v>212.16666666666666</v>
      </c>
      <c r="T2335" s="10">
        <f>SUM(E2335/P2335)</f>
        <v>13.542553191489361</v>
      </c>
      <c r="U2335" t="s">
        <v>8334</v>
      </c>
      <c r="V2335" t="s">
        <v>8350</v>
      </c>
    </row>
    <row r="2336" spans="1:22" ht="43.5" x14ac:dyDescent="0.35">
      <c r="A2336">
        <v>2334</v>
      </c>
      <c r="B2336" s="3" t="s">
        <v>2335</v>
      </c>
      <c r="C2336" s="3" t="s">
        <v>6444</v>
      </c>
      <c r="D2336" s="18">
        <v>4000</v>
      </c>
      <c r="E2336" s="18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7">
        <v>41918.461782407401</v>
      </c>
      <c r="L2336" s="7">
        <v>41948.523611111108</v>
      </c>
      <c r="M2336" s="5">
        <f>(J2336/86400)+25569+(-5/24)</f>
        <v>41918.461782407401</v>
      </c>
      <c r="N2336" s="5">
        <f t="shared" si="36"/>
        <v>41948.523611111108</v>
      </c>
      <c r="O2336" t="b">
        <v>1</v>
      </c>
      <c r="P2336">
        <v>67</v>
      </c>
      <c r="Q2336" t="b">
        <v>1</v>
      </c>
      <c r="R2336" t="s">
        <v>8298</v>
      </c>
      <c r="S2336" s="11">
        <f>SUM(E2336/D2336)*100</f>
        <v>101.95</v>
      </c>
      <c r="T2336" s="10">
        <f>SUM(E2336/P2336)</f>
        <v>60.865671641791046</v>
      </c>
      <c r="U2336" t="s">
        <v>8334</v>
      </c>
      <c r="V2336" t="s">
        <v>8350</v>
      </c>
    </row>
    <row r="2337" spans="1:22" ht="43.5" x14ac:dyDescent="0.35">
      <c r="A2337">
        <v>2335</v>
      </c>
      <c r="B2337" s="3" t="s">
        <v>2336</v>
      </c>
      <c r="C2337" s="3" t="s">
        <v>6445</v>
      </c>
      <c r="D2337" s="18">
        <v>25000</v>
      </c>
      <c r="E2337" s="18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7">
        <v>41771.363923611112</v>
      </c>
      <c r="L2337" s="7">
        <v>41801.363923611112</v>
      </c>
      <c r="M2337" s="5">
        <f>(J2337/86400)+25569+(-5/24)</f>
        <v>41771.363923611112</v>
      </c>
      <c r="N2337" s="5">
        <f t="shared" si="36"/>
        <v>41801.363923611112</v>
      </c>
      <c r="O2337" t="b">
        <v>1</v>
      </c>
      <c r="P2337">
        <v>221</v>
      </c>
      <c r="Q2337" t="b">
        <v>1</v>
      </c>
      <c r="R2337" t="s">
        <v>8298</v>
      </c>
      <c r="S2337" s="11">
        <f>SUM(E2337/D2337)*100</f>
        <v>102.27200000000001</v>
      </c>
      <c r="T2337" s="10">
        <f>SUM(E2337/P2337)</f>
        <v>115.69230769230769</v>
      </c>
      <c r="U2337" t="s">
        <v>8334</v>
      </c>
      <c r="V2337" t="s">
        <v>8350</v>
      </c>
    </row>
    <row r="2338" spans="1:22" ht="43.5" x14ac:dyDescent="0.35">
      <c r="A2338">
        <v>2336</v>
      </c>
      <c r="B2338" s="3" t="s">
        <v>2337</v>
      </c>
      <c r="C2338" s="3" t="s">
        <v>6446</v>
      </c>
      <c r="D2338" s="18">
        <v>20000</v>
      </c>
      <c r="E2338" s="1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7">
        <v>41666.716377314813</v>
      </c>
      <c r="L2338" s="7">
        <v>41706.716377314813</v>
      </c>
      <c r="M2338" s="5">
        <f>(J2338/86400)+25569+(-5/24)</f>
        <v>41666.716377314813</v>
      </c>
      <c r="N2338" s="5">
        <f t="shared" si="36"/>
        <v>41706.716377314813</v>
      </c>
      <c r="O2338" t="b">
        <v>1</v>
      </c>
      <c r="P2338">
        <v>2165</v>
      </c>
      <c r="Q2338" t="b">
        <v>1</v>
      </c>
      <c r="R2338" t="s">
        <v>8298</v>
      </c>
      <c r="S2338" s="11">
        <f>SUM(E2338/D2338)*100</f>
        <v>520.73254999999995</v>
      </c>
      <c r="T2338" s="10">
        <f>SUM(E2338/P2338)</f>
        <v>48.104623556581984</v>
      </c>
      <c r="U2338" t="s">
        <v>8334</v>
      </c>
      <c r="V2338" t="s">
        <v>8350</v>
      </c>
    </row>
    <row r="2339" spans="1:22" ht="29" x14ac:dyDescent="0.35">
      <c r="A2339">
        <v>2337</v>
      </c>
      <c r="B2339" s="3" t="s">
        <v>2338</v>
      </c>
      <c r="C2339" s="3" t="s">
        <v>6447</v>
      </c>
      <c r="D2339" s="18">
        <v>12000</v>
      </c>
      <c r="E2339" s="18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7">
        <v>41786.432210648149</v>
      </c>
      <c r="L2339" s="7">
        <v>41816.432210648149</v>
      </c>
      <c r="M2339" s="5">
        <f>(J2339/86400)+25569+(-5/24)</f>
        <v>41786.432210648149</v>
      </c>
      <c r="N2339" s="5">
        <f t="shared" si="36"/>
        <v>41816.432210648149</v>
      </c>
      <c r="O2339" t="b">
        <v>1</v>
      </c>
      <c r="P2339">
        <v>179</v>
      </c>
      <c r="Q2339" t="b">
        <v>1</v>
      </c>
      <c r="R2339" t="s">
        <v>8298</v>
      </c>
      <c r="S2339" s="11">
        <f>SUM(E2339/D2339)*100</f>
        <v>110.65833333333333</v>
      </c>
      <c r="T2339" s="10">
        <f>SUM(E2339/P2339)</f>
        <v>74.184357541899445</v>
      </c>
      <c r="U2339" t="s">
        <v>8334</v>
      </c>
      <c r="V2339" t="s">
        <v>8350</v>
      </c>
    </row>
    <row r="2340" spans="1:22" ht="43.5" x14ac:dyDescent="0.35">
      <c r="A2340">
        <v>2338</v>
      </c>
      <c r="B2340" s="3" t="s">
        <v>2339</v>
      </c>
      <c r="C2340" s="3" t="s">
        <v>6448</v>
      </c>
      <c r="D2340" s="18">
        <v>15000</v>
      </c>
      <c r="E2340" s="18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7">
        <v>41789.688472222224</v>
      </c>
      <c r="L2340" s="7">
        <v>41819.688472222224</v>
      </c>
      <c r="M2340" s="5">
        <f>(J2340/86400)+25569+(-5/24)</f>
        <v>41789.688472222224</v>
      </c>
      <c r="N2340" s="5">
        <f t="shared" si="36"/>
        <v>41819.688472222224</v>
      </c>
      <c r="O2340" t="b">
        <v>1</v>
      </c>
      <c r="P2340">
        <v>123</v>
      </c>
      <c r="Q2340" t="b">
        <v>1</v>
      </c>
      <c r="R2340" t="s">
        <v>8298</v>
      </c>
      <c r="S2340" s="11">
        <f>SUM(E2340/D2340)*100</f>
        <v>101.14333333333335</v>
      </c>
      <c r="T2340" s="10">
        <f>SUM(E2340/P2340)</f>
        <v>123.34552845528455</v>
      </c>
      <c r="U2340" t="s">
        <v>8334</v>
      </c>
      <c r="V2340" t="s">
        <v>8350</v>
      </c>
    </row>
    <row r="2341" spans="1:22" ht="43.5" x14ac:dyDescent="0.35">
      <c r="A2341">
        <v>2339</v>
      </c>
      <c r="B2341" s="3" t="s">
        <v>2340</v>
      </c>
      <c r="C2341" s="3" t="s">
        <v>6449</v>
      </c>
      <c r="D2341" s="18">
        <v>25000</v>
      </c>
      <c r="E2341" s="18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7">
        <v>42692.591539351844</v>
      </c>
      <c r="L2341" s="7">
        <v>42723.124305555553</v>
      </c>
      <c r="M2341" s="5">
        <f>(J2341/86400)+25569+(-5/24)</f>
        <v>42692.591539351844</v>
      </c>
      <c r="N2341" s="5">
        <f t="shared" si="36"/>
        <v>42723.124305555553</v>
      </c>
      <c r="O2341" t="b">
        <v>1</v>
      </c>
      <c r="P2341">
        <v>1104</v>
      </c>
      <c r="Q2341" t="b">
        <v>1</v>
      </c>
      <c r="R2341" t="s">
        <v>8298</v>
      </c>
      <c r="S2341" s="11">
        <f>SUM(E2341/D2341)*100</f>
        <v>294.20799999999997</v>
      </c>
      <c r="T2341" s="10">
        <f>SUM(E2341/P2341)</f>
        <v>66.623188405797094</v>
      </c>
      <c r="U2341" t="s">
        <v>8334</v>
      </c>
      <c r="V2341" t="s">
        <v>8350</v>
      </c>
    </row>
    <row r="2342" spans="1:22" ht="43.5" x14ac:dyDescent="0.35">
      <c r="A2342">
        <v>2340</v>
      </c>
      <c r="B2342" s="3" t="s">
        <v>2341</v>
      </c>
      <c r="C2342" s="3" t="s">
        <v>6450</v>
      </c>
      <c r="D2342" s="18">
        <v>40000</v>
      </c>
      <c r="E2342" s="18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7">
        <v>42643.434467592589</v>
      </c>
      <c r="L2342" s="7">
        <v>42673.434467592589</v>
      </c>
      <c r="M2342" s="5">
        <f>(J2342/86400)+25569+(-5/24)</f>
        <v>42643.434467592589</v>
      </c>
      <c r="N2342" s="5">
        <f t="shared" si="36"/>
        <v>42673.434467592589</v>
      </c>
      <c r="O2342" t="b">
        <v>1</v>
      </c>
      <c r="P2342">
        <v>403</v>
      </c>
      <c r="Q2342" t="b">
        <v>1</v>
      </c>
      <c r="R2342" t="s">
        <v>8298</v>
      </c>
      <c r="S2342" s="11">
        <f>SUM(E2342/D2342)*100</f>
        <v>105.77749999999999</v>
      </c>
      <c r="T2342" s="10">
        <f>SUM(E2342/P2342)</f>
        <v>104.99007444168734</v>
      </c>
      <c r="U2342" t="s">
        <v>8334</v>
      </c>
      <c r="V2342" t="s">
        <v>8350</v>
      </c>
    </row>
    <row r="2343" spans="1:22" ht="43.5" x14ac:dyDescent="0.35">
      <c r="A2343">
        <v>2341</v>
      </c>
      <c r="B2343" s="3" t="s">
        <v>2342</v>
      </c>
      <c r="C2343" s="3" t="s">
        <v>6451</v>
      </c>
      <c r="D2343" s="18">
        <v>5000</v>
      </c>
      <c r="E2343" s="18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7">
        <v>42167.605370370373</v>
      </c>
      <c r="L2343" s="7">
        <v>42197.605370370373</v>
      </c>
      <c r="M2343" s="5">
        <f>(J2343/86400)+25569+(-5/24)</f>
        <v>42167.605370370373</v>
      </c>
      <c r="N2343" s="5">
        <f t="shared" si="36"/>
        <v>42197.605370370373</v>
      </c>
      <c r="O2343" t="b">
        <v>0</v>
      </c>
      <c r="P2343">
        <v>0</v>
      </c>
      <c r="Q2343" t="b">
        <v>0</v>
      </c>
      <c r="R2343" t="s">
        <v>8272</v>
      </c>
      <c r="S2343" s="11">
        <f>SUM(E2343/D2343)*100</f>
        <v>0</v>
      </c>
      <c r="T2343" s="10" t="e">
        <f>SUM(E2343/P2343)</f>
        <v>#DIV/0!</v>
      </c>
      <c r="U2343" t="s">
        <v>8317</v>
      </c>
      <c r="V2343" t="s">
        <v>8318</v>
      </c>
    </row>
    <row r="2344" spans="1:22" ht="58" x14ac:dyDescent="0.35">
      <c r="A2344">
        <v>2342</v>
      </c>
      <c r="B2344" s="3" t="s">
        <v>2343</v>
      </c>
      <c r="C2344" s="3" t="s">
        <v>6452</v>
      </c>
      <c r="D2344" s="18">
        <v>5500</v>
      </c>
      <c r="E2344" s="18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7">
        <v>41897.49386574074</v>
      </c>
      <c r="L2344" s="7">
        <v>41918</v>
      </c>
      <c r="M2344" s="5">
        <f>(J2344/86400)+25569+(-5/24)</f>
        <v>41897.49386574074</v>
      </c>
      <c r="N2344" s="5">
        <f t="shared" si="36"/>
        <v>41918</v>
      </c>
      <c r="O2344" t="b">
        <v>0</v>
      </c>
      <c r="P2344">
        <v>0</v>
      </c>
      <c r="Q2344" t="b">
        <v>0</v>
      </c>
      <c r="R2344" t="s">
        <v>8272</v>
      </c>
      <c r="S2344" s="11">
        <f>SUM(E2344/D2344)*100</f>
        <v>0</v>
      </c>
      <c r="T2344" s="10" t="e">
        <f>SUM(E2344/P2344)</f>
        <v>#DIV/0!</v>
      </c>
      <c r="U2344" t="s">
        <v>8317</v>
      </c>
      <c r="V2344" t="s">
        <v>8318</v>
      </c>
    </row>
    <row r="2345" spans="1:22" ht="58" x14ac:dyDescent="0.35">
      <c r="A2345">
        <v>2343</v>
      </c>
      <c r="B2345" s="3" t="s">
        <v>2344</v>
      </c>
      <c r="C2345" s="3" t="s">
        <v>6453</v>
      </c>
      <c r="D2345" s="18">
        <v>10000</v>
      </c>
      <c r="E2345" s="18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7">
        <v>42327.616956018515</v>
      </c>
      <c r="L2345" s="7">
        <v>42377.615972222215</v>
      </c>
      <c r="M2345" s="5">
        <f>(J2345/86400)+25569+(-5/24)</f>
        <v>42327.616956018515</v>
      </c>
      <c r="N2345" s="5">
        <f t="shared" si="36"/>
        <v>42377.615972222215</v>
      </c>
      <c r="O2345" t="b">
        <v>0</v>
      </c>
      <c r="P2345">
        <v>1</v>
      </c>
      <c r="Q2345" t="b">
        <v>0</v>
      </c>
      <c r="R2345" t="s">
        <v>8272</v>
      </c>
      <c r="S2345" s="11">
        <f>SUM(E2345/D2345)*100</f>
        <v>3</v>
      </c>
      <c r="T2345" s="10">
        <f>SUM(E2345/P2345)</f>
        <v>300</v>
      </c>
      <c r="U2345" t="s">
        <v>8317</v>
      </c>
      <c r="V2345" t="s">
        <v>8318</v>
      </c>
    </row>
    <row r="2346" spans="1:22" ht="58" x14ac:dyDescent="0.35">
      <c r="A2346">
        <v>2344</v>
      </c>
      <c r="B2346" s="3" t="s">
        <v>2345</v>
      </c>
      <c r="C2346" s="3" t="s">
        <v>6454</v>
      </c>
      <c r="D2346" s="18">
        <v>1000</v>
      </c>
      <c r="E2346" s="18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7">
        <v>42515.519317129627</v>
      </c>
      <c r="L2346" s="7">
        <v>42545.519317129627</v>
      </c>
      <c r="M2346" s="5">
        <f>(J2346/86400)+25569+(-5/24)</f>
        <v>42515.519317129627</v>
      </c>
      <c r="N2346" s="5">
        <f t="shared" si="36"/>
        <v>42545.519317129627</v>
      </c>
      <c r="O2346" t="b">
        <v>0</v>
      </c>
      <c r="P2346">
        <v>1</v>
      </c>
      <c r="Q2346" t="b">
        <v>0</v>
      </c>
      <c r="R2346" t="s">
        <v>8272</v>
      </c>
      <c r="S2346" s="11">
        <f>SUM(E2346/D2346)*100</f>
        <v>0.1</v>
      </c>
      <c r="T2346" s="10">
        <f>SUM(E2346/P2346)</f>
        <v>1</v>
      </c>
      <c r="U2346" t="s">
        <v>8317</v>
      </c>
      <c r="V2346" t="s">
        <v>8318</v>
      </c>
    </row>
    <row r="2347" spans="1:22" ht="43.5" x14ac:dyDescent="0.35">
      <c r="A2347">
        <v>2345</v>
      </c>
      <c r="B2347" s="3" t="s">
        <v>2346</v>
      </c>
      <c r="C2347" s="3" t="s">
        <v>6455</v>
      </c>
      <c r="D2347" s="18">
        <v>3000</v>
      </c>
      <c r="E2347" s="18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7">
        <v>42059.79347222222</v>
      </c>
      <c r="L2347" s="7">
        <v>42094.777083333327</v>
      </c>
      <c r="M2347" s="5">
        <f>(J2347/86400)+25569+(-5/24)</f>
        <v>42059.79347222222</v>
      </c>
      <c r="N2347" s="5">
        <f t="shared" si="36"/>
        <v>42094.777083333327</v>
      </c>
      <c r="O2347" t="b">
        <v>0</v>
      </c>
      <c r="P2347">
        <v>0</v>
      </c>
      <c r="Q2347" t="b">
        <v>0</v>
      </c>
      <c r="R2347" t="s">
        <v>8272</v>
      </c>
      <c r="S2347" s="11">
        <f>SUM(E2347/D2347)*100</f>
        <v>0</v>
      </c>
      <c r="T2347" s="10" t="e">
        <f>SUM(E2347/P2347)</f>
        <v>#DIV/0!</v>
      </c>
      <c r="U2347" t="s">
        <v>8317</v>
      </c>
      <c r="V2347" t="s">
        <v>8318</v>
      </c>
    </row>
    <row r="2348" spans="1:22" ht="43.5" x14ac:dyDescent="0.35">
      <c r="A2348">
        <v>2346</v>
      </c>
      <c r="B2348" s="3" t="s">
        <v>2347</v>
      </c>
      <c r="C2348" s="3" t="s">
        <v>6456</v>
      </c>
      <c r="D2348" s="18">
        <v>60000</v>
      </c>
      <c r="E2348" s="1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7">
        <v>42615.590636574074</v>
      </c>
      <c r="L2348" s="7">
        <v>42660.590636574074</v>
      </c>
      <c r="M2348" s="5">
        <f>(J2348/86400)+25569+(-5/24)</f>
        <v>42615.590636574074</v>
      </c>
      <c r="N2348" s="5">
        <f t="shared" si="36"/>
        <v>42660.590636574074</v>
      </c>
      <c r="O2348" t="b">
        <v>0</v>
      </c>
      <c r="P2348">
        <v>3</v>
      </c>
      <c r="Q2348" t="b">
        <v>0</v>
      </c>
      <c r="R2348" t="s">
        <v>8272</v>
      </c>
      <c r="S2348" s="11">
        <f>SUM(E2348/D2348)*100</f>
        <v>6.5000000000000002E-2</v>
      </c>
      <c r="T2348" s="10">
        <f>SUM(E2348/P2348)</f>
        <v>13</v>
      </c>
      <c r="U2348" t="s">
        <v>8317</v>
      </c>
      <c r="V2348" t="s">
        <v>8318</v>
      </c>
    </row>
    <row r="2349" spans="1:22" ht="43.5" x14ac:dyDescent="0.35">
      <c r="A2349">
        <v>2347</v>
      </c>
      <c r="B2349" s="3" t="s">
        <v>2348</v>
      </c>
      <c r="C2349" s="3" t="s">
        <v>6457</v>
      </c>
      <c r="D2349" s="18">
        <v>1000</v>
      </c>
      <c r="E2349" s="18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7">
        <v>42577.39902777777</v>
      </c>
      <c r="L2349" s="7">
        <v>42607.39902777777</v>
      </c>
      <c r="M2349" s="5">
        <f>(J2349/86400)+25569+(-5/24)</f>
        <v>42577.39902777777</v>
      </c>
      <c r="N2349" s="5">
        <f t="shared" si="36"/>
        <v>42607.39902777777</v>
      </c>
      <c r="O2349" t="b">
        <v>0</v>
      </c>
      <c r="P2349">
        <v>1</v>
      </c>
      <c r="Q2349" t="b">
        <v>0</v>
      </c>
      <c r="R2349" t="s">
        <v>8272</v>
      </c>
      <c r="S2349" s="11">
        <f>SUM(E2349/D2349)*100</f>
        <v>1.5</v>
      </c>
      <c r="T2349" s="10">
        <f>SUM(E2349/P2349)</f>
        <v>15</v>
      </c>
      <c r="U2349" t="s">
        <v>8317</v>
      </c>
      <c r="V2349" t="s">
        <v>8318</v>
      </c>
    </row>
    <row r="2350" spans="1:22" ht="43.5" x14ac:dyDescent="0.35">
      <c r="A2350">
        <v>2348</v>
      </c>
      <c r="B2350" s="3" t="s">
        <v>2349</v>
      </c>
      <c r="C2350" s="3" t="s">
        <v>6458</v>
      </c>
      <c r="D2350" s="18">
        <v>70000</v>
      </c>
      <c r="E2350" s="18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7">
        <v>42360.723819444444</v>
      </c>
      <c r="L2350" s="7">
        <v>42420.723819444444</v>
      </c>
      <c r="M2350" s="5">
        <f>(J2350/86400)+25569+(-5/24)</f>
        <v>42360.723819444444</v>
      </c>
      <c r="N2350" s="5">
        <f t="shared" si="36"/>
        <v>42420.723819444444</v>
      </c>
      <c r="O2350" t="b">
        <v>0</v>
      </c>
      <c r="P2350">
        <v>5</v>
      </c>
      <c r="Q2350" t="b">
        <v>0</v>
      </c>
      <c r="R2350" t="s">
        <v>8272</v>
      </c>
      <c r="S2350" s="11">
        <f>SUM(E2350/D2350)*100</f>
        <v>0.38571428571428573</v>
      </c>
      <c r="T2350" s="10">
        <f>SUM(E2350/P2350)</f>
        <v>54</v>
      </c>
      <c r="U2350" t="s">
        <v>8317</v>
      </c>
      <c r="V2350" t="s">
        <v>8318</v>
      </c>
    </row>
    <row r="2351" spans="1:22" ht="43.5" x14ac:dyDescent="0.35">
      <c r="A2351">
        <v>2349</v>
      </c>
      <c r="B2351" s="3" t="s">
        <v>2350</v>
      </c>
      <c r="C2351" s="3" t="s">
        <v>6459</v>
      </c>
      <c r="D2351" s="18">
        <v>474900</v>
      </c>
      <c r="E2351" s="18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7">
        <v>42198.567453703705</v>
      </c>
      <c r="L2351" s="7">
        <v>42227.567453703705</v>
      </c>
      <c r="M2351" s="5">
        <f>(J2351/86400)+25569+(-5/24)</f>
        <v>42198.567453703705</v>
      </c>
      <c r="N2351" s="5">
        <f t="shared" si="36"/>
        <v>42227.567453703705</v>
      </c>
      <c r="O2351" t="b">
        <v>0</v>
      </c>
      <c r="P2351">
        <v>0</v>
      </c>
      <c r="Q2351" t="b">
        <v>0</v>
      </c>
      <c r="R2351" t="s">
        <v>8272</v>
      </c>
      <c r="S2351" s="11">
        <f>SUM(E2351/D2351)*100</f>
        <v>0</v>
      </c>
      <c r="T2351" s="10" t="e">
        <f>SUM(E2351/P2351)</f>
        <v>#DIV/0!</v>
      </c>
      <c r="U2351" t="s">
        <v>8317</v>
      </c>
      <c r="V2351" t="s">
        <v>8318</v>
      </c>
    </row>
    <row r="2352" spans="1:22" ht="43.5" x14ac:dyDescent="0.35">
      <c r="A2352">
        <v>2350</v>
      </c>
      <c r="B2352" s="3" t="s">
        <v>2351</v>
      </c>
      <c r="C2352" s="3" t="s">
        <v>6460</v>
      </c>
      <c r="D2352" s="18">
        <v>50000</v>
      </c>
      <c r="E2352" s="18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7">
        <v>42708.633912037032</v>
      </c>
      <c r="L2352" s="7">
        <v>42738.633912037032</v>
      </c>
      <c r="M2352" s="5">
        <f>(J2352/86400)+25569+(-5/24)</f>
        <v>42708.633912037032</v>
      </c>
      <c r="N2352" s="5">
        <f t="shared" si="36"/>
        <v>42738.633912037032</v>
      </c>
      <c r="O2352" t="b">
        <v>0</v>
      </c>
      <c r="P2352">
        <v>0</v>
      </c>
      <c r="Q2352" t="b">
        <v>0</v>
      </c>
      <c r="R2352" t="s">
        <v>8272</v>
      </c>
      <c r="S2352" s="11">
        <f>SUM(E2352/D2352)*100</f>
        <v>0</v>
      </c>
      <c r="T2352" s="10" t="e">
        <f>SUM(E2352/P2352)</f>
        <v>#DIV/0!</v>
      </c>
      <c r="U2352" t="s">
        <v>8317</v>
      </c>
      <c r="V2352" t="s">
        <v>8318</v>
      </c>
    </row>
    <row r="2353" spans="1:22" ht="29" x14ac:dyDescent="0.35">
      <c r="A2353">
        <v>2351</v>
      </c>
      <c r="B2353" s="3" t="s">
        <v>2352</v>
      </c>
      <c r="C2353" s="3" t="s">
        <v>6461</v>
      </c>
      <c r="D2353" s="18">
        <v>18900</v>
      </c>
      <c r="E2353" s="18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7">
        <v>42093.892812500002</v>
      </c>
      <c r="L2353" s="7">
        <v>42123.892812500002</v>
      </c>
      <c r="M2353" s="5">
        <f>(J2353/86400)+25569+(-5/24)</f>
        <v>42093.892812500002</v>
      </c>
      <c r="N2353" s="5">
        <f t="shared" si="36"/>
        <v>42123.892812500002</v>
      </c>
      <c r="O2353" t="b">
        <v>0</v>
      </c>
      <c r="P2353">
        <v>7</v>
      </c>
      <c r="Q2353" t="b">
        <v>0</v>
      </c>
      <c r="R2353" t="s">
        <v>8272</v>
      </c>
      <c r="S2353" s="11">
        <f>SUM(E2353/D2353)*100</f>
        <v>0.5714285714285714</v>
      </c>
      <c r="T2353" s="10">
        <f>SUM(E2353/P2353)</f>
        <v>15.428571428571429</v>
      </c>
      <c r="U2353" t="s">
        <v>8317</v>
      </c>
      <c r="V2353" t="s">
        <v>8318</v>
      </c>
    </row>
    <row r="2354" spans="1:22" ht="43.5" x14ac:dyDescent="0.35">
      <c r="A2354">
        <v>2352</v>
      </c>
      <c r="B2354" s="3" t="s">
        <v>2353</v>
      </c>
      <c r="C2354" s="3" t="s">
        <v>6462</v>
      </c>
      <c r="D2354" s="18">
        <v>2000</v>
      </c>
      <c r="E2354" s="18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7">
        <v>42101.425370370365</v>
      </c>
      <c r="L2354" s="7">
        <v>42161.425370370365</v>
      </c>
      <c r="M2354" s="5">
        <f>(J2354/86400)+25569+(-5/24)</f>
        <v>42101.425370370365</v>
      </c>
      <c r="N2354" s="5">
        <f t="shared" si="36"/>
        <v>42161.425370370365</v>
      </c>
      <c r="O2354" t="b">
        <v>0</v>
      </c>
      <c r="P2354">
        <v>0</v>
      </c>
      <c r="Q2354" t="b">
        <v>0</v>
      </c>
      <c r="R2354" t="s">
        <v>8272</v>
      </c>
      <c r="S2354" s="11">
        <f>SUM(E2354/D2354)*100</f>
        <v>0</v>
      </c>
      <c r="T2354" s="10" t="e">
        <f>SUM(E2354/P2354)</f>
        <v>#DIV/0!</v>
      </c>
      <c r="U2354" t="s">
        <v>8317</v>
      </c>
      <c r="V2354" t="s">
        <v>8318</v>
      </c>
    </row>
    <row r="2355" spans="1:22" ht="43.5" x14ac:dyDescent="0.35">
      <c r="A2355">
        <v>2353</v>
      </c>
      <c r="B2355" s="3" t="s">
        <v>2354</v>
      </c>
      <c r="C2355" s="3" t="s">
        <v>6463</v>
      </c>
      <c r="D2355" s="18">
        <v>1000</v>
      </c>
      <c r="E2355" s="18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7">
        <v>42103.467847222222</v>
      </c>
      <c r="L2355" s="7">
        <v>42115.467847222222</v>
      </c>
      <c r="M2355" s="5">
        <f>(J2355/86400)+25569+(-5/24)</f>
        <v>42103.467847222222</v>
      </c>
      <c r="N2355" s="5">
        <f t="shared" si="36"/>
        <v>42115.467847222222</v>
      </c>
      <c r="O2355" t="b">
        <v>0</v>
      </c>
      <c r="P2355">
        <v>0</v>
      </c>
      <c r="Q2355" t="b">
        <v>0</v>
      </c>
      <c r="R2355" t="s">
        <v>8272</v>
      </c>
      <c r="S2355" s="11">
        <f>SUM(E2355/D2355)*100</f>
        <v>0</v>
      </c>
      <c r="T2355" s="10" t="e">
        <f>SUM(E2355/P2355)</f>
        <v>#DIV/0!</v>
      </c>
      <c r="U2355" t="s">
        <v>8317</v>
      </c>
      <c r="V2355" t="s">
        <v>8318</v>
      </c>
    </row>
    <row r="2356" spans="1:22" ht="43.5" x14ac:dyDescent="0.35">
      <c r="A2356">
        <v>2354</v>
      </c>
      <c r="B2356" s="3" t="s">
        <v>2355</v>
      </c>
      <c r="C2356" s="3" t="s">
        <v>6464</v>
      </c>
      <c r="D2356" s="18">
        <v>35000</v>
      </c>
      <c r="E2356" s="18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7">
        <v>41954.51458333333</v>
      </c>
      <c r="L2356" s="7">
        <v>42014.51458333333</v>
      </c>
      <c r="M2356" s="5">
        <f>(J2356/86400)+25569+(-5/24)</f>
        <v>41954.51458333333</v>
      </c>
      <c r="N2356" s="5">
        <f t="shared" si="36"/>
        <v>42014.51458333333</v>
      </c>
      <c r="O2356" t="b">
        <v>0</v>
      </c>
      <c r="P2356">
        <v>1</v>
      </c>
      <c r="Q2356" t="b">
        <v>0</v>
      </c>
      <c r="R2356" t="s">
        <v>8272</v>
      </c>
      <c r="S2356" s="11">
        <f>SUM(E2356/D2356)*100</f>
        <v>7.1428571428571425E-2</v>
      </c>
      <c r="T2356" s="10">
        <f>SUM(E2356/P2356)</f>
        <v>25</v>
      </c>
      <c r="U2356" t="s">
        <v>8317</v>
      </c>
      <c r="V2356" t="s">
        <v>8318</v>
      </c>
    </row>
    <row r="2357" spans="1:22" ht="43.5" x14ac:dyDescent="0.35">
      <c r="A2357">
        <v>2355</v>
      </c>
      <c r="B2357" s="3" t="s">
        <v>2356</v>
      </c>
      <c r="C2357" s="3" t="s">
        <v>6465</v>
      </c>
      <c r="D2357" s="18">
        <v>8000</v>
      </c>
      <c r="E2357" s="18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7">
        <v>42096.709907407407</v>
      </c>
      <c r="L2357" s="7">
        <v>42126.709907407407</v>
      </c>
      <c r="M2357" s="5">
        <f>(J2357/86400)+25569+(-5/24)</f>
        <v>42096.709907407407</v>
      </c>
      <c r="N2357" s="5">
        <f t="shared" si="36"/>
        <v>42126.709907407407</v>
      </c>
      <c r="O2357" t="b">
        <v>0</v>
      </c>
      <c r="P2357">
        <v>2</v>
      </c>
      <c r="Q2357" t="b">
        <v>0</v>
      </c>
      <c r="R2357" t="s">
        <v>8272</v>
      </c>
      <c r="S2357" s="11">
        <f>SUM(E2357/D2357)*100</f>
        <v>0.6875</v>
      </c>
      <c r="T2357" s="10">
        <f>SUM(E2357/P2357)</f>
        <v>27.5</v>
      </c>
      <c r="U2357" t="s">
        <v>8317</v>
      </c>
      <c r="V2357" t="s">
        <v>8318</v>
      </c>
    </row>
    <row r="2358" spans="1:22" ht="29" x14ac:dyDescent="0.35">
      <c r="A2358">
        <v>2356</v>
      </c>
      <c r="B2358" s="3" t="s">
        <v>2357</v>
      </c>
      <c r="C2358" s="3" t="s">
        <v>6466</v>
      </c>
      <c r="D2358" s="18">
        <v>10000</v>
      </c>
      <c r="E2358" s="1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7">
        <v>42130.575277777774</v>
      </c>
      <c r="L2358" s="7">
        <v>42160.575277777774</v>
      </c>
      <c r="M2358" s="5">
        <f>(J2358/86400)+25569+(-5/24)</f>
        <v>42130.575277777774</v>
      </c>
      <c r="N2358" s="5">
        <f t="shared" si="36"/>
        <v>42160.575277777774</v>
      </c>
      <c r="O2358" t="b">
        <v>0</v>
      </c>
      <c r="P2358">
        <v>0</v>
      </c>
      <c r="Q2358" t="b">
        <v>0</v>
      </c>
      <c r="R2358" t="s">
        <v>8272</v>
      </c>
      <c r="S2358" s="11">
        <f>SUM(E2358/D2358)*100</f>
        <v>0</v>
      </c>
      <c r="T2358" s="10" t="e">
        <f>SUM(E2358/P2358)</f>
        <v>#DIV/0!</v>
      </c>
      <c r="U2358" t="s">
        <v>8317</v>
      </c>
      <c r="V2358" t="s">
        <v>8318</v>
      </c>
    </row>
    <row r="2359" spans="1:22" ht="43.5" x14ac:dyDescent="0.35">
      <c r="A2359">
        <v>2357</v>
      </c>
      <c r="B2359" s="3" t="s">
        <v>2358</v>
      </c>
      <c r="C2359" s="3" t="s">
        <v>6467</v>
      </c>
      <c r="D2359" s="18">
        <v>27000</v>
      </c>
      <c r="E2359" s="18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7">
        <v>42264.411782407406</v>
      </c>
      <c r="L2359" s="7">
        <v>42294.411782407406</v>
      </c>
      <c r="M2359" s="5">
        <f>(J2359/86400)+25569+(-5/24)</f>
        <v>42264.411782407406</v>
      </c>
      <c r="N2359" s="5">
        <f t="shared" si="36"/>
        <v>42294.411782407406</v>
      </c>
      <c r="O2359" t="b">
        <v>0</v>
      </c>
      <c r="P2359">
        <v>0</v>
      </c>
      <c r="Q2359" t="b">
        <v>0</v>
      </c>
      <c r="R2359" t="s">
        <v>8272</v>
      </c>
      <c r="S2359" s="11">
        <f>SUM(E2359/D2359)*100</f>
        <v>0</v>
      </c>
      <c r="T2359" s="10" t="e">
        <f>SUM(E2359/P2359)</f>
        <v>#DIV/0!</v>
      </c>
      <c r="U2359" t="s">
        <v>8317</v>
      </c>
      <c r="V2359" t="s">
        <v>8318</v>
      </c>
    </row>
    <row r="2360" spans="1:22" ht="43.5" x14ac:dyDescent="0.35">
      <c r="A2360">
        <v>2358</v>
      </c>
      <c r="B2360" s="3" t="s">
        <v>2359</v>
      </c>
      <c r="C2360" s="3" t="s">
        <v>6468</v>
      </c>
      <c r="D2360" s="18">
        <v>1500</v>
      </c>
      <c r="E2360" s="18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7">
        <v>41978.722638888888</v>
      </c>
      <c r="L2360" s="7">
        <v>42034.818749999999</v>
      </c>
      <c r="M2360" s="5">
        <f>(J2360/86400)+25569+(-5/24)</f>
        <v>41978.722638888888</v>
      </c>
      <c r="N2360" s="5">
        <f t="shared" si="36"/>
        <v>42034.818749999999</v>
      </c>
      <c r="O2360" t="b">
        <v>0</v>
      </c>
      <c r="P2360">
        <v>0</v>
      </c>
      <c r="Q2360" t="b">
        <v>0</v>
      </c>
      <c r="R2360" t="s">
        <v>8272</v>
      </c>
      <c r="S2360" s="11">
        <f>SUM(E2360/D2360)*100</f>
        <v>0</v>
      </c>
      <c r="T2360" s="10" t="e">
        <f>SUM(E2360/P2360)</f>
        <v>#DIV/0!</v>
      </c>
      <c r="U2360" t="s">
        <v>8317</v>
      </c>
      <c r="V2360" t="s">
        <v>8318</v>
      </c>
    </row>
    <row r="2361" spans="1:22" ht="43.5" x14ac:dyDescent="0.35">
      <c r="A2361">
        <v>2359</v>
      </c>
      <c r="B2361" s="3" t="s">
        <v>2360</v>
      </c>
      <c r="C2361" s="3" t="s">
        <v>6469</v>
      </c>
      <c r="D2361" s="18">
        <v>7500</v>
      </c>
      <c r="E2361" s="18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7">
        <v>42159.441249999996</v>
      </c>
      <c r="L2361" s="7">
        <v>42219.441249999996</v>
      </c>
      <c r="M2361" s="5">
        <f>(J2361/86400)+25569+(-5/24)</f>
        <v>42159.441249999996</v>
      </c>
      <c r="N2361" s="5">
        <f t="shared" si="36"/>
        <v>42219.441249999996</v>
      </c>
      <c r="O2361" t="b">
        <v>0</v>
      </c>
      <c r="P2361">
        <v>3</v>
      </c>
      <c r="Q2361" t="b">
        <v>0</v>
      </c>
      <c r="R2361" t="s">
        <v>8272</v>
      </c>
      <c r="S2361" s="11">
        <f>SUM(E2361/D2361)*100</f>
        <v>14.680000000000001</v>
      </c>
      <c r="T2361" s="10">
        <f>SUM(E2361/P2361)</f>
        <v>367</v>
      </c>
      <c r="U2361" t="s">
        <v>8317</v>
      </c>
      <c r="V2361" t="s">
        <v>8318</v>
      </c>
    </row>
    <row r="2362" spans="1:22" ht="43.5" x14ac:dyDescent="0.35">
      <c r="A2362">
        <v>2360</v>
      </c>
      <c r="B2362" s="3" t="s">
        <v>2361</v>
      </c>
      <c r="C2362" s="3" t="s">
        <v>6470</v>
      </c>
      <c r="D2362" s="18">
        <v>5000</v>
      </c>
      <c r="E2362" s="18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7">
        <v>42377.498611111114</v>
      </c>
      <c r="L2362" s="7">
        <v>42407.498611111114</v>
      </c>
      <c r="M2362" s="5">
        <f>(J2362/86400)+25569+(-5/24)</f>
        <v>42377.498611111114</v>
      </c>
      <c r="N2362" s="5">
        <f t="shared" si="36"/>
        <v>42407.498611111114</v>
      </c>
      <c r="O2362" t="b">
        <v>0</v>
      </c>
      <c r="P2362">
        <v>1</v>
      </c>
      <c r="Q2362" t="b">
        <v>0</v>
      </c>
      <c r="R2362" t="s">
        <v>8272</v>
      </c>
      <c r="S2362" s="11">
        <f>SUM(E2362/D2362)*100</f>
        <v>0.04</v>
      </c>
      <c r="T2362" s="10">
        <f>SUM(E2362/P2362)</f>
        <v>2</v>
      </c>
      <c r="U2362" t="s">
        <v>8317</v>
      </c>
      <c r="V2362" t="s">
        <v>8318</v>
      </c>
    </row>
    <row r="2363" spans="1:22" ht="58" x14ac:dyDescent="0.35">
      <c r="A2363">
        <v>2361</v>
      </c>
      <c r="B2363" s="3" t="s">
        <v>2362</v>
      </c>
      <c r="C2363" s="3" t="s">
        <v>6471</v>
      </c>
      <c r="D2363" s="18">
        <v>200</v>
      </c>
      <c r="E2363" s="18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7">
        <v>42466.650555555556</v>
      </c>
      <c r="L2363" s="7">
        <v>42490.708333333336</v>
      </c>
      <c r="M2363" s="5">
        <f>(J2363/86400)+25569+(-5/24)</f>
        <v>42466.650555555556</v>
      </c>
      <c r="N2363" s="5">
        <f t="shared" si="36"/>
        <v>42490.708333333336</v>
      </c>
      <c r="O2363" t="b">
        <v>0</v>
      </c>
      <c r="P2363">
        <v>0</v>
      </c>
      <c r="Q2363" t="b">
        <v>0</v>
      </c>
      <c r="R2363" t="s">
        <v>8272</v>
      </c>
      <c r="S2363" s="11">
        <f>SUM(E2363/D2363)*100</f>
        <v>0</v>
      </c>
      <c r="T2363" s="10" t="e">
        <f>SUM(E2363/P2363)</f>
        <v>#DIV/0!</v>
      </c>
      <c r="U2363" t="s">
        <v>8317</v>
      </c>
      <c r="V2363" t="s">
        <v>8318</v>
      </c>
    </row>
    <row r="2364" spans="1:22" ht="43.5" x14ac:dyDescent="0.35">
      <c r="A2364">
        <v>2362</v>
      </c>
      <c r="B2364" s="3" t="s">
        <v>2363</v>
      </c>
      <c r="C2364" s="3" t="s">
        <v>6472</v>
      </c>
      <c r="D2364" s="18">
        <v>420</v>
      </c>
      <c r="E2364" s="18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7">
        <v>41954.47997685185</v>
      </c>
      <c r="L2364" s="7">
        <v>41984.47997685185</v>
      </c>
      <c r="M2364" s="5">
        <f>(J2364/86400)+25569+(-5/24)</f>
        <v>41954.47997685185</v>
      </c>
      <c r="N2364" s="5">
        <f t="shared" si="36"/>
        <v>41984.47997685185</v>
      </c>
      <c r="O2364" t="b">
        <v>0</v>
      </c>
      <c r="P2364">
        <v>2</v>
      </c>
      <c r="Q2364" t="b">
        <v>0</v>
      </c>
      <c r="R2364" t="s">
        <v>8272</v>
      </c>
      <c r="S2364" s="11">
        <f>SUM(E2364/D2364)*100</f>
        <v>28.571428571428569</v>
      </c>
      <c r="T2364" s="10">
        <f>SUM(E2364/P2364)</f>
        <v>60</v>
      </c>
      <c r="U2364" t="s">
        <v>8317</v>
      </c>
      <c r="V2364" t="s">
        <v>8318</v>
      </c>
    </row>
    <row r="2365" spans="1:22" ht="58" x14ac:dyDescent="0.35">
      <c r="A2365">
        <v>2363</v>
      </c>
      <c r="B2365" s="3" t="s">
        <v>2364</v>
      </c>
      <c r="C2365" s="3" t="s">
        <v>6473</v>
      </c>
      <c r="D2365" s="18">
        <v>175000</v>
      </c>
      <c r="E2365" s="18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7">
        <v>42321.803240740737</v>
      </c>
      <c r="L2365" s="7">
        <v>42366.803240740737</v>
      </c>
      <c r="M2365" s="5">
        <f>(J2365/86400)+25569+(-5/24)</f>
        <v>42321.803240740737</v>
      </c>
      <c r="N2365" s="5">
        <f t="shared" si="36"/>
        <v>42366.803240740737</v>
      </c>
      <c r="O2365" t="b">
        <v>0</v>
      </c>
      <c r="P2365">
        <v>0</v>
      </c>
      <c r="Q2365" t="b">
        <v>0</v>
      </c>
      <c r="R2365" t="s">
        <v>8272</v>
      </c>
      <c r="S2365" s="11">
        <f>SUM(E2365/D2365)*100</f>
        <v>0</v>
      </c>
      <c r="T2365" s="10" t="e">
        <f>SUM(E2365/P2365)</f>
        <v>#DIV/0!</v>
      </c>
      <c r="U2365" t="s">
        <v>8317</v>
      </c>
      <c r="V2365" t="s">
        <v>8318</v>
      </c>
    </row>
    <row r="2366" spans="1:22" ht="29" x14ac:dyDescent="0.35">
      <c r="A2366">
        <v>2364</v>
      </c>
      <c r="B2366" s="3" t="s">
        <v>2365</v>
      </c>
      <c r="C2366" s="3" t="s">
        <v>6474</v>
      </c>
      <c r="D2366" s="18">
        <v>128</v>
      </c>
      <c r="E2366" s="18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7">
        <v>42248.726342592585</v>
      </c>
      <c r="L2366" s="7">
        <v>42303.726342592585</v>
      </c>
      <c r="M2366" s="5">
        <f>(J2366/86400)+25569+(-5/24)</f>
        <v>42248.726342592585</v>
      </c>
      <c r="N2366" s="5">
        <f t="shared" si="36"/>
        <v>42303.726342592585</v>
      </c>
      <c r="O2366" t="b">
        <v>0</v>
      </c>
      <c r="P2366">
        <v>0</v>
      </c>
      <c r="Q2366" t="b">
        <v>0</v>
      </c>
      <c r="R2366" t="s">
        <v>8272</v>
      </c>
      <c r="S2366" s="11">
        <f>SUM(E2366/D2366)*100</f>
        <v>0</v>
      </c>
      <c r="T2366" s="10" t="e">
        <f>SUM(E2366/P2366)</f>
        <v>#DIV/0!</v>
      </c>
      <c r="U2366" t="s">
        <v>8317</v>
      </c>
      <c r="V2366" t="s">
        <v>8318</v>
      </c>
    </row>
    <row r="2367" spans="1:22" ht="43.5" x14ac:dyDescent="0.35">
      <c r="A2367">
        <v>2365</v>
      </c>
      <c r="B2367" s="3" t="s">
        <v>2366</v>
      </c>
      <c r="C2367" s="3" t="s">
        <v>6475</v>
      </c>
      <c r="D2367" s="18">
        <v>1000</v>
      </c>
      <c r="E2367" s="18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7">
        <v>42346.528067129628</v>
      </c>
      <c r="L2367" s="7">
        <v>42386.749999999993</v>
      </c>
      <c r="M2367" s="5">
        <f>(J2367/86400)+25569+(-5/24)</f>
        <v>42346.528067129628</v>
      </c>
      <c r="N2367" s="5">
        <f t="shared" si="36"/>
        <v>42386.749999999993</v>
      </c>
      <c r="O2367" t="b">
        <v>0</v>
      </c>
      <c r="P2367">
        <v>0</v>
      </c>
      <c r="Q2367" t="b">
        <v>0</v>
      </c>
      <c r="R2367" t="s">
        <v>8272</v>
      </c>
      <c r="S2367" s="11">
        <f>SUM(E2367/D2367)*100</f>
        <v>0</v>
      </c>
      <c r="T2367" s="10" t="e">
        <f>SUM(E2367/P2367)</f>
        <v>#DIV/0!</v>
      </c>
      <c r="U2367" t="s">
        <v>8317</v>
      </c>
      <c r="V2367" t="s">
        <v>8318</v>
      </c>
    </row>
    <row r="2368" spans="1:22" ht="43.5" x14ac:dyDescent="0.35">
      <c r="A2368">
        <v>2366</v>
      </c>
      <c r="B2368" s="3" t="s">
        <v>2367</v>
      </c>
      <c r="C2368" s="3" t="s">
        <v>6476</v>
      </c>
      <c r="D2368" s="18">
        <v>25000</v>
      </c>
      <c r="E2368" s="1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7">
        <v>42268.323298611103</v>
      </c>
      <c r="L2368" s="7">
        <v>42298.323298611103</v>
      </c>
      <c r="M2368" s="5">
        <f>(J2368/86400)+25569+(-5/24)</f>
        <v>42268.323298611103</v>
      </c>
      <c r="N2368" s="5">
        <f t="shared" si="36"/>
        <v>42298.323298611103</v>
      </c>
      <c r="O2368" t="b">
        <v>0</v>
      </c>
      <c r="P2368">
        <v>27</v>
      </c>
      <c r="Q2368" t="b">
        <v>0</v>
      </c>
      <c r="R2368" t="s">
        <v>8272</v>
      </c>
      <c r="S2368" s="11">
        <f>SUM(E2368/D2368)*100</f>
        <v>10.52</v>
      </c>
      <c r="T2368" s="10">
        <f>SUM(E2368/P2368)</f>
        <v>97.407407407407405</v>
      </c>
      <c r="U2368" t="s">
        <v>8317</v>
      </c>
      <c r="V2368" t="s">
        <v>8318</v>
      </c>
    </row>
    <row r="2369" spans="1:22" ht="43.5" x14ac:dyDescent="0.35">
      <c r="A2369">
        <v>2367</v>
      </c>
      <c r="B2369" s="3" t="s">
        <v>2368</v>
      </c>
      <c r="C2369" s="3" t="s">
        <v>6477</v>
      </c>
      <c r="D2369" s="18">
        <v>50000</v>
      </c>
      <c r="E2369" s="18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7">
        <v>42425.761759259258</v>
      </c>
      <c r="L2369" s="7">
        <v>42485.720092592594</v>
      </c>
      <c r="M2369" s="5">
        <f>(J2369/86400)+25569+(-5/24)</f>
        <v>42425.761759259258</v>
      </c>
      <c r="N2369" s="5">
        <f t="shared" si="36"/>
        <v>42485.720092592594</v>
      </c>
      <c r="O2369" t="b">
        <v>0</v>
      </c>
      <c r="P2369">
        <v>14</v>
      </c>
      <c r="Q2369" t="b">
        <v>0</v>
      </c>
      <c r="R2369" t="s">
        <v>8272</v>
      </c>
      <c r="S2369" s="11">
        <f>SUM(E2369/D2369)*100</f>
        <v>1.34</v>
      </c>
      <c r="T2369" s="10">
        <f>SUM(E2369/P2369)</f>
        <v>47.857142857142854</v>
      </c>
      <c r="U2369" t="s">
        <v>8317</v>
      </c>
      <c r="V2369" t="s">
        <v>8318</v>
      </c>
    </row>
    <row r="2370" spans="1:22" ht="43.5" x14ac:dyDescent="0.35">
      <c r="A2370">
        <v>2368</v>
      </c>
      <c r="B2370" s="3" t="s">
        <v>2369</v>
      </c>
      <c r="C2370" s="3" t="s">
        <v>6478</v>
      </c>
      <c r="D2370" s="18">
        <v>40000</v>
      </c>
      <c r="E2370" s="18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7">
        <v>42063.513483796291</v>
      </c>
      <c r="L2370" s="7">
        <v>42108.471817129626</v>
      </c>
      <c r="M2370" s="5">
        <f>(J2370/86400)+25569+(-5/24)</f>
        <v>42063.513483796291</v>
      </c>
      <c r="N2370" s="5">
        <f t="shared" si="36"/>
        <v>42108.471817129626</v>
      </c>
      <c r="O2370" t="b">
        <v>0</v>
      </c>
      <c r="P2370">
        <v>2</v>
      </c>
      <c r="Q2370" t="b">
        <v>0</v>
      </c>
      <c r="R2370" t="s">
        <v>8272</v>
      </c>
      <c r="S2370" s="11">
        <f>SUM(E2370/D2370)*100</f>
        <v>0.25</v>
      </c>
      <c r="T2370" s="10">
        <f>SUM(E2370/P2370)</f>
        <v>50</v>
      </c>
      <c r="U2370" t="s">
        <v>8317</v>
      </c>
      <c r="V2370" t="s">
        <v>8318</v>
      </c>
    </row>
    <row r="2371" spans="1:22" ht="43.5" x14ac:dyDescent="0.35">
      <c r="A2371">
        <v>2369</v>
      </c>
      <c r="B2371" s="3" t="s">
        <v>2370</v>
      </c>
      <c r="C2371" s="3" t="s">
        <v>6479</v>
      </c>
      <c r="D2371" s="18">
        <v>25000</v>
      </c>
      <c r="E2371" s="18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7">
        <v>42380.60429398148</v>
      </c>
      <c r="L2371" s="7">
        <v>42410.60429398148</v>
      </c>
      <c r="M2371" s="5">
        <f>(J2371/86400)+25569+(-5/24)</f>
        <v>42380.60429398148</v>
      </c>
      <c r="N2371" s="5">
        <f t="shared" ref="N2371:N2434" si="37">(I2371/86400)+25569+(-5/24)</f>
        <v>42410.60429398148</v>
      </c>
      <c r="O2371" t="b">
        <v>0</v>
      </c>
      <c r="P2371">
        <v>0</v>
      </c>
      <c r="Q2371" t="b">
        <v>0</v>
      </c>
      <c r="R2371" t="s">
        <v>8272</v>
      </c>
      <c r="S2371" s="11">
        <f>SUM(E2371/D2371)*100</f>
        <v>0</v>
      </c>
      <c r="T2371" s="10" t="e">
        <f>SUM(E2371/P2371)</f>
        <v>#DIV/0!</v>
      </c>
      <c r="U2371" t="s">
        <v>8317</v>
      </c>
      <c r="V2371" t="s">
        <v>8318</v>
      </c>
    </row>
    <row r="2372" spans="1:22" ht="43.5" x14ac:dyDescent="0.35">
      <c r="A2372">
        <v>2370</v>
      </c>
      <c r="B2372" s="3" t="s">
        <v>2371</v>
      </c>
      <c r="C2372" s="3" t="s">
        <v>6480</v>
      </c>
      <c r="D2372" s="18">
        <v>25000</v>
      </c>
      <c r="E2372" s="18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7">
        <v>41960.980798611105</v>
      </c>
      <c r="L2372" s="7">
        <v>41990.980798611105</v>
      </c>
      <c r="M2372" s="5">
        <f>(J2372/86400)+25569+(-5/24)</f>
        <v>41960.980798611105</v>
      </c>
      <c r="N2372" s="5">
        <f t="shared" si="37"/>
        <v>41990.980798611105</v>
      </c>
      <c r="O2372" t="b">
        <v>0</v>
      </c>
      <c r="P2372">
        <v>4</v>
      </c>
      <c r="Q2372" t="b">
        <v>0</v>
      </c>
      <c r="R2372" t="s">
        <v>8272</v>
      </c>
      <c r="S2372" s="11">
        <f>SUM(E2372/D2372)*100</f>
        <v>0.32800000000000001</v>
      </c>
      <c r="T2372" s="10">
        <f>SUM(E2372/P2372)</f>
        <v>20.5</v>
      </c>
      <c r="U2372" t="s">
        <v>8317</v>
      </c>
      <c r="V2372" t="s">
        <v>8318</v>
      </c>
    </row>
    <row r="2373" spans="1:22" ht="43.5" x14ac:dyDescent="0.35">
      <c r="A2373">
        <v>2371</v>
      </c>
      <c r="B2373" s="3" t="s">
        <v>2372</v>
      </c>
      <c r="C2373" s="3" t="s">
        <v>6481</v>
      </c>
      <c r="D2373" s="18">
        <v>2000</v>
      </c>
      <c r="E2373" s="18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7">
        <v>42150.569398148145</v>
      </c>
      <c r="L2373" s="7">
        <v>42180.569398148145</v>
      </c>
      <c r="M2373" s="5">
        <f>(J2373/86400)+25569+(-5/24)</f>
        <v>42150.569398148145</v>
      </c>
      <c r="N2373" s="5">
        <f t="shared" si="37"/>
        <v>42180.569398148145</v>
      </c>
      <c r="O2373" t="b">
        <v>0</v>
      </c>
      <c r="P2373">
        <v>0</v>
      </c>
      <c r="Q2373" t="b">
        <v>0</v>
      </c>
      <c r="R2373" t="s">
        <v>8272</v>
      </c>
      <c r="S2373" s="11">
        <f>SUM(E2373/D2373)*100</f>
        <v>0</v>
      </c>
      <c r="T2373" s="10" t="e">
        <f>SUM(E2373/P2373)</f>
        <v>#DIV/0!</v>
      </c>
      <c r="U2373" t="s">
        <v>8317</v>
      </c>
      <c r="V2373" t="s">
        <v>8318</v>
      </c>
    </row>
    <row r="2374" spans="1:22" ht="43.5" x14ac:dyDescent="0.35">
      <c r="A2374">
        <v>2372</v>
      </c>
      <c r="B2374" s="3" t="s">
        <v>2373</v>
      </c>
      <c r="C2374" s="3" t="s">
        <v>6482</v>
      </c>
      <c r="D2374" s="18">
        <v>5500</v>
      </c>
      <c r="E2374" s="18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7">
        <v>42087.860775462956</v>
      </c>
      <c r="L2374" s="7">
        <v>42117.860775462956</v>
      </c>
      <c r="M2374" s="5">
        <f>(J2374/86400)+25569+(-5/24)</f>
        <v>42087.860775462956</v>
      </c>
      <c r="N2374" s="5">
        <f t="shared" si="37"/>
        <v>42117.860775462956</v>
      </c>
      <c r="O2374" t="b">
        <v>0</v>
      </c>
      <c r="P2374">
        <v>6</v>
      </c>
      <c r="Q2374" t="b">
        <v>0</v>
      </c>
      <c r="R2374" t="s">
        <v>8272</v>
      </c>
      <c r="S2374" s="11">
        <f>SUM(E2374/D2374)*100</f>
        <v>3.2727272727272729</v>
      </c>
      <c r="T2374" s="10">
        <f>SUM(E2374/P2374)</f>
        <v>30</v>
      </c>
      <c r="U2374" t="s">
        <v>8317</v>
      </c>
      <c r="V2374" t="s">
        <v>8318</v>
      </c>
    </row>
    <row r="2375" spans="1:22" ht="29" x14ac:dyDescent="0.35">
      <c r="A2375">
        <v>2373</v>
      </c>
      <c r="B2375" s="3" t="s">
        <v>2374</v>
      </c>
      <c r="C2375" s="3" t="s">
        <v>6483</v>
      </c>
      <c r="D2375" s="18">
        <v>850000</v>
      </c>
      <c r="E2375" s="18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7">
        <v>42215.453981481478</v>
      </c>
      <c r="L2375" s="7">
        <v>42245.453981481478</v>
      </c>
      <c r="M2375" s="5">
        <f>(J2375/86400)+25569+(-5/24)</f>
        <v>42215.453981481478</v>
      </c>
      <c r="N2375" s="5">
        <f t="shared" si="37"/>
        <v>42245.453981481478</v>
      </c>
      <c r="O2375" t="b">
        <v>0</v>
      </c>
      <c r="P2375">
        <v>1</v>
      </c>
      <c r="Q2375" t="b">
        <v>0</v>
      </c>
      <c r="R2375" t="s">
        <v>8272</v>
      </c>
      <c r="S2375" s="11">
        <f>SUM(E2375/D2375)*100</f>
        <v>5.8823529411764705E-3</v>
      </c>
      <c r="T2375" s="10">
        <f>SUM(E2375/P2375)</f>
        <v>50</v>
      </c>
      <c r="U2375" t="s">
        <v>8317</v>
      </c>
      <c r="V2375" t="s">
        <v>8318</v>
      </c>
    </row>
    <row r="2376" spans="1:22" ht="58" x14ac:dyDescent="0.35">
      <c r="A2376">
        <v>2374</v>
      </c>
      <c r="B2376" s="3" t="s">
        <v>2375</v>
      </c>
      <c r="C2376" s="3" t="s">
        <v>6484</v>
      </c>
      <c r="D2376" s="18">
        <v>22000</v>
      </c>
      <c r="E2376" s="18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7">
        <v>42017.634953703702</v>
      </c>
      <c r="L2376" s="7">
        <v>42047.634953703702</v>
      </c>
      <c r="M2376" s="5">
        <f>(J2376/86400)+25569+(-5/24)</f>
        <v>42017.634953703702</v>
      </c>
      <c r="N2376" s="5">
        <f t="shared" si="37"/>
        <v>42047.634953703702</v>
      </c>
      <c r="O2376" t="b">
        <v>0</v>
      </c>
      <c r="P2376">
        <v>1</v>
      </c>
      <c r="Q2376" t="b">
        <v>0</v>
      </c>
      <c r="R2376" t="s">
        <v>8272</v>
      </c>
      <c r="S2376" s="11">
        <f>SUM(E2376/D2376)*100</f>
        <v>4.5454545454545456E-2</v>
      </c>
      <c r="T2376" s="10">
        <f>SUM(E2376/P2376)</f>
        <v>10</v>
      </c>
      <c r="U2376" t="s">
        <v>8317</v>
      </c>
      <c r="V2376" t="s">
        <v>8318</v>
      </c>
    </row>
    <row r="2377" spans="1:22" ht="43.5" x14ac:dyDescent="0.35">
      <c r="A2377">
        <v>2375</v>
      </c>
      <c r="B2377" s="3" t="s">
        <v>2376</v>
      </c>
      <c r="C2377" s="3" t="s">
        <v>6485</v>
      </c>
      <c r="D2377" s="18">
        <v>10000</v>
      </c>
      <c r="E2377" s="18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7">
        <v>42592.627743055556</v>
      </c>
      <c r="L2377" s="7">
        <v>42622.627743055556</v>
      </c>
      <c r="M2377" s="5">
        <f>(J2377/86400)+25569+(-5/24)</f>
        <v>42592.627743055556</v>
      </c>
      <c r="N2377" s="5">
        <f t="shared" si="37"/>
        <v>42622.627743055556</v>
      </c>
      <c r="O2377" t="b">
        <v>0</v>
      </c>
      <c r="P2377">
        <v>0</v>
      </c>
      <c r="Q2377" t="b">
        <v>0</v>
      </c>
      <c r="R2377" t="s">
        <v>8272</v>
      </c>
      <c r="S2377" s="11">
        <f>SUM(E2377/D2377)*100</f>
        <v>0</v>
      </c>
      <c r="T2377" s="10" t="e">
        <f>SUM(E2377/P2377)</f>
        <v>#DIV/0!</v>
      </c>
      <c r="U2377" t="s">
        <v>8317</v>
      </c>
      <c r="V2377" t="s">
        <v>8318</v>
      </c>
    </row>
    <row r="2378" spans="1:22" ht="43.5" x14ac:dyDescent="0.35">
      <c r="A2378">
        <v>2376</v>
      </c>
      <c r="B2378" s="3" t="s">
        <v>2377</v>
      </c>
      <c r="C2378" s="3" t="s">
        <v>6486</v>
      </c>
      <c r="D2378" s="18">
        <v>3000</v>
      </c>
      <c r="E2378" s="1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7">
        <v>42318.717199074068</v>
      </c>
      <c r="L2378" s="7">
        <v>42348.717199074068</v>
      </c>
      <c r="M2378" s="5">
        <f>(J2378/86400)+25569+(-5/24)</f>
        <v>42318.717199074068</v>
      </c>
      <c r="N2378" s="5">
        <f t="shared" si="37"/>
        <v>42348.717199074068</v>
      </c>
      <c r="O2378" t="b">
        <v>0</v>
      </c>
      <c r="P2378">
        <v>4</v>
      </c>
      <c r="Q2378" t="b">
        <v>0</v>
      </c>
      <c r="R2378" t="s">
        <v>8272</v>
      </c>
      <c r="S2378" s="11">
        <f>SUM(E2378/D2378)*100</f>
        <v>10.877666666666666</v>
      </c>
      <c r="T2378" s="10">
        <f>SUM(E2378/P2378)</f>
        <v>81.582499999999996</v>
      </c>
      <c r="U2378" t="s">
        <v>8317</v>
      </c>
      <c r="V2378" t="s">
        <v>8318</v>
      </c>
    </row>
    <row r="2379" spans="1:22" ht="43.5" x14ac:dyDescent="0.35">
      <c r="A2379">
        <v>2377</v>
      </c>
      <c r="B2379" s="3" t="s">
        <v>2378</v>
      </c>
      <c r="C2379" s="3" t="s">
        <v>6487</v>
      </c>
      <c r="D2379" s="18">
        <v>2500</v>
      </c>
      <c r="E2379" s="18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7">
        <v>42669.661840277775</v>
      </c>
      <c r="L2379" s="7">
        <v>42699.703506944446</v>
      </c>
      <c r="M2379" s="5">
        <f>(J2379/86400)+25569+(-5/24)</f>
        <v>42669.661840277775</v>
      </c>
      <c r="N2379" s="5">
        <f t="shared" si="37"/>
        <v>42699.703506944446</v>
      </c>
      <c r="O2379" t="b">
        <v>0</v>
      </c>
      <c r="P2379">
        <v>0</v>
      </c>
      <c r="Q2379" t="b">
        <v>0</v>
      </c>
      <c r="R2379" t="s">
        <v>8272</v>
      </c>
      <c r="S2379" s="11">
        <f>SUM(E2379/D2379)*100</f>
        <v>0</v>
      </c>
      <c r="T2379" s="10" t="e">
        <f>SUM(E2379/P2379)</f>
        <v>#DIV/0!</v>
      </c>
      <c r="U2379" t="s">
        <v>8317</v>
      </c>
      <c r="V2379" t="s">
        <v>8318</v>
      </c>
    </row>
    <row r="2380" spans="1:22" ht="43.5" x14ac:dyDescent="0.35">
      <c r="A2380">
        <v>2378</v>
      </c>
      <c r="B2380" s="3" t="s">
        <v>2379</v>
      </c>
      <c r="C2380" s="3" t="s">
        <v>6488</v>
      </c>
      <c r="D2380" s="18">
        <v>110000</v>
      </c>
      <c r="E2380" s="18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7">
        <v>42212.804745370369</v>
      </c>
      <c r="L2380" s="7">
        <v>42241.804745370369</v>
      </c>
      <c r="M2380" s="5">
        <f>(J2380/86400)+25569+(-5/24)</f>
        <v>42212.804745370369</v>
      </c>
      <c r="N2380" s="5">
        <f t="shared" si="37"/>
        <v>42241.804745370369</v>
      </c>
      <c r="O2380" t="b">
        <v>0</v>
      </c>
      <c r="P2380">
        <v>0</v>
      </c>
      <c r="Q2380" t="b">
        <v>0</v>
      </c>
      <c r="R2380" t="s">
        <v>8272</v>
      </c>
      <c r="S2380" s="11">
        <f>SUM(E2380/D2380)*100</f>
        <v>0</v>
      </c>
      <c r="T2380" s="10" t="e">
        <f>SUM(E2380/P2380)</f>
        <v>#DIV/0!</v>
      </c>
      <c r="U2380" t="s">
        <v>8317</v>
      </c>
      <c r="V2380" t="s">
        <v>8318</v>
      </c>
    </row>
    <row r="2381" spans="1:22" ht="29" x14ac:dyDescent="0.35">
      <c r="A2381">
        <v>2379</v>
      </c>
      <c r="B2381" s="3" t="s">
        <v>2380</v>
      </c>
      <c r="C2381" s="3" t="s">
        <v>6489</v>
      </c>
      <c r="D2381" s="18">
        <v>30000</v>
      </c>
      <c r="E2381" s="18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7">
        <v>42236.808055555557</v>
      </c>
      <c r="L2381" s="7">
        <v>42281.808055555557</v>
      </c>
      <c r="M2381" s="5">
        <f>(J2381/86400)+25569+(-5/24)</f>
        <v>42236.808055555557</v>
      </c>
      <c r="N2381" s="5">
        <f t="shared" si="37"/>
        <v>42281.808055555557</v>
      </c>
      <c r="O2381" t="b">
        <v>0</v>
      </c>
      <c r="P2381">
        <v>0</v>
      </c>
      <c r="Q2381" t="b">
        <v>0</v>
      </c>
      <c r="R2381" t="s">
        <v>8272</v>
      </c>
      <c r="S2381" s="11">
        <f>SUM(E2381/D2381)*100</f>
        <v>0</v>
      </c>
      <c r="T2381" s="10" t="e">
        <f>SUM(E2381/P2381)</f>
        <v>#DIV/0!</v>
      </c>
      <c r="U2381" t="s">
        <v>8317</v>
      </c>
      <c r="V2381" t="s">
        <v>8318</v>
      </c>
    </row>
    <row r="2382" spans="1:22" ht="43.5" x14ac:dyDescent="0.35">
      <c r="A2382">
        <v>2380</v>
      </c>
      <c r="B2382" s="3" t="s">
        <v>2381</v>
      </c>
      <c r="C2382" s="3" t="s">
        <v>6490</v>
      </c>
      <c r="D2382" s="18">
        <v>15000</v>
      </c>
      <c r="E2382" s="18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7">
        <v>42248.584976851846</v>
      </c>
      <c r="L2382" s="7">
        <v>42278.584976851846</v>
      </c>
      <c r="M2382" s="5">
        <f>(J2382/86400)+25569+(-5/24)</f>
        <v>42248.584976851846</v>
      </c>
      <c r="N2382" s="5">
        <f t="shared" si="37"/>
        <v>42278.584976851846</v>
      </c>
      <c r="O2382" t="b">
        <v>0</v>
      </c>
      <c r="P2382">
        <v>3</v>
      </c>
      <c r="Q2382" t="b">
        <v>0</v>
      </c>
      <c r="R2382" t="s">
        <v>8272</v>
      </c>
      <c r="S2382" s="11">
        <f>SUM(E2382/D2382)*100</f>
        <v>0.36666666666666664</v>
      </c>
      <c r="T2382" s="10">
        <f>SUM(E2382/P2382)</f>
        <v>18.333333333333332</v>
      </c>
      <c r="U2382" t="s">
        <v>8317</v>
      </c>
      <c r="V2382" t="s">
        <v>8318</v>
      </c>
    </row>
    <row r="2383" spans="1:22" ht="43.5" x14ac:dyDescent="0.35">
      <c r="A2383">
        <v>2381</v>
      </c>
      <c r="B2383" s="3" t="s">
        <v>2382</v>
      </c>
      <c r="C2383" s="3" t="s">
        <v>6491</v>
      </c>
      <c r="D2383" s="18">
        <v>86350</v>
      </c>
      <c r="E2383" s="18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7">
        <v>42074.727407407401</v>
      </c>
      <c r="L2383" s="7">
        <v>42104.727407407401</v>
      </c>
      <c r="M2383" s="5">
        <f>(J2383/86400)+25569+(-5/24)</f>
        <v>42074.727407407401</v>
      </c>
      <c r="N2383" s="5">
        <f t="shared" si="37"/>
        <v>42104.727407407401</v>
      </c>
      <c r="O2383" t="b">
        <v>0</v>
      </c>
      <c r="P2383">
        <v>7</v>
      </c>
      <c r="Q2383" t="b">
        <v>0</v>
      </c>
      <c r="R2383" t="s">
        <v>8272</v>
      </c>
      <c r="S2383" s="11">
        <f>SUM(E2383/D2383)*100</f>
        <v>1.8193398957730169</v>
      </c>
      <c r="T2383" s="10">
        <f>SUM(E2383/P2383)</f>
        <v>224.42857142857142</v>
      </c>
      <c r="U2383" t="s">
        <v>8317</v>
      </c>
      <c r="V2383" t="s">
        <v>8318</v>
      </c>
    </row>
    <row r="2384" spans="1:22" ht="58" x14ac:dyDescent="0.35">
      <c r="A2384">
        <v>2382</v>
      </c>
      <c r="B2384" s="3" t="s">
        <v>2383</v>
      </c>
      <c r="C2384" s="3" t="s">
        <v>6492</v>
      </c>
      <c r="D2384" s="18">
        <v>3000</v>
      </c>
      <c r="E2384" s="18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7">
        <v>42194.979201388887</v>
      </c>
      <c r="L2384" s="7">
        <v>42219.979201388887</v>
      </c>
      <c r="M2384" s="5">
        <f>(J2384/86400)+25569+(-5/24)</f>
        <v>42194.979201388887</v>
      </c>
      <c r="N2384" s="5">
        <f t="shared" si="37"/>
        <v>42219.979201388887</v>
      </c>
      <c r="O2384" t="b">
        <v>0</v>
      </c>
      <c r="P2384">
        <v>2</v>
      </c>
      <c r="Q2384" t="b">
        <v>0</v>
      </c>
      <c r="R2384" t="s">
        <v>8272</v>
      </c>
      <c r="S2384" s="11">
        <f>SUM(E2384/D2384)*100</f>
        <v>2.5</v>
      </c>
      <c r="T2384" s="10">
        <f>SUM(E2384/P2384)</f>
        <v>37.5</v>
      </c>
      <c r="U2384" t="s">
        <v>8317</v>
      </c>
      <c r="V2384" t="s">
        <v>8318</v>
      </c>
    </row>
    <row r="2385" spans="1:22" ht="43.5" x14ac:dyDescent="0.35">
      <c r="A2385">
        <v>2383</v>
      </c>
      <c r="B2385" s="3" t="s">
        <v>2384</v>
      </c>
      <c r="C2385" s="3" t="s">
        <v>6493</v>
      </c>
      <c r="D2385" s="18">
        <v>10000</v>
      </c>
      <c r="E2385" s="18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7">
        <v>42026.848460648143</v>
      </c>
      <c r="L2385" s="7">
        <v>42056.848460648143</v>
      </c>
      <c r="M2385" s="5">
        <f>(J2385/86400)+25569+(-5/24)</f>
        <v>42026.848460648143</v>
      </c>
      <c r="N2385" s="5">
        <f t="shared" si="37"/>
        <v>42056.848460648143</v>
      </c>
      <c r="O2385" t="b">
        <v>0</v>
      </c>
      <c r="P2385">
        <v>3</v>
      </c>
      <c r="Q2385" t="b">
        <v>0</v>
      </c>
      <c r="R2385" t="s">
        <v>8272</v>
      </c>
      <c r="S2385" s="11">
        <f>SUM(E2385/D2385)*100</f>
        <v>4.3499999999999996</v>
      </c>
      <c r="T2385" s="10">
        <f>SUM(E2385/P2385)</f>
        <v>145</v>
      </c>
      <c r="U2385" t="s">
        <v>8317</v>
      </c>
      <c r="V2385" t="s">
        <v>8318</v>
      </c>
    </row>
    <row r="2386" spans="1:22" ht="58" x14ac:dyDescent="0.35">
      <c r="A2386">
        <v>2384</v>
      </c>
      <c r="B2386" s="3" t="s">
        <v>2385</v>
      </c>
      <c r="C2386" s="3" t="s">
        <v>6494</v>
      </c>
      <c r="D2386" s="18">
        <v>1000</v>
      </c>
      <c r="E2386" s="18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7">
        <v>41926.859293981477</v>
      </c>
      <c r="L2386" s="7">
        <v>41956.900960648149</v>
      </c>
      <c r="M2386" s="5">
        <f>(J2386/86400)+25569+(-5/24)</f>
        <v>41926.859293981477</v>
      </c>
      <c r="N2386" s="5">
        <f t="shared" si="37"/>
        <v>41956.900960648149</v>
      </c>
      <c r="O2386" t="b">
        <v>0</v>
      </c>
      <c r="P2386">
        <v>8</v>
      </c>
      <c r="Q2386" t="b">
        <v>0</v>
      </c>
      <c r="R2386" t="s">
        <v>8272</v>
      </c>
      <c r="S2386" s="11">
        <f>SUM(E2386/D2386)*100</f>
        <v>0.8</v>
      </c>
      <c r="T2386" s="10">
        <f>SUM(E2386/P2386)</f>
        <v>1</v>
      </c>
      <c r="U2386" t="s">
        <v>8317</v>
      </c>
      <c r="V2386" t="s">
        <v>8318</v>
      </c>
    </row>
    <row r="2387" spans="1:22" ht="43.5" x14ac:dyDescent="0.35">
      <c r="A2387">
        <v>2385</v>
      </c>
      <c r="B2387" s="3" t="s">
        <v>2386</v>
      </c>
      <c r="C2387" s="3" t="s">
        <v>6495</v>
      </c>
      <c r="D2387" s="18">
        <v>65000</v>
      </c>
      <c r="E2387" s="18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7">
        <v>42191.493425925924</v>
      </c>
      <c r="L2387" s="7">
        <v>42221.493425925924</v>
      </c>
      <c r="M2387" s="5">
        <f>(J2387/86400)+25569+(-5/24)</f>
        <v>42191.493425925924</v>
      </c>
      <c r="N2387" s="5">
        <f t="shared" si="37"/>
        <v>42221.493425925924</v>
      </c>
      <c r="O2387" t="b">
        <v>0</v>
      </c>
      <c r="P2387">
        <v>7</v>
      </c>
      <c r="Q2387" t="b">
        <v>0</v>
      </c>
      <c r="R2387" t="s">
        <v>8272</v>
      </c>
      <c r="S2387" s="11">
        <f>SUM(E2387/D2387)*100</f>
        <v>1.2123076923076923</v>
      </c>
      <c r="T2387" s="10">
        <f>SUM(E2387/P2387)</f>
        <v>112.57142857142857</v>
      </c>
      <c r="U2387" t="s">
        <v>8317</v>
      </c>
      <c r="V2387" t="s">
        <v>8318</v>
      </c>
    </row>
    <row r="2388" spans="1:22" ht="43.5" x14ac:dyDescent="0.35">
      <c r="A2388">
        <v>2386</v>
      </c>
      <c r="B2388" s="3" t="s">
        <v>2387</v>
      </c>
      <c r="C2388" s="3" t="s">
        <v>6496</v>
      </c>
      <c r="D2388" s="18">
        <v>30000</v>
      </c>
      <c r="E2388" s="1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7">
        <v>41954.629907407405</v>
      </c>
      <c r="L2388" s="7">
        <v>42014.629907407405</v>
      </c>
      <c r="M2388" s="5">
        <f>(J2388/86400)+25569+(-5/24)</f>
        <v>41954.629907407405</v>
      </c>
      <c r="N2388" s="5">
        <f t="shared" si="37"/>
        <v>42014.629907407405</v>
      </c>
      <c r="O2388" t="b">
        <v>0</v>
      </c>
      <c r="P2388">
        <v>0</v>
      </c>
      <c r="Q2388" t="b">
        <v>0</v>
      </c>
      <c r="R2388" t="s">
        <v>8272</v>
      </c>
      <c r="S2388" s="11">
        <f>SUM(E2388/D2388)*100</f>
        <v>0</v>
      </c>
      <c r="T2388" s="10" t="e">
        <f>SUM(E2388/P2388)</f>
        <v>#DIV/0!</v>
      </c>
      <c r="U2388" t="s">
        <v>8317</v>
      </c>
      <c r="V2388" t="s">
        <v>8318</v>
      </c>
    </row>
    <row r="2389" spans="1:22" ht="58" x14ac:dyDescent="0.35">
      <c r="A2389">
        <v>2387</v>
      </c>
      <c r="B2389" s="3" t="s">
        <v>2388</v>
      </c>
      <c r="C2389" s="3" t="s">
        <v>6497</v>
      </c>
      <c r="D2389" s="18">
        <v>150000</v>
      </c>
      <c r="E2389" s="18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7">
        <v>42528.418287037035</v>
      </c>
      <c r="L2389" s="7">
        <v>42573.418287037035</v>
      </c>
      <c r="M2389" s="5">
        <f>(J2389/86400)+25569+(-5/24)</f>
        <v>42528.418287037035</v>
      </c>
      <c r="N2389" s="5">
        <f t="shared" si="37"/>
        <v>42573.418287037035</v>
      </c>
      <c r="O2389" t="b">
        <v>0</v>
      </c>
      <c r="P2389">
        <v>3</v>
      </c>
      <c r="Q2389" t="b">
        <v>0</v>
      </c>
      <c r="R2389" t="s">
        <v>8272</v>
      </c>
      <c r="S2389" s="11">
        <f>SUM(E2389/D2389)*100</f>
        <v>0.68399999999999994</v>
      </c>
      <c r="T2389" s="10">
        <f>SUM(E2389/P2389)</f>
        <v>342</v>
      </c>
      <c r="U2389" t="s">
        <v>8317</v>
      </c>
      <c r="V2389" t="s">
        <v>8318</v>
      </c>
    </row>
    <row r="2390" spans="1:22" ht="43.5" x14ac:dyDescent="0.35">
      <c r="A2390">
        <v>2388</v>
      </c>
      <c r="B2390" s="3" t="s">
        <v>2389</v>
      </c>
      <c r="C2390" s="3" t="s">
        <v>6498</v>
      </c>
      <c r="D2390" s="18">
        <v>37000</v>
      </c>
      <c r="E2390" s="18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7">
        <v>41989.645358796297</v>
      </c>
      <c r="L2390" s="7">
        <v>42019.603472222218</v>
      </c>
      <c r="M2390" s="5">
        <f>(J2390/86400)+25569+(-5/24)</f>
        <v>41989.645358796297</v>
      </c>
      <c r="N2390" s="5">
        <f t="shared" si="37"/>
        <v>42019.603472222218</v>
      </c>
      <c r="O2390" t="b">
        <v>0</v>
      </c>
      <c r="P2390">
        <v>8</v>
      </c>
      <c r="Q2390" t="b">
        <v>0</v>
      </c>
      <c r="R2390" t="s">
        <v>8272</v>
      </c>
      <c r="S2390" s="11">
        <f>SUM(E2390/D2390)*100</f>
        <v>1.2513513513513512</v>
      </c>
      <c r="T2390" s="10">
        <f>SUM(E2390/P2390)</f>
        <v>57.875</v>
      </c>
      <c r="U2390" t="s">
        <v>8317</v>
      </c>
      <c r="V2390" t="s">
        <v>8318</v>
      </c>
    </row>
    <row r="2391" spans="1:22" ht="58" x14ac:dyDescent="0.35">
      <c r="A2391">
        <v>2389</v>
      </c>
      <c r="B2391" s="3" t="s">
        <v>2390</v>
      </c>
      <c r="C2391" s="3" t="s">
        <v>6499</v>
      </c>
      <c r="D2391" s="18">
        <v>16000</v>
      </c>
      <c r="E2391" s="18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7">
        <v>42179.445046296292</v>
      </c>
      <c r="L2391" s="7">
        <v>42210.707638888889</v>
      </c>
      <c r="M2391" s="5">
        <f>(J2391/86400)+25569+(-5/24)</f>
        <v>42179.445046296292</v>
      </c>
      <c r="N2391" s="5">
        <f t="shared" si="37"/>
        <v>42210.707638888889</v>
      </c>
      <c r="O2391" t="b">
        <v>0</v>
      </c>
      <c r="P2391">
        <v>1</v>
      </c>
      <c r="Q2391" t="b">
        <v>0</v>
      </c>
      <c r="R2391" t="s">
        <v>8272</v>
      </c>
      <c r="S2391" s="11">
        <f>SUM(E2391/D2391)*100</f>
        <v>0.1875</v>
      </c>
      <c r="T2391" s="10">
        <f>SUM(E2391/P2391)</f>
        <v>30</v>
      </c>
      <c r="U2391" t="s">
        <v>8317</v>
      </c>
      <c r="V2391" t="s">
        <v>8318</v>
      </c>
    </row>
    <row r="2392" spans="1:22" ht="43.5" x14ac:dyDescent="0.35">
      <c r="A2392">
        <v>2390</v>
      </c>
      <c r="B2392" s="3" t="s">
        <v>2391</v>
      </c>
      <c r="C2392" s="3" t="s">
        <v>6500</v>
      </c>
      <c r="D2392" s="18">
        <v>510000</v>
      </c>
      <c r="E2392" s="18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7">
        <v>41968.053981481477</v>
      </c>
      <c r="L2392" s="7">
        <v>42008.053981481477</v>
      </c>
      <c r="M2392" s="5">
        <f>(J2392/86400)+25569+(-5/24)</f>
        <v>41968.053981481477</v>
      </c>
      <c r="N2392" s="5">
        <f t="shared" si="37"/>
        <v>42008.053981481477</v>
      </c>
      <c r="O2392" t="b">
        <v>0</v>
      </c>
      <c r="P2392">
        <v>0</v>
      </c>
      <c r="Q2392" t="b">
        <v>0</v>
      </c>
      <c r="R2392" t="s">
        <v>8272</v>
      </c>
      <c r="S2392" s="11">
        <f>SUM(E2392/D2392)*100</f>
        <v>0</v>
      </c>
      <c r="T2392" s="10" t="e">
        <f>SUM(E2392/P2392)</f>
        <v>#DIV/0!</v>
      </c>
      <c r="U2392" t="s">
        <v>8317</v>
      </c>
      <c r="V2392" t="s">
        <v>8318</v>
      </c>
    </row>
    <row r="2393" spans="1:22" ht="29" x14ac:dyDescent="0.35">
      <c r="A2393">
        <v>2391</v>
      </c>
      <c r="B2393" s="3" t="s">
        <v>2392</v>
      </c>
      <c r="C2393" s="3" t="s">
        <v>6501</v>
      </c>
      <c r="D2393" s="18">
        <v>20000</v>
      </c>
      <c r="E2393" s="18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7">
        <v>42064.586157407401</v>
      </c>
      <c r="L2393" s="7">
        <v>42094.544490740744</v>
      </c>
      <c r="M2393" s="5">
        <f>(J2393/86400)+25569+(-5/24)</f>
        <v>42064.586157407401</v>
      </c>
      <c r="N2393" s="5">
        <f t="shared" si="37"/>
        <v>42094.544490740744</v>
      </c>
      <c r="O2393" t="b">
        <v>0</v>
      </c>
      <c r="P2393">
        <v>1</v>
      </c>
      <c r="Q2393" t="b">
        <v>0</v>
      </c>
      <c r="R2393" t="s">
        <v>8272</v>
      </c>
      <c r="S2393" s="11">
        <f>SUM(E2393/D2393)*100</f>
        <v>0.125</v>
      </c>
      <c r="T2393" s="10">
        <f>SUM(E2393/P2393)</f>
        <v>25</v>
      </c>
      <c r="U2393" t="s">
        <v>8317</v>
      </c>
      <c r="V2393" t="s">
        <v>8318</v>
      </c>
    </row>
    <row r="2394" spans="1:22" ht="58" x14ac:dyDescent="0.35">
      <c r="A2394">
        <v>2392</v>
      </c>
      <c r="B2394" s="3" t="s">
        <v>2393</v>
      </c>
      <c r="C2394" s="3" t="s">
        <v>6502</v>
      </c>
      <c r="D2394" s="18">
        <v>4200</v>
      </c>
      <c r="E2394" s="18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7">
        <v>42275.912303240737</v>
      </c>
      <c r="L2394" s="7">
        <v>42305.912303240737</v>
      </c>
      <c r="M2394" s="5">
        <f>(J2394/86400)+25569+(-5/24)</f>
        <v>42275.912303240737</v>
      </c>
      <c r="N2394" s="5">
        <f t="shared" si="37"/>
        <v>42305.912303240737</v>
      </c>
      <c r="O2394" t="b">
        <v>0</v>
      </c>
      <c r="P2394">
        <v>0</v>
      </c>
      <c r="Q2394" t="b">
        <v>0</v>
      </c>
      <c r="R2394" t="s">
        <v>8272</v>
      </c>
      <c r="S2394" s="11">
        <f>SUM(E2394/D2394)*100</f>
        <v>0</v>
      </c>
      <c r="T2394" s="10" t="e">
        <f>SUM(E2394/P2394)</f>
        <v>#DIV/0!</v>
      </c>
      <c r="U2394" t="s">
        <v>8317</v>
      </c>
      <c r="V2394" t="s">
        <v>8318</v>
      </c>
    </row>
    <row r="2395" spans="1:22" ht="43.5" x14ac:dyDescent="0.35">
      <c r="A2395">
        <v>2393</v>
      </c>
      <c r="B2395" s="3" t="s">
        <v>2394</v>
      </c>
      <c r="C2395" s="3" t="s">
        <v>6503</v>
      </c>
      <c r="D2395" s="18">
        <v>100000</v>
      </c>
      <c r="E2395" s="18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7">
        <v>42194.440011574072</v>
      </c>
      <c r="L2395" s="7">
        <v>42224.440011574072</v>
      </c>
      <c r="M2395" s="5">
        <f>(J2395/86400)+25569+(-5/24)</f>
        <v>42194.440011574072</v>
      </c>
      <c r="N2395" s="5">
        <f t="shared" si="37"/>
        <v>42224.440011574072</v>
      </c>
      <c r="O2395" t="b">
        <v>0</v>
      </c>
      <c r="P2395">
        <v>1</v>
      </c>
      <c r="Q2395" t="b">
        <v>0</v>
      </c>
      <c r="R2395" t="s">
        <v>8272</v>
      </c>
      <c r="S2395" s="11">
        <f>SUM(E2395/D2395)*100</f>
        <v>0.05</v>
      </c>
      <c r="T2395" s="10">
        <f>SUM(E2395/P2395)</f>
        <v>50</v>
      </c>
      <c r="U2395" t="s">
        <v>8317</v>
      </c>
      <c r="V2395" t="s">
        <v>8318</v>
      </c>
    </row>
    <row r="2396" spans="1:22" ht="43.5" x14ac:dyDescent="0.35">
      <c r="A2396">
        <v>2394</v>
      </c>
      <c r="B2396" s="3" t="s">
        <v>2395</v>
      </c>
      <c r="C2396" s="3" t="s">
        <v>6504</v>
      </c>
      <c r="D2396" s="18">
        <v>5000</v>
      </c>
      <c r="E2396" s="18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7">
        <v>42031.15385416666</v>
      </c>
      <c r="L2396" s="7">
        <v>42061.15385416666</v>
      </c>
      <c r="M2396" s="5">
        <f>(J2396/86400)+25569+(-5/24)</f>
        <v>42031.15385416666</v>
      </c>
      <c r="N2396" s="5">
        <f t="shared" si="37"/>
        <v>42061.15385416666</v>
      </c>
      <c r="O2396" t="b">
        <v>0</v>
      </c>
      <c r="P2396">
        <v>2</v>
      </c>
      <c r="Q2396" t="b">
        <v>0</v>
      </c>
      <c r="R2396" t="s">
        <v>8272</v>
      </c>
      <c r="S2396" s="11">
        <f>SUM(E2396/D2396)*100</f>
        <v>0.06</v>
      </c>
      <c r="T2396" s="10">
        <f>SUM(E2396/P2396)</f>
        <v>1.5</v>
      </c>
      <c r="U2396" t="s">
        <v>8317</v>
      </c>
      <c r="V2396" t="s">
        <v>8318</v>
      </c>
    </row>
    <row r="2397" spans="1:22" ht="43.5" x14ac:dyDescent="0.35">
      <c r="A2397">
        <v>2395</v>
      </c>
      <c r="B2397" s="3" t="s">
        <v>2396</v>
      </c>
      <c r="C2397" s="3" t="s">
        <v>6505</v>
      </c>
      <c r="D2397" s="18">
        <v>33000</v>
      </c>
      <c r="E2397" s="18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7">
        <v>42716.913043981483</v>
      </c>
      <c r="L2397" s="7">
        <v>42745.164583333331</v>
      </c>
      <c r="M2397" s="5">
        <f>(J2397/86400)+25569+(-5/24)</f>
        <v>42716.913043981483</v>
      </c>
      <c r="N2397" s="5">
        <f t="shared" si="37"/>
        <v>42745.164583333331</v>
      </c>
      <c r="O2397" t="b">
        <v>0</v>
      </c>
      <c r="P2397">
        <v>0</v>
      </c>
      <c r="Q2397" t="b">
        <v>0</v>
      </c>
      <c r="R2397" t="s">
        <v>8272</v>
      </c>
      <c r="S2397" s="11">
        <f>SUM(E2397/D2397)*100</f>
        <v>0</v>
      </c>
      <c r="T2397" s="10" t="e">
        <f>SUM(E2397/P2397)</f>
        <v>#DIV/0!</v>
      </c>
      <c r="U2397" t="s">
        <v>8317</v>
      </c>
      <c r="V2397" t="s">
        <v>8318</v>
      </c>
    </row>
    <row r="2398" spans="1:22" ht="43.5" x14ac:dyDescent="0.35">
      <c r="A2398">
        <v>2396</v>
      </c>
      <c r="B2398" s="3" t="s">
        <v>2397</v>
      </c>
      <c r="C2398" s="3" t="s">
        <v>6506</v>
      </c>
      <c r="D2398" s="18">
        <v>5000</v>
      </c>
      <c r="E2398" s="1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7">
        <v>42262.640717592592</v>
      </c>
      <c r="L2398" s="7">
        <v>42292.640717592592</v>
      </c>
      <c r="M2398" s="5">
        <f>(J2398/86400)+25569+(-5/24)</f>
        <v>42262.640717592592</v>
      </c>
      <c r="N2398" s="5">
        <f t="shared" si="37"/>
        <v>42292.640717592592</v>
      </c>
      <c r="O2398" t="b">
        <v>0</v>
      </c>
      <c r="P2398">
        <v>1</v>
      </c>
      <c r="Q2398" t="b">
        <v>0</v>
      </c>
      <c r="R2398" t="s">
        <v>8272</v>
      </c>
      <c r="S2398" s="11">
        <f>SUM(E2398/D2398)*100</f>
        <v>0.2</v>
      </c>
      <c r="T2398" s="10">
        <f>SUM(E2398/P2398)</f>
        <v>10</v>
      </c>
      <c r="U2398" t="s">
        <v>8317</v>
      </c>
      <c r="V2398" t="s">
        <v>8318</v>
      </c>
    </row>
    <row r="2399" spans="1:22" ht="43.5" x14ac:dyDescent="0.35">
      <c r="A2399">
        <v>2397</v>
      </c>
      <c r="B2399" s="3" t="s">
        <v>2398</v>
      </c>
      <c r="C2399" s="3" t="s">
        <v>6507</v>
      </c>
      <c r="D2399" s="18">
        <v>124000</v>
      </c>
      <c r="E2399" s="18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7">
        <v>41976.676574074074</v>
      </c>
      <c r="L2399" s="7">
        <v>42006.676574074074</v>
      </c>
      <c r="M2399" s="5">
        <f>(J2399/86400)+25569+(-5/24)</f>
        <v>41976.676574074074</v>
      </c>
      <c r="N2399" s="5">
        <f t="shared" si="37"/>
        <v>42006.676574074074</v>
      </c>
      <c r="O2399" t="b">
        <v>0</v>
      </c>
      <c r="P2399">
        <v>0</v>
      </c>
      <c r="Q2399" t="b">
        <v>0</v>
      </c>
      <c r="R2399" t="s">
        <v>8272</v>
      </c>
      <c r="S2399" s="11">
        <f>SUM(E2399/D2399)*100</f>
        <v>0</v>
      </c>
      <c r="T2399" s="10" t="e">
        <f>SUM(E2399/P2399)</f>
        <v>#DIV/0!</v>
      </c>
      <c r="U2399" t="s">
        <v>8317</v>
      </c>
      <c r="V2399" t="s">
        <v>8318</v>
      </c>
    </row>
    <row r="2400" spans="1:22" ht="43.5" x14ac:dyDescent="0.35">
      <c r="A2400">
        <v>2398</v>
      </c>
      <c r="B2400" s="3" t="s">
        <v>2399</v>
      </c>
      <c r="C2400" s="3" t="s">
        <v>6508</v>
      </c>
      <c r="D2400" s="18">
        <v>4000</v>
      </c>
      <c r="E2400" s="18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7">
        <v>42157.708148148151</v>
      </c>
      <c r="L2400" s="7">
        <v>42187.708148148151</v>
      </c>
      <c r="M2400" s="5">
        <f>(J2400/86400)+25569+(-5/24)</f>
        <v>42157.708148148151</v>
      </c>
      <c r="N2400" s="5">
        <f t="shared" si="37"/>
        <v>42187.708148148151</v>
      </c>
      <c r="O2400" t="b">
        <v>0</v>
      </c>
      <c r="P2400">
        <v>0</v>
      </c>
      <c r="Q2400" t="b">
        <v>0</v>
      </c>
      <c r="R2400" t="s">
        <v>8272</v>
      </c>
      <c r="S2400" s="11">
        <f>SUM(E2400/D2400)*100</f>
        <v>0</v>
      </c>
      <c r="T2400" s="10" t="e">
        <f>SUM(E2400/P2400)</f>
        <v>#DIV/0!</v>
      </c>
      <c r="U2400" t="s">
        <v>8317</v>
      </c>
      <c r="V2400" t="s">
        <v>8318</v>
      </c>
    </row>
    <row r="2401" spans="1:22" ht="43.5" x14ac:dyDescent="0.35">
      <c r="A2401">
        <v>2399</v>
      </c>
      <c r="B2401" s="3" t="s">
        <v>2400</v>
      </c>
      <c r="C2401" s="3" t="s">
        <v>6509</v>
      </c>
      <c r="D2401" s="18">
        <v>13000</v>
      </c>
      <c r="E2401" s="18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7">
        <v>41956.644745370366</v>
      </c>
      <c r="L2401" s="7">
        <v>41991.644745370366</v>
      </c>
      <c r="M2401" s="5">
        <f>(J2401/86400)+25569+(-5/24)</f>
        <v>41956.644745370366</v>
      </c>
      <c r="N2401" s="5">
        <f t="shared" si="37"/>
        <v>41991.644745370366</v>
      </c>
      <c r="O2401" t="b">
        <v>0</v>
      </c>
      <c r="P2401">
        <v>0</v>
      </c>
      <c r="Q2401" t="b">
        <v>0</v>
      </c>
      <c r="R2401" t="s">
        <v>8272</v>
      </c>
      <c r="S2401" s="11">
        <f>SUM(E2401/D2401)*100</f>
        <v>0</v>
      </c>
      <c r="T2401" s="10" t="e">
        <f>SUM(E2401/P2401)</f>
        <v>#DIV/0!</v>
      </c>
      <c r="U2401" t="s">
        <v>8317</v>
      </c>
      <c r="V2401" t="s">
        <v>8318</v>
      </c>
    </row>
    <row r="2402" spans="1:22" ht="43.5" x14ac:dyDescent="0.35">
      <c r="A2402">
        <v>2400</v>
      </c>
      <c r="B2402" s="3" t="s">
        <v>2401</v>
      </c>
      <c r="C2402" s="3" t="s">
        <v>6510</v>
      </c>
      <c r="D2402" s="18">
        <v>50000</v>
      </c>
      <c r="E2402" s="18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7">
        <v>42444.059768518513</v>
      </c>
      <c r="L2402" s="7">
        <v>42474.059768518513</v>
      </c>
      <c r="M2402" s="5">
        <f>(J2402/86400)+25569+(-5/24)</f>
        <v>42444.059768518513</v>
      </c>
      <c r="N2402" s="5">
        <f t="shared" si="37"/>
        <v>42474.059768518513</v>
      </c>
      <c r="O2402" t="b">
        <v>0</v>
      </c>
      <c r="P2402">
        <v>0</v>
      </c>
      <c r="Q2402" t="b">
        <v>0</v>
      </c>
      <c r="R2402" t="s">
        <v>8272</v>
      </c>
      <c r="S2402" s="11">
        <f>SUM(E2402/D2402)*100</f>
        <v>0</v>
      </c>
      <c r="T2402" s="10" t="e">
        <f>SUM(E2402/P2402)</f>
        <v>#DIV/0!</v>
      </c>
      <c r="U2402" t="s">
        <v>8317</v>
      </c>
      <c r="V2402" t="s">
        <v>8318</v>
      </c>
    </row>
    <row r="2403" spans="1:22" ht="43.5" x14ac:dyDescent="0.35">
      <c r="A2403">
        <v>2401</v>
      </c>
      <c r="B2403" s="3" t="s">
        <v>2402</v>
      </c>
      <c r="C2403" s="3" t="s">
        <v>6511</v>
      </c>
      <c r="D2403" s="18">
        <v>28000</v>
      </c>
      <c r="E2403" s="18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7">
        <v>42374.614537037036</v>
      </c>
      <c r="L2403" s="7">
        <v>42434.614537037036</v>
      </c>
      <c r="M2403" s="5">
        <f>(J2403/86400)+25569+(-5/24)</f>
        <v>42374.614537037036</v>
      </c>
      <c r="N2403" s="5">
        <f t="shared" si="37"/>
        <v>42434.614537037036</v>
      </c>
      <c r="O2403" t="b">
        <v>0</v>
      </c>
      <c r="P2403">
        <v>9</v>
      </c>
      <c r="Q2403" t="b">
        <v>0</v>
      </c>
      <c r="R2403" t="s">
        <v>8284</v>
      </c>
      <c r="S2403" s="11">
        <f>SUM(E2403/D2403)*100</f>
        <v>0.71785714285714286</v>
      </c>
      <c r="T2403" s="10">
        <f>SUM(E2403/P2403)</f>
        <v>22.333333333333332</v>
      </c>
      <c r="U2403" t="s">
        <v>8334</v>
      </c>
      <c r="V2403" t="s">
        <v>8335</v>
      </c>
    </row>
    <row r="2404" spans="1:22" ht="29" x14ac:dyDescent="0.35">
      <c r="A2404">
        <v>2402</v>
      </c>
      <c r="B2404" s="3" t="s">
        <v>2403</v>
      </c>
      <c r="C2404" s="3" t="s">
        <v>6512</v>
      </c>
      <c r="D2404" s="18">
        <v>12000</v>
      </c>
      <c r="E2404" s="18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7">
        <v>42107.47142361111</v>
      </c>
      <c r="L2404" s="7">
        <v>42137.47142361111</v>
      </c>
      <c r="M2404" s="5">
        <f>(J2404/86400)+25569+(-5/24)</f>
        <v>42107.47142361111</v>
      </c>
      <c r="N2404" s="5">
        <f t="shared" si="37"/>
        <v>42137.47142361111</v>
      </c>
      <c r="O2404" t="b">
        <v>0</v>
      </c>
      <c r="P2404">
        <v>1</v>
      </c>
      <c r="Q2404" t="b">
        <v>0</v>
      </c>
      <c r="R2404" t="s">
        <v>8284</v>
      </c>
      <c r="S2404" s="11">
        <f>SUM(E2404/D2404)*100</f>
        <v>0.43333333333333329</v>
      </c>
      <c r="T2404" s="10">
        <f>SUM(E2404/P2404)</f>
        <v>52</v>
      </c>
      <c r="U2404" t="s">
        <v>8334</v>
      </c>
      <c r="V2404" t="s">
        <v>8335</v>
      </c>
    </row>
    <row r="2405" spans="1:22" ht="43.5" x14ac:dyDescent="0.35">
      <c r="A2405">
        <v>2403</v>
      </c>
      <c r="B2405" s="3" t="s">
        <v>2404</v>
      </c>
      <c r="C2405" s="3" t="s">
        <v>6513</v>
      </c>
      <c r="D2405" s="18">
        <v>1200</v>
      </c>
      <c r="E2405" s="18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7">
        <v>42399.67428240741</v>
      </c>
      <c r="L2405" s="7">
        <v>42459.632615740738</v>
      </c>
      <c r="M2405" s="5">
        <f>(J2405/86400)+25569+(-5/24)</f>
        <v>42399.67428240741</v>
      </c>
      <c r="N2405" s="5">
        <f t="shared" si="37"/>
        <v>42459.632615740738</v>
      </c>
      <c r="O2405" t="b">
        <v>0</v>
      </c>
      <c r="P2405">
        <v>12</v>
      </c>
      <c r="Q2405" t="b">
        <v>0</v>
      </c>
      <c r="R2405" t="s">
        <v>8284</v>
      </c>
      <c r="S2405" s="11">
        <f>SUM(E2405/D2405)*100</f>
        <v>16.833333333333332</v>
      </c>
      <c r="T2405" s="10">
        <f>SUM(E2405/P2405)</f>
        <v>16.833333333333332</v>
      </c>
      <c r="U2405" t="s">
        <v>8334</v>
      </c>
      <c r="V2405" t="s">
        <v>8335</v>
      </c>
    </row>
    <row r="2406" spans="1:22" ht="43.5" x14ac:dyDescent="0.35">
      <c r="A2406">
        <v>2404</v>
      </c>
      <c r="B2406" s="3" t="s">
        <v>2405</v>
      </c>
      <c r="C2406" s="3" t="s">
        <v>6514</v>
      </c>
      <c r="D2406" s="18">
        <v>15000</v>
      </c>
      <c r="E2406" s="18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7">
        <v>42341.831099537034</v>
      </c>
      <c r="L2406" s="7">
        <v>42371.831099537034</v>
      </c>
      <c r="M2406" s="5">
        <f>(J2406/86400)+25569+(-5/24)</f>
        <v>42341.831099537034</v>
      </c>
      <c r="N2406" s="5">
        <f t="shared" si="37"/>
        <v>42371.831099537034</v>
      </c>
      <c r="O2406" t="b">
        <v>0</v>
      </c>
      <c r="P2406">
        <v>0</v>
      </c>
      <c r="Q2406" t="b">
        <v>0</v>
      </c>
      <c r="R2406" t="s">
        <v>8284</v>
      </c>
      <c r="S2406" s="11">
        <f>SUM(E2406/D2406)*100</f>
        <v>0</v>
      </c>
      <c r="T2406" s="10" t="e">
        <f>SUM(E2406/P2406)</f>
        <v>#DIV/0!</v>
      </c>
      <c r="U2406" t="s">
        <v>8334</v>
      </c>
      <c r="V2406" t="s">
        <v>8335</v>
      </c>
    </row>
    <row r="2407" spans="1:22" ht="43.5" x14ac:dyDescent="0.35">
      <c r="A2407">
        <v>2405</v>
      </c>
      <c r="B2407" s="3" t="s">
        <v>2406</v>
      </c>
      <c r="C2407" s="3" t="s">
        <v>6515</v>
      </c>
      <c r="D2407" s="18">
        <v>5000</v>
      </c>
      <c r="E2407" s="18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7">
        <v>42595.377025462956</v>
      </c>
      <c r="L2407" s="7">
        <v>42616.377025462956</v>
      </c>
      <c r="M2407" s="5">
        <f>(J2407/86400)+25569+(-5/24)</f>
        <v>42595.377025462956</v>
      </c>
      <c r="N2407" s="5">
        <f t="shared" si="37"/>
        <v>42616.377025462956</v>
      </c>
      <c r="O2407" t="b">
        <v>0</v>
      </c>
      <c r="P2407">
        <v>20</v>
      </c>
      <c r="Q2407" t="b">
        <v>0</v>
      </c>
      <c r="R2407" t="s">
        <v>8284</v>
      </c>
      <c r="S2407" s="11">
        <f>SUM(E2407/D2407)*100</f>
        <v>22.52</v>
      </c>
      <c r="T2407" s="10">
        <f>SUM(E2407/P2407)</f>
        <v>56.3</v>
      </c>
      <c r="U2407" t="s">
        <v>8334</v>
      </c>
      <c r="V2407" t="s">
        <v>8335</v>
      </c>
    </row>
    <row r="2408" spans="1:22" ht="43.5" x14ac:dyDescent="0.35">
      <c r="A2408">
        <v>2406</v>
      </c>
      <c r="B2408" s="3" t="s">
        <v>2407</v>
      </c>
      <c r="C2408" s="3" t="s">
        <v>6516</v>
      </c>
      <c r="D2408" s="18">
        <v>3250</v>
      </c>
      <c r="E2408" s="1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7">
        <v>41982.902662037035</v>
      </c>
      <c r="L2408" s="7">
        <v>42022.902662037035</v>
      </c>
      <c r="M2408" s="5">
        <f>(J2408/86400)+25569+(-5/24)</f>
        <v>41982.902662037035</v>
      </c>
      <c r="N2408" s="5">
        <f t="shared" si="37"/>
        <v>42022.902662037035</v>
      </c>
      <c r="O2408" t="b">
        <v>0</v>
      </c>
      <c r="P2408">
        <v>16</v>
      </c>
      <c r="Q2408" t="b">
        <v>0</v>
      </c>
      <c r="R2408" t="s">
        <v>8284</v>
      </c>
      <c r="S2408" s="11">
        <f>SUM(E2408/D2408)*100</f>
        <v>41.384615384615387</v>
      </c>
      <c r="T2408" s="10">
        <f>SUM(E2408/P2408)</f>
        <v>84.0625</v>
      </c>
      <c r="U2408" t="s">
        <v>8334</v>
      </c>
      <c r="V2408" t="s">
        <v>8335</v>
      </c>
    </row>
    <row r="2409" spans="1:22" ht="58" x14ac:dyDescent="0.35">
      <c r="A2409">
        <v>2407</v>
      </c>
      <c r="B2409" s="3" t="s">
        <v>2408</v>
      </c>
      <c r="C2409" s="3" t="s">
        <v>6517</v>
      </c>
      <c r="D2409" s="18">
        <v>22000</v>
      </c>
      <c r="E2409" s="18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7">
        <v>42082.367222222216</v>
      </c>
      <c r="L2409" s="7">
        <v>42105.041666666664</v>
      </c>
      <c r="M2409" s="5">
        <f>(J2409/86400)+25569+(-5/24)</f>
        <v>42082.367222222216</v>
      </c>
      <c r="N2409" s="5">
        <f t="shared" si="37"/>
        <v>42105.041666666664</v>
      </c>
      <c r="O2409" t="b">
        <v>0</v>
      </c>
      <c r="P2409">
        <v>33</v>
      </c>
      <c r="Q2409" t="b">
        <v>0</v>
      </c>
      <c r="R2409" t="s">
        <v>8284</v>
      </c>
      <c r="S2409" s="11">
        <f>SUM(E2409/D2409)*100</f>
        <v>25.259090909090908</v>
      </c>
      <c r="T2409" s="10">
        <f>SUM(E2409/P2409)</f>
        <v>168.39393939393941</v>
      </c>
      <c r="U2409" t="s">
        <v>8334</v>
      </c>
      <c r="V2409" t="s">
        <v>8335</v>
      </c>
    </row>
    <row r="2410" spans="1:22" ht="43.5" x14ac:dyDescent="0.35">
      <c r="A2410">
        <v>2408</v>
      </c>
      <c r="B2410" s="3" t="s">
        <v>2409</v>
      </c>
      <c r="C2410" s="3" t="s">
        <v>6518</v>
      </c>
      <c r="D2410" s="18">
        <v>15000</v>
      </c>
      <c r="E2410" s="18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7">
        <v>41918.93237268518</v>
      </c>
      <c r="L2410" s="7">
        <v>41948.974039351851</v>
      </c>
      <c r="M2410" s="5">
        <f>(J2410/86400)+25569+(-5/24)</f>
        <v>41918.93237268518</v>
      </c>
      <c r="N2410" s="5">
        <f t="shared" si="37"/>
        <v>41948.974039351851</v>
      </c>
      <c r="O2410" t="b">
        <v>0</v>
      </c>
      <c r="P2410">
        <v>2</v>
      </c>
      <c r="Q2410" t="b">
        <v>0</v>
      </c>
      <c r="R2410" t="s">
        <v>8284</v>
      </c>
      <c r="S2410" s="11">
        <f>SUM(E2410/D2410)*100</f>
        <v>0.2</v>
      </c>
      <c r="T2410" s="10">
        <f>SUM(E2410/P2410)</f>
        <v>15</v>
      </c>
      <c r="U2410" t="s">
        <v>8334</v>
      </c>
      <c r="V2410" t="s">
        <v>8335</v>
      </c>
    </row>
    <row r="2411" spans="1:22" ht="43.5" x14ac:dyDescent="0.35">
      <c r="A2411">
        <v>2409</v>
      </c>
      <c r="B2411" s="3" t="s">
        <v>2410</v>
      </c>
      <c r="C2411" s="3" t="s">
        <v>6519</v>
      </c>
      <c r="D2411" s="18">
        <v>25000</v>
      </c>
      <c r="E2411" s="18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7">
        <v>42204.667534722219</v>
      </c>
      <c r="L2411" s="7">
        <v>42234.667534722219</v>
      </c>
      <c r="M2411" s="5">
        <f>(J2411/86400)+25569+(-5/24)</f>
        <v>42204.667534722219</v>
      </c>
      <c r="N2411" s="5">
        <f t="shared" si="37"/>
        <v>42234.667534722219</v>
      </c>
      <c r="O2411" t="b">
        <v>0</v>
      </c>
      <c r="P2411">
        <v>6</v>
      </c>
      <c r="Q2411" t="b">
        <v>0</v>
      </c>
      <c r="R2411" t="s">
        <v>8284</v>
      </c>
      <c r="S2411" s="11">
        <f>SUM(E2411/D2411)*100</f>
        <v>1.8399999999999999</v>
      </c>
      <c r="T2411" s="10">
        <f>SUM(E2411/P2411)</f>
        <v>76.666666666666671</v>
      </c>
      <c r="U2411" t="s">
        <v>8334</v>
      </c>
      <c r="V2411" t="s">
        <v>8335</v>
      </c>
    </row>
    <row r="2412" spans="1:22" ht="58" x14ac:dyDescent="0.35">
      <c r="A2412">
        <v>2410</v>
      </c>
      <c r="B2412" s="3" t="s">
        <v>2411</v>
      </c>
      <c r="C2412" s="3" t="s">
        <v>6520</v>
      </c>
      <c r="D2412" s="18">
        <v>15000</v>
      </c>
      <c r="E2412" s="18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7">
        <v>42224.199942129628</v>
      </c>
      <c r="L2412" s="7">
        <v>42254.199942129628</v>
      </c>
      <c r="M2412" s="5">
        <f>(J2412/86400)+25569+(-5/24)</f>
        <v>42224.199942129628</v>
      </c>
      <c r="N2412" s="5">
        <f t="shared" si="37"/>
        <v>42254.199942129628</v>
      </c>
      <c r="O2412" t="b">
        <v>0</v>
      </c>
      <c r="P2412">
        <v>0</v>
      </c>
      <c r="Q2412" t="b">
        <v>0</v>
      </c>
      <c r="R2412" t="s">
        <v>8284</v>
      </c>
      <c r="S2412" s="11">
        <f>SUM(E2412/D2412)*100</f>
        <v>0</v>
      </c>
      <c r="T2412" s="10" t="e">
        <f>SUM(E2412/P2412)</f>
        <v>#DIV/0!</v>
      </c>
      <c r="U2412" t="s">
        <v>8334</v>
      </c>
      <c r="V2412" t="s">
        <v>8335</v>
      </c>
    </row>
    <row r="2413" spans="1:22" ht="58" x14ac:dyDescent="0.35">
      <c r="A2413">
        <v>2411</v>
      </c>
      <c r="B2413" s="3" t="s">
        <v>2412</v>
      </c>
      <c r="C2413" s="3" t="s">
        <v>6521</v>
      </c>
      <c r="D2413" s="18">
        <v>25000</v>
      </c>
      <c r="E2413" s="18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7">
        <v>42211.524097222216</v>
      </c>
      <c r="L2413" s="7">
        <v>42241.524097222216</v>
      </c>
      <c r="M2413" s="5">
        <f>(J2413/86400)+25569+(-5/24)</f>
        <v>42211.524097222216</v>
      </c>
      <c r="N2413" s="5">
        <f t="shared" si="37"/>
        <v>42241.524097222216</v>
      </c>
      <c r="O2413" t="b">
        <v>0</v>
      </c>
      <c r="P2413">
        <v>3</v>
      </c>
      <c r="Q2413" t="b">
        <v>0</v>
      </c>
      <c r="R2413" t="s">
        <v>8284</v>
      </c>
      <c r="S2413" s="11">
        <f>SUM(E2413/D2413)*100</f>
        <v>0.60399999999999998</v>
      </c>
      <c r="T2413" s="10">
        <f>SUM(E2413/P2413)</f>
        <v>50.333333333333336</v>
      </c>
      <c r="U2413" t="s">
        <v>8334</v>
      </c>
      <c r="V2413" t="s">
        <v>8335</v>
      </c>
    </row>
    <row r="2414" spans="1:22" ht="58" x14ac:dyDescent="0.35">
      <c r="A2414">
        <v>2412</v>
      </c>
      <c r="B2414" s="3" t="s">
        <v>2413</v>
      </c>
      <c r="C2414" s="3" t="s">
        <v>6522</v>
      </c>
      <c r="D2414" s="18">
        <v>8000</v>
      </c>
      <c r="E2414" s="18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7">
        <v>42655.528622685182</v>
      </c>
      <c r="L2414" s="7">
        <v>42700.570289351854</v>
      </c>
      <c r="M2414" s="5">
        <f>(J2414/86400)+25569+(-5/24)</f>
        <v>42655.528622685182</v>
      </c>
      <c r="N2414" s="5">
        <f t="shared" si="37"/>
        <v>42700.570289351854</v>
      </c>
      <c r="O2414" t="b">
        <v>0</v>
      </c>
      <c r="P2414">
        <v>0</v>
      </c>
      <c r="Q2414" t="b">
        <v>0</v>
      </c>
      <c r="R2414" t="s">
        <v>8284</v>
      </c>
      <c r="S2414" s="11">
        <f>SUM(E2414/D2414)*100</f>
        <v>0</v>
      </c>
      <c r="T2414" s="10" t="e">
        <f>SUM(E2414/P2414)</f>
        <v>#DIV/0!</v>
      </c>
      <c r="U2414" t="s">
        <v>8334</v>
      </c>
      <c r="V2414" t="s">
        <v>8335</v>
      </c>
    </row>
    <row r="2415" spans="1:22" ht="43.5" x14ac:dyDescent="0.35">
      <c r="A2415">
        <v>2413</v>
      </c>
      <c r="B2415" s="3" t="s">
        <v>2414</v>
      </c>
      <c r="C2415" s="3" t="s">
        <v>6523</v>
      </c>
      <c r="D2415" s="18">
        <v>3000</v>
      </c>
      <c r="E2415" s="18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7">
        <v>41759.901412037034</v>
      </c>
      <c r="L2415" s="7">
        <v>41790.770833333328</v>
      </c>
      <c r="M2415" s="5">
        <f>(J2415/86400)+25569+(-5/24)</f>
        <v>41759.901412037034</v>
      </c>
      <c r="N2415" s="5">
        <f t="shared" si="37"/>
        <v>41790.770833333328</v>
      </c>
      <c r="O2415" t="b">
        <v>0</v>
      </c>
      <c r="P2415">
        <v>3</v>
      </c>
      <c r="Q2415" t="b">
        <v>0</v>
      </c>
      <c r="R2415" t="s">
        <v>8284</v>
      </c>
      <c r="S2415" s="11">
        <f>SUM(E2415/D2415)*100</f>
        <v>0.83333333333333337</v>
      </c>
      <c r="T2415" s="10">
        <f>SUM(E2415/P2415)</f>
        <v>8.3333333333333339</v>
      </c>
      <c r="U2415" t="s">
        <v>8334</v>
      </c>
      <c r="V2415" t="s">
        <v>8335</v>
      </c>
    </row>
    <row r="2416" spans="1:22" ht="43.5" x14ac:dyDescent="0.35">
      <c r="A2416">
        <v>2414</v>
      </c>
      <c r="B2416" s="3" t="s">
        <v>2415</v>
      </c>
      <c r="C2416" s="3" t="s">
        <v>6524</v>
      </c>
      <c r="D2416" s="18">
        <v>15000</v>
      </c>
      <c r="E2416" s="18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7">
        <v>42198.486805555549</v>
      </c>
      <c r="L2416" s="7">
        <v>42237.957638888889</v>
      </c>
      <c r="M2416" s="5">
        <f>(J2416/86400)+25569+(-5/24)</f>
        <v>42198.486805555549</v>
      </c>
      <c r="N2416" s="5">
        <f t="shared" si="37"/>
        <v>42237.957638888889</v>
      </c>
      <c r="O2416" t="b">
        <v>0</v>
      </c>
      <c r="P2416">
        <v>13</v>
      </c>
      <c r="Q2416" t="b">
        <v>0</v>
      </c>
      <c r="R2416" t="s">
        <v>8284</v>
      </c>
      <c r="S2416" s="11">
        <f>SUM(E2416/D2416)*100</f>
        <v>3.0666666666666664</v>
      </c>
      <c r="T2416" s="10">
        <f>SUM(E2416/P2416)</f>
        <v>35.384615384615387</v>
      </c>
      <c r="U2416" t="s">
        <v>8334</v>
      </c>
      <c r="V2416" t="s">
        <v>8335</v>
      </c>
    </row>
    <row r="2417" spans="1:22" ht="43.5" x14ac:dyDescent="0.35">
      <c r="A2417">
        <v>2415</v>
      </c>
      <c r="B2417" s="3" t="s">
        <v>2416</v>
      </c>
      <c r="C2417" s="3" t="s">
        <v>6525</v>
      </c>
      <c r="D2417" s="18">
        <v>60000</v>
      </c>
      <c r="E2417" s="18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7">
        <v>42536.654467592591</v>
      </c>
      <c r="L2417" s="7">
        <v>42566.654467592591</v>
      </c>
      <c r="M2417" s="5">
        <f>(J2417/86400)+25569+(-5/24)</f>
        <v>42536.654467592591</v>
      </c>
      <c r="N2417" s="5">
        <f t="shared" si="37"/>
        <v>42566.654467592591</v>
      </c>
      <c r="O2417" t="b">
        <v>0</v>
      </c>
      <c r="P2417">
        <v>6</v>
      </c>
      <c r="Q2417" t="b">
        <v>0</v>
      </c>
      <c r="R2417" t="s">
        <v>8284</v>
      </c>
      <c r="S2417" s="11">
        <f>SUM(E2417/D2417)*100</f>
        <v>0.55833333333333335</v>
      </c>
      <c r="T2417" s="10">
        <f>SUM(E2417/P2417)</f>
        <v>55.833333333333336</v>
      </c>
      <c r="U2417" t="s">
        <v>8334</v>
      </c>
      <c r="V2417" t="s">
        <v>8335</v>
      </c>
    </row>
    <row r="2418" spans="1:22" ht="43.5" x14ac:dyDescent="0.35">
      <c r="A2418">
        <v>2416</v>
      </c>
      <c r="B2418" s="3" t="s">
        <v>2417</v>
      </c>
      <c r="C2418" s="3" t="s">
        <v>6526</v>
      </c>
      <c r="D2418" s="18">
        <v>20000</v>
      </c>
      <c r="E2418" s="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7">
        <v>42019.529432870368</v>
      </c>
      <c r="L2418" s="7">
        <v>42077.416666666664</v>
      </c>
      <c r="M2418" s="5">
        <f>(J2418/86400)+25569+(-5/24)</f>
        <v>42019.529432870368</v>
      </c>
      <c r="N2418" s="5">
        <f t="shared" si="37"/>
        <v>42077.416666666664</v>
      </c>
      <c r="O2418" t="b">
        <v>0</v>
      </c>
      <c r="P2418">
        <v>1</v>
      </c>
      <c r="Q2418" t="b">
        <v>0</v>
      </c>
      <c r="R2418" t="s">
        <v>8284</v>
      </c>
      <c r="S2418" s="11">
        <f>SUM(E2418/D2418)*100</f>
        <v>2.5000000000000001E-2</v>
      </c>
      <c r="T2418" s="10">
        <f>SUM(E2418/P2418)</f>
        <v>5</v>
      </c>
      <c r="U2418" t="s">
        <v>8334</v>
      </c>
      <c r="V2418" t="s">
        <v>8335</v>
      </c>
    </row>
    <row r="2419" spans="1:22" ht="43.5" x14ac:dyDescent="0.35">
      <c r="A2419">
        <v>2417</v>
      </c>
      <c r="B2419" s="3" t="s">
        <v>2418</v>
      </c>
      <c r="C2419" s="3" t="s">
        <v>6527</v>
      </c>
      <c r="D2419" s="18">
        <v>1000</v>
      </c>
      <c r="E2419" s="18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7">
        <v>41831.675775462958</v>
      </c>
      <c r="L2419" s="7">
        <v>41861.675775462958</v>
      </c>
      <c r="M2419" s="5">
        <f>(J2419/86400)+25569+(-5/24)</f>
        <v>41831.675775462958</v>
      </c>
      <c r="N2419" s="5">
        <f t="shared" si="37"/>
        <v>41861.675775462958</v>
      </c>
      <c r="O2419" t="b">
        <v>0</v>
      </c>
      <c r="P2419">
        <v>0</v>
      </c>
      <c r="Q2419" t="b">
        <v>0</v>
      </c>
      <c r="R2419" t="s">
        <v>8284</v>
      </c>
      <c r="S2419" s="11">
        <f>SUM(E2419/D2419)*100</f>
        <v>0</v>
      </c>
      <c r="T2419" s="10" t="e">
        <f>SUM(E2419/P2419)</f>
        <v>#DIV/0!</v>
      </c>
      <c r="U2419" t="s">
        <v>8334</v>
      </c>
      <c r="V2419" t="s">
        <v>8335</v>
      </c>
    </row>
    <row r="2420" spans="1:22" x14ac:dyDescent="0.35">
      <c r="A2420">
        <v>2418</v>
      </c>
      <c r="B2420" s="3" t="s">
        <v>2419</v>
      </c>
      <c r="C2420" s="3" t="s">
        <v>6528</v>
      </c>
      <c r="D2420" s="18">
        <v>25000</v>
      </c>
      <c r="E2420" s="18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7">
        <v>42027.648657407401</v>
      </c>
      <c r="L2420" s="7">
        <v>42087.606990740744</v>
      </c>
      <c r="M2420" s="5">
        <f>(J2420/86400)+25569+(-5/24)</f>
        <v>42027.648657407401</v>
      </c>
      <c r="N2420" s="5">
        <f t="shared" si="37"/>
        <v>42087.606990740744</v>
      </c>
      <c r="O2420" t="b">
        <v>0</v>
      </c>
      <c r="P2420">
        <v>5</v>
      </c>
      <c r="Q2420" t="b">
        <v>0</v>
      </c>
      <c r="R2420" t="s">
        <v>8284</v>
      </c>
      <c r="S2420" s="11">
        <f>SUM(E2420/D2420)*100</f>
        <v>0.02</v>
      </c>
      <c r="T2420" s="10">
        <f>SUM(E2420/P2420)</f>
        <v>1</v>
      </c>
      <c r="U2420" t="s">
        <v>8334</v>
      </c>
      <c r="V2420" t="s">
        <v>8335</v>
      </c>
    </row>
    <row r="2421" spans="1:22" ht="58" x14ac:dyDescent="0.35">
      <c r="A2421">
        <v>2419</v>
      </c>
      <c r="B2421" s="3" t="s">
        <v>2420</v>
      </c>
      <c r="C2421" s="3" t="s">
        <v>6529</v>
      </c>
      <c r="D2421" s="18">
        <v>3000</v>
      </c>
      <c r="E2421" s="18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7">
        <v>41993.529965277776</v>
      </c>
      <c r="L2421" s="7">
        <v>42053.529965277776</v>
      </c>
      <c r="M2421" s="5">
        <f>(J2421/86400)+25569+(-5/24)</f>
        <v>41993.529965277776</v>
      </c>
      <c r="N2421" s="5">
        <f t="shared" si="37"/>
        <v>42053.529965277776</v>
      </c>
      <c r="O2421" t="b">
        <v>0</v>
      </c>
      <c r="P2421">
        <v>0</v>
      </c>
      <c r="Q2421" t="b">
        <v>0</v>
      </c>
      <c r="R2421" t="s">
        <v>8284</v>
      </c>
      <c r="S2421" s="11">
        <f>SUM(E2421/D2421)*100</f>
        <v>0</v>
      </c>
      <c r="T2421" s="10" t="e">
        <f>SUM(E2421/P2421)</f>
        <v>#DIV/0!</v>
      </c>
      <c r="U2421" t="s">
        <v>8334</v>
      </c>
      <c r="V2421" t="s">
        <v>8335</v>
      </c>
    </row>
    <row r="2422" spans="1:22" ht="43.5" x14ac:dyDescent="0.35">
      <c r="A2422">
        <v>2420</v>
      </c>
      <c r="B2422" s="3" t="s">
        <v>2421</v>
      </c>
      <c r="C2422" s="3" t="s">
        <v>6530</v>
      </c>
      <c r="D2422" s="18">
        <v>16870</v>
      </c>
      <c r="E2422" s="18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7">
        <v>41892.820543981477</v>
      </c>
      <c r="L2422" s="7">
        <v>41952.862210648142</v>
      </c>
      <c r="M2422" s="5">
        <f>(J2422/86400)+25569+(-5/24)</f>
        <v>41892.820543981477</v>
      </c>
      <c r="N2422" s="5">
        <f t="shared" si="37"/>
        <v>41952.862210648142</v>
      </c>
      <c r="O2422" t="b">
        <v>0</v>
      </c>
      <c r="P2422">
        <v>36</v>
      </c>
      <c r="Q2422" t="b">
        <v>0</v>
      </c>
      <c r="R2422" t="s">
        <v>8284</v>
      </c>
      <c r="S2422" s="11">
        <f>SUM(E2422/D2422)*100</f>
        <v>14.825133372851216</v>
      </c>
      <c r="T2422" s="10">
        <f>SUM(E2422/P2422)</f>
        <v>69.472222222222229</v>
      </c>
      <c r="U2422" t="s">
        <v>8334</v>
      </c>
      <c r="V2422" t="s">
        <v>8335</v>
      </c>
    </row>
    <row r="2423" spans="1:22" ht="29" x14ac:dyDescent="0.35">
      <c r="A2423">
        <v>2421</v>
      </c>
      <c r="B2423" s="3" t="s">
        <v>2422</v>
      </c>
      <c r="C2423" s="3" t="s">
        <v>6531</v>
      </c>
      <c r="D2423" s="18">
        <v>6000</v>
      </c>
      <c r="E2423" s="18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7">
        <v>42026.479120370372</v>
      </c>
      <c r="L2423" s="7">
        <v>42056.479120370372</v>
      </c>
      <c r="M2423" s="5">
        <f>(J2423/86400)+25569+(-5/24)</f>
        <v>42026.479120370372</v>
      </c>
      <c r="N2423" s="5">
        <f t="shared" si="37"/>
        <v>42056.479120370372</v>
      </c>
      <c r="O2423" t="b">
        <v>0</v>
      </c>
      <c r="P2423">
        <v>1</v>
      </c>
      <c r="Q2423" t="b">
        <v>0</v>
      </c>
      <c r="R2423" t="s">
        <v>8284</v>
      </c>
      <c r="S2423" s="11">
        <f>SUM(E2423/D2423)*100</f>
        <v>1.6666666666666666E-2</v>
      </c>
      <c r="T2423" s="10">
        <f>SUM(E2423/P2423)</f>
        <v>1</v>
      </c>
      <c r="U2423" t="s">
        <v>8334</v>
      </c>
      <c r="V2423" t="s">
        <v>8335</v>
      </c>
    </row>
    <row r="2424" spans="1:22" ht="29" x14ac:dyDescent="0.35">
      <c r="A2424">
        <v>2422</v>
      </c>
      <c r="B2424" s="3" t="s">
        <v>2423</v>
      </c>
      <c r="C2424" s="3" t="s">
        <v>6532</v>
      </c>
      <c r="D2424" s="18">
        <v>500</v>
      </c>
      <c r="E2424" s="18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7">
        <v>42044.516620370363</v>
      </c>
      <c r="L2424" s="7">
        <v>42074.474953703706</v>
      </c>
      <c r="M2424" s="5">
        <f>(J2424/86400)+25569+(-5/24)</f>
        <v>42044.516620370363</v>
      </c>
      <c r="N2424" s="5">
        <f t="shared" si="37"/>
        <v>42074.474953703706</v>
      </c>
      <c r="O2424" t="b">
        <v>0</v>
      </c>
      <c r="P2424">
        <v>1</v>
      </c>
      <c r="Q2424" t="b">
        <v>0</v>
      </c>
      <c r="R2424" t="s">
        <v>8284</v>
      </c>
      <c r="S2424" s="11">
        <f>SUM(E2424/D2424)*100</f>
        <v>0.2</v>
      </c>
      <c r="T2424" s="10">
        <f>SUM(E2424/P2424)</f>
        <v>1</v>
      </c>
      <c r="U2424" t="s">
        <v>8334</v>
      </c>
      <c r="V2424" t="s">
        <v>8335</v>
      </c>
    </row>
    <row r="2425" spans="1:22" ht="43.5" x14ac:dyDescent="0.35">
      <c r="A2425">
        <v>2423</v>
      </c>
      <c r="B2425" s="3" t="s">
        <v>2424</v>
      </c>
      <c r="C2425" s="3" t="s">
        <v>6533</v>
      </c>
      <c r="D2425" s="18">
        <v>60000</v>
      </c>
      <c r="E2425" s="18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7">
        <v>41974.496412037035</v>
      </c>
      <c r="L2425" s="7">
        <v>42004.496412037035</v>
      </c>
      <c r="M2425" s="5">
        <f>(J2425/86400)+25569+(-5/24)</f>
        <v>41974.496412037035</v>
      </c>
      <c r="N2425" s="5">
        <f t="shared" si="37"/>
        <v>42004.496412037035</v>
      </c>
      <c r="O2425" t="b">
        <v>0</v>
      </c>
      <c r="P2425">
        <v>1</v>
      </c>
      <c r="Q2425" t="b">
        <v>0</v>
      </c>
      <c r="R2425" t="s">
        <v>8284</v>
      </c>
      <c r="S2425" s="11">
        <f>SUM(E2425/D2425)*100</f>
        <v>1.3333333333333334E-2</v>
      </c>
      <c r="T2425" s="10">
        <f>SUM(E2425/P2425)</f>
        <v>8</v>
      </c>
      <c r="U2425" t="s">
        <v>8334</v>
      </c>
      <c r="V2425" t="s">
        <v>8335</v>
      </c>
    </row>
    <row r="2426" spans="1:22" ht="29" x14ac:dyDescent="0.35">
      <c r="A2426">
        <v>2424</v>
      </c>
      <c r="B2426" s="3" t="s">
        <v>2425</v>
      </c>
      <c r="C2426" s="3" t="s">
        <v>6534</v>
      </c>
      <c r="D2426" s="18">
        <v>25000</v>
      </c>
      <c r="E2426" s="18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7">
        <v>41909.684120370366</v>
      </c>
      <c r="L2426" s="7">
        <v>41939.684120370366</v>
      </c>
      <c r="M2426" s="5">
        <f>(J2426/86400)+25569+(-5/24)</f>
        <v>41909.684120370366</v>
      </c>
      <c r="N2426" s="5">
        <f t="shared" si="37"/>
        <v>41939.684120370366</v>
      </c>
      <c r="O2426" t="b">
        <v>0</v>
      </c>
      <c r="P2426">
        <v>9</v>
      </c>
      <c r="Q2426" t="b">
        <v>0</v>
      </c>
      <c r="R2426" t="s">
        <v>8284</v>
      </c>
      <c r="S2426" s="11">
        <f>SUM(E2426/D2426)*100</f>
        <v>1.24</v>
      </c>
      <c r="T2426" s="10">
        <f>SUM(E2426/P2426)</f>
        <v>34.444444444444443</v>
      </c>
      <c r="U2426" t="s">
        <v>8334</v>
      </c>
      <c r="V2426" t="s">
        <v>8335</v>
      </c>
    </row>
    <row r="2427" spans="1:22" ht="58" x14ac:dyDescent="0.35">
      <c r="A2427">
        <v>2425</v>
      </c>
      <c r="B2427" s="3" t="s">
        <v>2426</v>
      </c>
      <c r="C2427" s="3" t="s">
        <v>6535</v>
      </c>
      <c r="D2427" s="18">
        <v>3500</v>
      </c>
      <c r="E2427" s="18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7">
        <v>42502.705428240741</v>
      </c>
      <c r="L2427" s="7">
        <v>42517.711111111108</v>
      </c>
      <c r="M2427" s="5">
        <f>(J2427/86400)+25569+(-5/24)</f>
        <v>42502.705428240741</v>
      </c>
      <c r="N2427" s="5">
        <f t="shared" si="37"/>
        <v>42517.711111111108</v>
      </c>
      <c r="O2427" t="b">
        <v>0</v>
      </c>
      <c r="P2427">
        <v>1</v>
      </c>
      <c r="Q2427" t="b">
        <v>0</v>
      </c>
      <c r="R2427" t="s">
        <v>8284</v>
      </c>
      <c r="S2427" s="11">
        <f>SUM(E2427/D2427)*100</f>
        <v>2.8571428571428574E-2</v>
      </c>
      <c r="T2427" s="10">
        <f>SUM(E2427/P2427)</f>
        <v>1</v>
      </c>
      <c r="U2427" t="s">
        <v>8334</v>
      </c>
      <c r="V2427" t="s">
        <v>8335</v>
      </c>
    </row>
    <row r="2428" spans="1:22" ht="43.5" x14ac:dyDescent="0.35">
      <c r="A2428">
        <v>2426</v>
      </c>
      <c r="B2428" s="3" t="s">
        <v>2427</v>
      </c>
      <c r="C2428" s="3" t="s">
        <v>6536</v>
      </c>
      <c r="D2428" s="18">
        <v>20000</v>
      </c>
      <c r="E2428" s="1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7">
        <v>42163.961712962962</v>
      </c>
      <c r="L2428" s="7">
        <v>42223.961712962962</v>
      </c>
      <c r="M2428" s="5">
        <f>(J2428/86400)+25569+(-5/24)</f>
        <v>42163.961712962962</v>
      </c>
      <c r="N2428" s="5">
        <f t="shared" si="37"/>
        <v>42223.961712962962</v>
      </c>
      <c r="O2428" t="b">
        <v>0</v>
      </c>
      <c r="P2428">
        <v>0</v>
      </c>
      <c r="Q2428" t="b">
        <v>0</v>
      </c>
      <c r="R2428" t="s">
        <v>8284</v>
      </c>
      <c r="S2428" s="11">
        <f>SUM(E2428/D2428)*100</f>
        <v>0</v>
      </c>
      <c r="T2428" s="10" t="e">
        <f>SUM(E2428/P2428)</f>
        <v>#DIV/0!</v>
      </c>
      <c r="U2428" t="s">
        <v>8334</v>
      </c>
      <c r="V2428" t="s">
        <v>8335</v>
      </c>
    </row>
    <row r="2429" spans="1:22" ht="29" x14ac:dyDescent="0.35">
      <c r="A2429">
        <v>2427</v>
      </c>
      <c r="B2429" s="3" t="s">
        <v>2428</v>
      </c>
      <c r="C2429" s="3" t="s">
        <v>6537</v>
      </c>
      <c r="D2429" s="18">
        <v>50000</v>
      </c>
      <c r="E2429" s="18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7">
        <v>42412.110335648147</v>
      </c>
      <c r="L2429" s="7">
        <v>42452.068668981483</v>
      </c>
      <c r="M2429" s="5">
        <f>(J2429/86400)+25569+(-5/24)</f>
        <v>42412.110335648147</v>
      </c>
      <c r="N2429" s="5">
        <f t="shared" si="37"/>
        <v>42452.068668981483</v>
      </c>
      <c r="O2429" t="b">
        <v>0</v>
      </c>
      <c r="P2429">
        <v>1</v>
      </c>
      <c r="Q2429" t="b">
        <v>0</v>
      </c>
      <c r="R2429" t="s">
        <v>8284</v>
      </c>
      <c r="S2429" s="11">
        <f>SUM(E2429/D2429)*100</f>
        <v>2E-3</v>
      </c>
      <c r="T2429" s="10">
        <f>SUM(E2429/P2429)</f>
        <v>1</v>
      </c>
      <c r="U2429" t="s">
        <v>8334</v>
      </c>
      <c r="V2429" t="s">
        <v>8335</v>
      </c>
    </row>
    <row r="2430" spans="1:22" ht="29" x14ac:dyDescent="0.35">
      <c r="A2430">
        <v>2428</v>
      </c>
      <c r="B2430" s="3" t="s">
        <v>2429</v>
      </c>
      <c r="C2430" s="3" t="s">
        <v>6538</v>
      </c>
      <c r="D2430" s="18">
        <v>35000</v>
      </c>
      <c r="E2430" s="18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7">
        <v>42045.575821759259</v>
      </c>
      <c r="L2430" s="7">
        <v>42075.534155092588</v>
      </c>
      <c r="M2430" s="5">
        <f>(J2430/86400)+25569+(-5/24)</f>
        <v>42045.575821759259</v>
      </c>
      <c r="N2430" s="5">
        <f t="shared" si="37"/>
        <v>42075.534155092588</v>
      </c>
      <c r="O2430" t="b">
        <v>0</v>
      </c>
      <c r="P2430">
        <v>1</v>
      </c>
      <c r="Q2430" t="b">
        <v>0</v>
      </c>
      <c r="R2430" t="s">
        <v>8284</v>
      </c>
      <c r="S2430" s="11">
        <f>SUM(E2430/D2430)*100</f>
        <v>2.8571428571428571E-3</v>
      </c>
      <c r="T2430" s="10">
        <f>SUM(E2430/P2430)</f>
        <v>1</v>
      </c>
      <c r="U2430" t="s">
        <v>8334</v>
      </c>
      <c r="V2430" t="s">
        <v>8335</v>
      </c>
    </row>
    <row r="2431" spans="1:22" ht="43.5" x14ac:dyDescent="0.35">
      <c r="A2431">
        <v>2429</v>
      </c>
      <c r="B2431" s="3" t="s">
        <v>2430</v>
      </c>
      <c r="C2431" s="3" t="s">
        <v>6539</v>
      </c>
      <c r="D2431" s="18">
        <v>140000</v>
      </c>
      <c r="E2431" s="18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7">
        <v>42734.670902777776</v>
      </c>
      <c r="L2431" s="7">
        <v>42771.488888888889</v>
      </c>
      <c r="M2431" s="5">
        <f>(J2431/86400)+25569+(-5/24)</f>
        <v>42734.670902777776</v>
      </c>
      <c r="N2431" s="5">
        <f t="shared" si="37"/>
        <v>42771.488888888889</v>
      </c>
      <c r="O2431" t="b">
        <v>0</v>
      </c>
      <c r="P2431">
        <v>4</v>
      </c>
      <c r="Q2431" t="b">
        <v>0</v>
      </c>
      <c r="R2431" t="s">
        <v>8284</v>
      </c>
      <c r="S2431" s="11">
        <f>SUM(E2431/D2431)*100</f>
        <v>1.4321428571428572</v>
      </c>
      <c r="T2431" s="10">
        <f>SUM(E2431/P2431)</f>
        <v>501.25</v>
      </c>
      <c r="U2431" t="s">
        <v>8334</v>
      </c>
      <c r="V2431" t="s">
        <v>8335</v>
      </c>
    </row>
    <row r="2432" spans="1:22" ht="58" x14ac:dyDescent="0.35">
      <c r="A2432">
        <v>2430</v>
      </c>
      <c r="B2432" s="3" t="s">
        <v>2431</v>
      </c>
      <c r="C2432" s="3" t="s">
        <v>6540</v>
      </c>
      <c r="D2432" s="18">
        <v>3000</v>
      </c>
      <c r="E2432" s="18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7">
        <v>42381.922499999993</v>
      </c>
      <c r="L2432" s="7">
        <v>42411.922499999993</v>
      </c>
      <c r="M2432" s="5">
        <f>(J2432/86400)+25569+(-5/24)</f>
        <v>42381.922499999993</v>
      </c>
      <c r="N2432" s="5">
        <f t="shared" si="37"/>
        <v>42411.922499999993</v>
      </c>
      <c r="O2432" t="b">
        <v>0</v>
      </c>
      <c r="P2432">
        <v>2</v>
      </c>
      <c r="Q2432" t="b">
        <v>0</v>
      </c>
      <c r="R2432" t="s">
        <v>8284</v>
      </c>
      <c r="S2432" s="11">
        <f>SUM(E2432/D2432)*100</f>
        <v>0.70000000000000007</v>
      </c>
      <c r="T2432" s="10">
        <f>SUM(E2432/P2432)</f>
        <v>10.5</v>
      </c>
      <c r="U2432" t="s">
        <v>8334</v>
      </c>
      <c r="V2432" t="s">
        <v>8335</v>
      </c>
    </row>
    <row r="2433" spans="1:22" ht="29" x14ac:dyDescent="0.35">
      <c r="A2433">
        <v>2431</v>
      </c>
      <c r="B2433" s="3" t="s">
        <v>2432</v>
      </c>
      <c r="C2433" s="3" t="s">
        <v>6541</v>
      </c>
      <c r="D2433" s="18">
        <v>100000</v>
      </c>
      <c r="E2433" s="18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7">
        <v>42488.891354166662</v>
      </c>
      <c r="L2433" s="7">
        <v>42548.891354166662</v>
      </c>
      <c r="M2433" s="5">
        <f>(J2433/86400)+25569+(-5/24)</f>
        <v>42488.891354166662</v>
      </c>
      <c r="N2433" s="5">
        <f t="shared" si="37"/>
        <v>42548.891354166662</v>
      </c>
      <c r="O2433" t="b">
        <v>0</v>
      </c>
      <c r="P2433">
        <v>2</v>
      </c>
      <c r="Q2433" t="b">
        <v>0</v>
      </c>
      <c r="R2433" t="s">
        <v>8284</v>
      </c>
      <c r="S2433" s="11">
        <f>SUM(E2433/D2433)*100</f>
        <v>2E-3</v>
      </c>
      <c r="T2433" s="10">
        <f>SUM(E2433/P2433)</f>
        <v>1</v>
      </c>
      <c r="U2433" t="s">
        <v>8334</v>
      </c>
      <c r="V2433" t="s">
        <v>8335</v>
      </c>
    </row>
    <row r="2434" spans="1:22" ht="43.5" x14ac:dyDescent="0.35">
      <c r="A2434">
        <v>2432</v>
      </c>
      <c r="B2434" s="3" t="s">
        <v>2433</v>
      </c>
      <c r="C2434" s="3" t="s">
        <v>6542</v>
      </c>
      <c r="D2434" s="18">
        <v>14000</v>
      </c>
      <c r="E2434" s="18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7">
        <v>42041.010381944441</v>
      </c>
      <c r="L2434" s="7">
        <v>42071.010381944441</v>
      </c>
      <c r="M2434" s="5">
        <f>(J2434/86400)+25569+(-5/24)</f>
        <v>42041.010381944441</v>
      </c>
      <c r="N2434" s="5">
        <f t="shared" si="37"/>
        <v>42071.010381944441</v>
      </c>
      <c r="O2434" t="b">
        <v>0</v>
      </c>
      <c r="P2434">
        <v>2</v>
      </c>
      <c r="Q2434" t="b">
        <v>0</v>
      </c>
      <c r="R2434" t="s">
        <v>8284</v>
      </c>
      <c r="S2434" s="11">
        <f>SUM(E2434/D2434)*100</f>
        <v>1.4285714285714287E-2</v>
      </c>
      <c r="T2434" s="10">
        <f>SUM(E2434/P2434)</f>
        <v>1</v>
      </c>
      <c r="U2434" t="s">
        <v>8334</v>
      </c>
      <c r="V2434" t="s">
        <v>8335</v>
      </c>
    </row>
    <row r="2435" spans="1:22" ht="58" x14ac:dyDescent="0.35">
      <c r="A2435">
        <v>2433</v>
      </c>
      <c r="B2435" s="3" t="s">
        <v>2434</v>
      </c>
      <c r="C2435" s="3" t="s">
        <v>6543</v>
      </c>
      <c r="D2435" s="18">
        <v>10000</v>
      </c>
      <c r="E2435" s="18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7">
        <v>42397.691469907404</v>
      </c>
      <c r="L2435" s="7">
        <v>42427.691469907404</v>
      </c>
      <c r="M2435" s="5">
        <f>(J2435/86400)+25569+(-5/24)</f>
        <v>42397.691469907404</v>
      </c>
      <c r="N2435" s="5">
        <f t="shared" ref="N2435:N2498" si="38">(I2435/86400)+25569+(-5/24)</f>
        <v>42427.691469907404</v>
      </c>
      <c r="O2435" t="b">
        <v>0</v>
      </c>
      <c r="P2435">
        <v>0</v>
      </c>
      <c r="Q2435" t="b">
        <v>0</v>
      </c>
      <c r="R2435" t="s">
        <v>8284</v>
      </c>
      <c r="S2435" s="11">
        <f>SUM(E2435/D2435)*100</f>
        <v>0</v>
      </c>
      <c r="T2435" s="10" t="e">
        <f>SUM(E2435/P2435)</f>
        <v>#DIV/0!</v>
      </c>
      <c r="U2435" t="s">
        <v>8334</v>
      </c>
      <c r="V2435" t="s">
        <v>8335</v>
      </c>
    </row>
    <row r="2436" spans="1:22" ht="43.5" x14ac:dyDescent="0.35">
      <c r="A2436">
        <v>2434</v>
      </c>
      <c r="B2436" s="3" t="s">
        <v>2435</v>
      </c>
      <c r="C2436" s="3" t="s">
        <v>6544</v>
      </c>
      <c r="D2436" s="18">
        <v>20000</v>
      </c>
      <c r="E2436" s="18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7">
        <v>42179.977708333332</v>
      </c>
      <c r="L2436" s="7">
        <v>42219.977708333332</v>
      </c>
      <c r="M2436" s="5">
        <f>(J2436/86400)+25569+(-5/24)</f>
        <v>42179.977708333332</v>
      </c>
      <c r="N2436" s="5">
        <f t="shared" si="38"/>
        <v>42219.977708333332</v>
      </c>
      <c r="O2436" t="b">
        <v>0</v>
      </c>
      <c r="P2436">
        <v>2</v>
      </c>
      <c r="Q2436" t="b">
        <v>0</v>
      </c>
      <c r="R2436" t="s">
        <v>8284</v>
      </c>
      <c r="S2436" s="11">
        <f>SUM(E2436/D2436)*100</f>
        <v>0.13</v>
      </c>
      <c r="T2436" s="10">
        <f>SUM(E2436/P2436)</f>
        <v>13</v>
      </c>
      <c r="U2436" t="s">
        <v>8334</v>
      </c>
      <c r="V2436" t="s">
        <v>8335</v>
      </c>
    </row>
    <row r="2437" spans="1:22" ht="43.5" x14ac:dyDescent="0.35">
      <c r="A2437">
        <v>2435</v>
      </c>
      <c r="B2437" s="3" t="s">
        <v>2436</v>
      </c>
      <c r="C2437" s="3" t="s">
        <v>6545</v>
      </c>
      <c r="D2437" s="18">
        <v>250000</v>
      </c>
      <c r="E2437" s="18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7">
        <v>42252.069282407407</v>
      </c>
      <c r="L2437" s="7">
        <v>42282.069282407407</v>
      </c>
      <c r="M2437" s="5">
        <f>(J2437/86400)+25569+(-5/24)</f>
        <v>42252.069282407407</v>
      </c>
      <c r="N2437" s="5">
        <f t="shared" si="38"/>
        <v>42282.069282407407</v>
      </c>
      <c r="O2437" t="b">
        <v>0</v>
      </c>
      <c r="P2437">
        <v>4</v>
      </c>
      <c r="Q2437" t="b">
        <v>0</v>
      </c>
      <c r="R2437" t="s">
        <v>8284</v>
      </c>
      <c r="S2437" s="11">
        <f>SUM(E2437/D2437)*100</f>
        <v>0.48960000000000004</v>
      </c>
      <c r="T2437" s="10">
        <f>SUM(E2437/P2437)</f>
        <v>306</v>
      </c>
      <c r="U2437" t="s">
        <v>8334</v>
      </c>
      <c r="V2437" t="s">
        <v>8335</v>
      </c>
    </row>
    <row r="2438" spans="1:22" ht="58" x14ac:dyDescent="0.35">
      <c r="A2438">
        <v>2436</v>
      </c>
      <c r="B2438" s="3" t="s">
        <v>2437</v>
      </c>
      <c r="C2438" s="3" t="s">
        <v>6546</v>
      </c>
      <c r="D2438" s="18">
        <v>117000</v>
      </c>
      <c r="E2438" s="1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7">
        <v>42338.407060185178</v>
      </c>
      <c r="L2438" s="7">
        <v>42398.407060185178</v>
      </c>
      <c r="M2438" s="5">
        <f>(J2438/86400)+25569+(-5/24)</f>
        <v>42338.407060185178</v>
      </c>
      <c r="N2438" s="5">
        <f t="shared" si="38"/>
        <v>42398.407060185178</v>
      </c>
      <c r="O2438" t="b">
        <v>0</v>
      </c>
      <c r="P2438">
        <v>2</v>
      </c>
      <c r="Q2438" t="b">
        <v>0</v>
      </c>
      <c r="R2438" t="s">
        <v>8284</v>
      </c>
      <c r="S2438" s="11">
        <f>SUM(E2438/D2438)*100</f>
        <v>3.8461538461538464E-2</v>
      </c>
      <c r="T2438" s="10">
        <f>SUM(E2438/P2438)</f>
        <v>22.5</v>
      </c>
      <c r="U2438" t="s">
        <v>8334</v>
      </c>
      <c r="V2438" t="s">
        <v>8335</v>
      </c>
    </row>
    <row r="2439" spans="1:22" ht="43.5" x14ac:dyDescent="0.35">
      <c r="A2439">
        <v>2437</v>
      </c>
      <c r="B2439" s="3" t="s">
        <v>2438</v>
      </c>
      <c r="C2439" s="3" t="s">
        <v>6547</v>
      </c>
      <c r="D2439" s="18">
        <v>8000</v>
      </c>
      <c r="E2439" s="18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7">
        <v>42031.756805555553</v>
      </c>
      <c r="L2439" s="7">
        <v>42080.541666666664</v>
      </c>
      <c r="M2439" s="5">
        <f>(J2439/86400)+25569+(-5/24)</f>
        <v>42031.756805555553</v>
      </c>
      <c r="N2439" s="5">
        <f t="shared" si="38"/>
        <v>42080.541666666664</v>
      </c>
      <c r="O2439" t="b">
        <v>0</v>
      </c>
      <c r="P2439">
        <v>0</v>
      </c>
      <c r="Q2439" t="b">
        <v>0</v>
      </c>
      <c r="R2439" t="s">
        <v>8284</v>
      </c>
      <c r="S2439" s="11">
        <f>SUM(E2439/D2439)*100</f>
        <v>0</v>
      </c>
      <c r="T2439" s="10" t="e">
        <f>SUM(E2439/P2439)</f>
        <v>#DIV/0!</v>
      </c>
      <c r="U2439" t="s">
        <v>8334</v>
      </c>
      <c r="V2439" t="s">
        <v>8335</v>
      </c>
    </row>
    <row r="2440" spans="1:22" ht="43.5" x14ac:dyDescent="0.35">
      <c r="A2440">
        <v>2438</v>
      </c>
      <c r="B2440" s="3" t="s">
        <v>2439</v>
      </c>
      <c r="C2440" s="3" t="s">
        <v>6548</v>
      </c>
      <c r="D2440" s="18">
        <v>15000</v>
      </c>
      <c r="E2440" s="18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7">
        <v>42285.706736111104</v>
      </c>
      <c r="L2440" s="7">
        <v>42345.748402777775</v>
      </c>
      <c r="M2440" s="5">
        <f>(J2440/86400)+25569+(-5/24)</f>
        <v>42285.706736111104</v>
      </c>
      <c r="N2440" s="5">
        <f t="shared" si="38"/>
        <v>42345.748402777775</v>
      </c>
      <c r="O2440" t="b">
        <v>0</v>
      </c>
      <c r="P2440">
        <v>1</v>
      </c>
      <c r="Q2440" t="b">
        <v>0</v>
      </c>
      <c r="R2440" t="s">
        <v>8284</v>
      </c>
      <c r="S2440" s="11">
        <f>SUM(E2440/D2440)*100</f>
        <v>0.33333333333333337</v>
      </c>
      <c r="T2440" s="10">
        <f>SUM(E2440/P2440)</f>
        <v>50</v>
      </c>
      <c r="U2440" t="s">
        <v>8334</v>
      </c>
      <c r="V2440" t="s">
        <v>8335</v>
      </c>
    </row>
    <row r="2441" spans="1:22" ht="58" x14ac:dyDescent="0.35">
      <c r="A2441">
        <v>2439</v>
      </c>
      <c r="B2441" s="3" t="s">
        <v>2440</v>
      </c>
      <c r="C2441" s="3" t="s">
        <v>6549</v>
      </c>
      <c r="D2441" s="18">
        <v>10000</v>
      </c>
      <c r="E2441" s="18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7">
        <v>42265.610289351847</v>
      </c>
      <c r="L2441" s="7">
        <v>42295.610289351847</v>
      </c>
      <c r="M2441" s="5">
        <f>(J2441/86400)+25569+(-5/24)</f>
        <v>42265.610289351847</v>
      </c>
      <c r="N2441" s="5">
        <f t="shared" si="38"/>
        <v>42295.610289351847</v>
      </c>
      <c r="O2441" t="b">
        <v>0</v>
      </c>
      <c r="P2441">
        <v>0</v>
      </c>
      <c r="Q2441" t="b">
        <v>0</v>
      </c>
      <c r="R2441" t="s">
        <v>8284</v>
      </c>
      <c r="S2441" s="11">
        <f>SUM(E2441/D2441)*100</f>
        <v>0</v>
      </c>
      <c r="T2441" s="10" t="e">
        <f>SUM(E2441/P2441)</f>
        <v>#DIV/0!</v>
      </c>
      <c r="U2441" t="s">
        <v>8334</v>
      </c>
      <c r="V2441" t="s">
        <v>8335</v>
      </c>
    </row>
    <row r="2442" spans="1:22" ht="29" x14ac:dyDescent="0.35">
      <c r="A2442">
        <v>2440</v>
      </c>
      <c r="B2442" s="3" t="s">
        <v>2441</v>
      </c>
      <c r="C2442" s="3" t="s">
        <v>6550</v>
      </c>
      <c r="D2442" s="18">
        <v>5000</v>
      </c>
      <c r="E2442" s="18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7">
        <v>42383.691122685188</v>
      </c>
      <c r="L2442" s="7">
        <v>42413.691122685188</v>
      </c>
      <c r="M2442" s="5">
        <f>(J2442/86400)+25569+(-5/24)</f>
        <v>42383.691122685188</v>
      </c>
      <c r="N2442" s="5">
        <f t="shared" si="38"/>
        <v>42413.691122685188</v>
      </c>
      <c r="O2442" t="b">
        <v>0</v>
      </c>
      <c r="P2442">
        <v>2</v>
      </c>
      <c r="Q2442" t="b">
        <v>0</v>
      </c>
      <c r="R2442" t="s">
        <v>8284</v>
      </c>
      <c r="S2442" s="11">
        <f>SUM(E2442/D2442)*100</f>
        <v>0.2</v>
      </c>
      <c r="T2442" s="10">
        <f>SUM(E2442/P2442)</f>
        <v>5</v>
      </c>
      <c r="U2442" t="s">
        <v>8334</v>
      </c>
      <c r="V2442" t="s">
        <v>8335</v>
      </c>
    </row>
    <row r="2443" spans="1:22" ht="29" x14ac:dyDescent="0.35">
      <c r="A2443">
        <v>2441</v>
      </c>
      <c r="B2443" s="3" t="s">
        <v>2442</v>
      </c>
      <c r="C2443" s="3" t="s">
        <v>6551</v>
      </c>
      <c r="D2443" s="18">
        <v>7500</v>
      </c>
      <c r="E2443" s="18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7">
        <v>42186.917291666665</v>
      </c>
      <c r="L2443" s="7">
        <v>42207.999305555553</v>
      </c>
      <c r="M2443" s="5">
        <f>(J2443/86400)+25569+(-5/24)</f>
        <v>42186.917291666665</v>
      </c>
      <c r="N2443" s="5">
        <f t="shared" si="38"/>
        <v>42207.999305555553</v>
      </c>
      <c r="O2443" t="b">
        <v>0</v>
      </c>
      <c r="P2443">
        <v>109</v>
      </c>
      <c r="Q2443" t="b">
        <v>1</v>
      </c>
      <c r="R2443" t="s">
        <v>8298</v>
      </c>
      <c r="S2443" s="11">
        <f>SUM(E2443/D2443)*100</f>
        <v>107.88</v>
      </c>
      <c r="T2443" s="10">
        <f>SUM(E2443/P2443)</f>
        <v>74.22935779816514</v>
      </c>
      <c r="U2443" t="s">
        <v>8334</v>
      </c>
      <c r="V2443" t="s">
        <v>8350</v>
      </c>
    </row>
    <row r="2444" spans="1:22" ht="29" x14ac:dyDescent="0.35">
      <c r="A2444">
        <v>2442</v>
      </c>
      <c r="B2444" s="3" t="s">
        <v>2443</v>
      </c>
      <c r="C2444" s="3" t="s">
        <v>6552</v>
      </c>
      <c r="D2444" s="18">
        <v>24000</v>
      </c>
      <c r="E2444" s="18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7">
        <v>42052.458657407406</v>
      </c>
      <c r="L2444" s="7">
        <v>42082.416990740741</v>
      </c>
      <c r="M2444" s="5">
        <f>(J2444/86400)+25569+(-5/24)</f>
        <v>42052.458657407406</v>
      </c>
      <c r="N2444" s="5">
        <f t="shared" si="38"/>
        <v>42082.416990740741</v>
      </c>
      <c r="O2444" t="b">
        <v>0</v>
      </c>
      <c r="P2444">
        <v>372</v>
      </c>
      <c r="Q2444" t="b">
        <v>1</v>
      </c>
      <c r="R2444" t="s">
        <v>8298</v>
      </c>
      <c r="S2444" s="11">
        <f>SUM(E2444/D2444)*100</f>
        <v>125.94166666666666</v>
      </c>
      <c r="T2444" s="10">
        <f>SUM(E2444/P2444)</f>
        <v>81.252688172043008</v>
      </c>
      <c r="U2444" t="s">
        <v>8334</v>
      </c>
      <c r="V2444" t="s">
        <v>8350</v>
      </c>
    </row>
    <row r="2445" spans="1:22" ht="58" x14ac:dyDescent="0.35">
      <c r="A2445">
        <v>2443</v>
      </c>
      <c r="B2445" s="3" t="s">
        <v>2444</v>
      </c>
      <c r="C2445" s="3" t="s">
        <v>6553</v>
      </c>
      <c r="D2445" s="18">
        <v>20000</v>
      </c>
      <c r="E2445" s="18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7">
        <v>41836.416921296295</v>
      </c>
      <c r="L2445" s="7">
        <v>41866.416921296295</v>
      </c>
      <c r="M2445" s="5">
        <f>(J2445/86400)+25569+(-5/24)</f>
        <v>41836.416921296295</v>
      </c>
      <c r="N2445" s="5">
        <f t="shared" si="38"/>
        <v>41866.416921296295</v>
      </c>
      <c r="O2445" t="b">
        <v>0</v>
      </c>
      <c r="P2445">
        <v>311</v>
      </c>
      <c r="Q2445" t="b">
        <v>1</v>
      </c>
      <c r="R2445" t="s">
        <v>8298</v>
      </c>
      <c r="S2445" s="11">
        <f>SUM(E2445/D2445)*100</f>
        <v>202.51495</v>
      </c>
      <c r="T2445" s="10">
        <f>SUM(E2445/P2445)</f>
        <v>130.23469453376205</v>
      </c>
      <c r="U2445" t="s">
        <v>8334</v>
      </c>
      <c r="V2445" t="s">
        <v>8350</v>
      </c>
    </row>
    <row r="2446" spans="1:22" ht="43.5" x14ac:dyDescent="0.35">
      <c r="A2446">
        <v>2444</v>
      </c>
      <c r="B2446" s="3" t="s">
        <v>2445</v>
      </c>
      <c r="C2446" s="3" t="s">
        <v>6554</v>
      </c>
      <c r="D2446" s="18">
        <v>3000</v>
      </c>
      <c r="E2446" s="18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7">
        <v>42485.54619212963</v>
      </c>
      <c r="L2446" s="7">
        <v>42515.54619212963</v>
      </c>
      <c r="M2446" s="5">
        <f>(J2446/86400)+25569+(-5/24)</f>
        <v>42485.54619212963</v>
      </c>
      <c r="N2446" s="5">
        <f t="shared" si="38"/>
        <v>42515.54619212963</v>
      </c>
      <c r="O2446" t="b">
        <v>0</v>
      </c>
      <c r="P2446">
        <v>61</v>
      </c>
      <c r="Q2446" t="b">
        <v>1</v>
      </c>
      <c r="R2446" t="s">
        <v>8298</v>
      </c>
      <c r="S2446" s="11">
        <f>SUM(E2446/D2446)*100</f>
        <v>108.60000000000001</v>
      </c>
      <c r="T2446" s="10">
        <f>SUM(E2446/P2446)</f>
        <v>53.409836065573771</v>
      </c>
      <c r="U2446" t="s">
        <v>8334</v>
      </c>
      <c r="V2446" t="s">
        <v>8350</v>
      </c>
    </row>
    <row r="2447" spans="1:22" ht="58" x14ac:dyDescent="0.35">
      <c r="A2447">
        <v>2445</v>
      </c>
      <c r="B2447" s="3" t="s">
        <v>2446</v>
      </c>
      <c r="C2447" s="3" t="s">
        <v>6555</v>
      </c>
      <c r="D2447" s="18">
        <v>5000</v>
      </c>
      <c r="E2447" s="18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7">
        <v>42242.981724537036</v>
      </c>
      <c r="L2447" s="7">
        <v>42272.981724537036</v>
      </c>
      <c r="M2447" s="5">
        <f>(J2447/86400)+25569+(-5/24)</f>
        <v>42242.981724537036</v>
      </c>
      <c r="N2447" s="5">
        <f t="shared" si="38"/>
        <v>42272.981724537036</v>
      </c>
      <c r="O2447" t="b">
        <v>0</v>
      </c>
      <c r="P2447">
        <v>115</v>
      </c>
      <c r="Q2447" t="b">
        <v>1</v>
      </c>
      <c r="R2447" t="s">
        <v>8298</v>
      </c>
      <c r="S2447" s="11">
        <f>SUM(E2447/D2447)*100</f>
        <v>172.8</v>
      </c>
      <c r="T2447" s="10">
        <f>SUM(E2447/P2447)</f>
        <v>75.130434782608702</v>
      </c>
      <c r="U2447" t="s">
        <v>8334</v>
      </c>
      <c r="V2447" t="s">
        <v>8350</v>
      </c>
    </row>
    <row r="2448" spans="1:22" ht="58" x14ac:dyDescent="0.35">
      <c r="A2448">
        <v>2446</v>
      </c>
      <c r="B2448" s="3" t="s">
        <v>2447</v>
      </c>
      <c r="C2448" s="3" t="s">
        <v>6556</v>
      </c>
      <c r="D2448" s="18">
        <v>5000</v>
      </c>
      <c r="E2448" s="1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7">
        <v>42670.394340277773</v>
      </c>
      <c r="L2448" s="7">
        <v>42700.436006944445</v>
      </c>
      <c r="M2448" s="5">
        <f>(J2448/86400)+25569+(-5/24)</f>
        <v>42670.394340277773</v>
      </c>
      <c r="N2448" s="5">
        <f t="shared" si="38"/>
        <v>42700.436006944445</v>
      </c>
      <c r="O2448" t="b">
        <v>0</v>
      </c>
      <c r="P2448">
        <v>111</v>
      </c>
      <c r="Q2448" t="b">
        <v>1</v>
      </c>
      <c r="R2448" t="s">
        <v>8298</v>
      </c>
      <c r="S2448" s="11">
        <f>SUM(E2448/D2448)*100</f>
        <v>167.98</v>
      </c>
      <c r="T2448" s="10">
        <f>SUM(E2448/P2448)</f>
        <v>75.666666666666671</v>
      </c>
      <c r="U2448" t="s">
        <v>8334</v>
      </c>
      <c r="V2448" t="s">
        <v>8350</v>
      </c>
    </row>
    <row r="2449" spans="1:22" ht="58" x14ac:dyDescent="0.35">
      <c r="A2449">
        <v>2447</v>
      </c>
      <c r="B2449" s="3" t="s">
        <v>2448</v>
      </c>
      <c r="C2449" s="3" t="s">
        <v>6557</v>
      </c>
      <c r="D2449" s="18">
        <v>2500</v>
      </c>
      <c r="E2449" s="18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7">
        <v>42654.26149305555</v>
      </c>
      <c r="L2449" s="7">
        <v>42685.958333333336</v>
      </c>
      <c r="M2449" s="5">
        <f>(J2449/86400)+25569+(-5/24)</f>
        <v>42654.26149305555</v>
      </c>
      <c r="N2449" s="5">
        <f t="shared" si="38"/>
        <v>42685.958333333336</v>
      </c>
      <c r="O2449" t="b">
        <v>0</v>
      </c>
      <c r="P2449">
        <v>337</v>
      </c>
      <c r="Q2449" t="b">
        <v>1</v>
      </c>
      <c r="R2449" t="s">
        <v>8298</v>
      </c>
      <c r="S2449" s="11">
        <f>SUM(E2449/D2449)*100</f>
        <v>427.20000000000005</v>
      </c>
      <c r="T2449" s="10">
        <f>SUM(E2449/P2449)</f>
        <v>31.691394658753708</v>
      </c>
      <c r="U2449" t="s">
        <v>8334</v>
      </c>
      <c r="V2449" t="s">
        <v>8350</v>
      </c>
    </row>
    <row r="2450" spans="1:22" ht="58" x14ac:dyDescent="0.35">
      <c r="A2450">
        <v>2448</v>
      </c>
      <c r="B2450" s="3" t="s">
        <v>2449</v>
      </c>
      <c r="C2450" s="3" t="s">
        <v>6558</v>
      </c>
      <c r="D2450" s="18">
        <v>400</v>
      </c>
      <c r="E2450" s="18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7">
        <v>42607.107789351845</v>
      </c>
      <c r="L2450" s="7">
        <v>42613.025000000001</v>
      </c>
      <c r="M2450" s="5">
        <f>(J2450/86400)+25569+(-5/24)</f>
        <v>42607.107789351845</v>
      </c>
      <c r="N2450" s="5">
        <f t="shared" si="38"/>
        <v>42613.025000000001</v>
      </c>
      <c r="O2450" t="b">
        <v>0</v>
      </c>
      <c r="P2450">
        <v>9</v>
      </c>
      <c r="Q2450" t="b">
        <v>1</v>
      </c>
      <c r="R2450" t="s">
        <v>8298</v>
      </c>
      <c r="S2450" s="11">
        <f>SUM(E2450/D2450)*100</f>
        <v>107.5</v>
      </c>
      <c r="T2450" s="10">
        <f>SUM(E2450/P2450)</f>
        <v>47.777777777777779</v>
      </c>
      <c r="U2450" t="s">
        <v>8334</v>
      </c>
      <c r="V2450" t="s">
        <v>8350</v>
      </c>
    </row>
    <row r="2451" spans="1:22" ht="43.5" x14ac:dyDescent="0.35">
      <c r="A2451">
        <v>2449</v>
      </c>
      <c r="B2451" s="3" t="s">
        <v>2450</v>
      </c>
      <c r="C2451" s="3" t="s">
        <v>6559</v>
      </c>
      <c r="D2451" s="18">
        <v>10000</v>
      </c>
      <c r="E2451" s="18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7">
        <v>41942.934201388889</v>
      </c>
      <c r="L2451" s="7">
        <v>41972.975868055553</v>
      </c>
      <c r="M2451" s="5">
        <f>(J2451/86400)+25569+(-5/24)</f>
        <v>41942.934201388889</v>
      </c>
      <c r="N2451" s="5">
        <f t="shared" si="38"/>
        <v>41972.975868055553</v>
      </c>
      <c r="O2451" t="b">
        <v>0</v>
      </c>
      <c r="P2451">
        <v>120</v>
      </c>
      <c r="Q2451" t="b">
        <v>1</v>
      </c>
      <c r="R2451" t="s">
        <v>8298</v>
      </c>
      <c r="S2451" s="11">
        <f>SUM(E2451/D2451)*100</f>
        <v>108</v>
      </c>
      <c r="T2451" s="10">
        <f>SUM(E2451/P2451)</f>
        <v>90</v>
      </c>
      <c r="U2451" t="s">
        <v>8334</v>
      </c>
      <c r="V2451" t="s">
        <v>8350</v>
      </c>
    </row>
    <row r="2452" spans="1:22" ht="43.5" x14ac:dyDescent="0.35">
      <c r="A2452">
        <v>2450</v>
      </c>
      <c r="B2452" s="3" t="s">
        <v>2451</v>
      </c>
      <c r="C2452" s="3" t="s">
        <v>6560</v>
      </c>
      <c r="D2452" s="18">
        <v>15000</v>
      </c>
      <c r="E2452" s="18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7">
        <v>41901.864074074074</v>
      </c>
      <c r="L2452" s="7">
        <v>41939.924305555549</v>
      </c>
      <c r="M2452" s="5">
        <f>(J2452/86400)+25569+(-5/24)</f>
        <v>41901.864074074074</v>
      </c>
      <c r="N2452" s="5">
        <f t="shared" si="38"/>
        <v>41939.924305555549</v>
      </c>
      <c r="O2452" t="b">
        <v>0</v>
      </c>
      <c r="P2452">
        <v>102</v>
      </c>
      <c r="Q2452" t="b">
        <v>1</v>
      </c>
      <c r="R2452" t="s">
        <v>8298</v>
      </c>
      <c r="S2452" s="11">
        <f>SUM(E2452/D2452)*100</f>
        <v>101.53353333333335</v>
      </c>
      <c r="T2452" s="10">
        <f>SUM(E2452/P2452)</f>
        <v>149.31401960784314</v>
      </c>
      <c r="U2452" t="s">
        <v>8334</v>
      </c>
      <c r="V2452" t="s">
        <v>8350</v>
      </c>
    </row>
    <row r="2453" spans="1:22" ht="43.5" x14ac:dyDescent="0.35">
      <c r="A2453">
        <v>2451</v>
      </c>
      <c r="B2453" s="3" t="s">
        <v>2452</v>
      </c>
      <c r="C2453" s="3" t="s">
        <v>6561</v>
      </c>
      <c r="D2453" s="18">
        <v>10000</v>
      </c>
      <c r="E2453" s="18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7">
        <v>42779.700115740743</v>
      </c>
      <c r="L2453" s="7">
        <v>42799.700115740743</v>
      </c>
      <c r="M2453" s="5">
        <f>(J2453/86400)+25569+(-5/24)</f>
        <v>42779.700115740743</v>
      </c>
      <c r="N2453" s="5">
        <f t="shared" si="38"/>
        <v>42799.700115740743</v>
      </c>
      <c r="O2453" t="b">
        <v>0</v>
      </c>
      <c r="P2453">
        <v>186</v>
      </c>
      <c r="Q2453" t="b">
        <v>1</v>
      </c>
      <c r="R2453" t="s">
        <v>8298</v>
      </c>
      <c r="S2453" s="11">
        <f>SUM(E2453/D2453)*100</f>
        <v>115.45</v>
      </c>
      <c r="T2453" s="10">
        <f>SUM(E2453/P2453)</f>
        <v>62.06989247311828</v>
      </c>
      <c r="U2453" t="s">
        <v>8334</v>
      </c>
      <c r="V2453" t="s">
        <v>8350</v>
      </c>
    </row>
    <row r="2454" spans="1:22" ht="43.5" x14ac:dyDescent="0.35">
      <c r="A2454">
        <v>2452</v>
      </c>
      <c r="B2454" s="3" t="s">
        <v>2453</v>
      </c>
      <c r="C2454" s="3" t="s">
        <v>6562</v>
      </c>
      <c r="D2454" s="18">
        <v>600</v>
      </c>
      <c r="E2454" s="18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7">
        <v>42338.635416666664</v>
      </c>
      <c r="L2454" s="7">
        <v>42367.749999999993</v>
      </c>
      <c r="M2454" s="5">
        <f>(J2454/86400)+25569+(-5/24)</f>
        <v>42338.635416666664</v>
      </c>
      <c r="N2454" s="5">
        <f t="shared" si="38"/>
        <v>42367.749999999993</v>
      </c>
      <c r="O2454" t="b">
        <v>0</v>
      </c>
      <c r="P2454">
        <v>15</v>
      </c>
      <c r="Q2454" t="b">
        <v>1</v>
      </c>
      <c r="R2454" t="s">
        <v>8298</v>
      </c>
      <c r="S2454" s="11">
        <f>SUM(E2454/D2454)*100</f>
        <v>133.5</v>
      </c>
      <c r="T2454" s="10">
        <f>SUM(E2454/P2454)</f>
        <v>53.4</v>
      </c>
      <c r="U2454" t="s">
        <v>8334</v>
      </c>
      <c r="V2454" t="s">
        <v>8350</v>
      </c>
    </row>
    <row r="2455" spans="1:22" ht="43.5" x14ac:dyDescent="0.35">
      <c r="A2455">
        <v>2453</v>
      </c>
      <c r="B2455" s="3" t="s">
        <v>2454</v>
      </c>
      <c r="C2455" s="3" t="s">
        <v>6563</v>
      </c>
      <c r="D2455" s="18">
        <v>3000</v>
      </c>
      <c r="E2455" s="18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7">
        <v>42738.483900462961</v>
      </c>
      <c r="L2455" s="7">
        <v>42768.483900462961</v>
      </c>
      <c r="M2455" s="5">
        <f>(J2455/86400)+25569+(-5/24)</f>
        <v>42738.483900462961</v>
      </c>
      <c r="N2455" s="5">
        <f t="shared" si="38"/>
        <v>42768.483900462961</v>
      </c>
      <c r="O2455" t="b">
        <v>0</v>
      </c>
      <c r="P2455">
        <v>67</v>
      </c>
      <c r="Q2455" t="b">
        <v>1</v>
      </c>
      <c r="R2455" t="s">
        <v>8298</v>
      </c>
      <c r="S2455" s="11">
        <f>SUM(E2455/D2455)*100</f>
        <v>154.69999999999999</v>
      </c>
      <c r="T2455" s="10">
        <f>SUM(E2455/P2455)</f>
        <v>69.268656716417908</v>
      </c>
      <c r="U2455" t="s">
        <v>8334</v>
      </c>
      <c r="V2455" t="s">
        <v>8350</v>
      </c>
    </row>
    <row r="2456" spans="1:22" ht="43.5" x14ac:dyDescent="0.35">
      <c r="A2456">
        <v>2454</v>
      </c>
      <c r="B2456" s="3" t="s">
        <v>2455</v>
      </c>
      <c r="C2456" s="3" t="s">
        <v>6564</v>
      </c>
      <c r="D2456" s="18">
        <v>35000</v>
      </c>
      <c r="E2456" s="18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7">
        <v>42769.993148148147</v>
      </c>
      <c r="L2456" s="7">
        <v>42804.993148148147</v>
      </c>
      <c r="M2456" s="5">
        <f>(J2456/86400)+25569+(-5/24)</f>
        <v>42769.993148148147</v>
      </c>
      <c r="N2456" s="5">
        <f t="shared" si="38"/>
        <v>42804.993148148147</v>
      </c>
      <c r="O2456" t="b">
        <v>0</v>
      </c>
      <c r="P2456">
        <v>130</v>
      </c>
      <c r="Q2456" t="b">
        <v>1</v>
      </c>
      <c r="R2456" t="s">
        <v>8298</v>
      </c>
      <c r="S2456" s="11">
        <f>SUM(E2456/D2456)*100</f>
        <v>100.84571428571429</v>
      </c>
      <c r="T2456" s="10">
        <f>SUM(E2456/P2456)</f>
        <v>271.50769230769231</v>
      </c>
      <c r="U2456" t="s">
        <v>8334</v>
      </c>
      <c r="V2456" t="s">
        <v>8350</v>
      </c>
    </row>
    <row r="2457" spans="1:22" ht="43.5" x14ac:dyDescent="0.35">
      <c r="A2457">
        <v>2455</v>
      </c>
      <c r="B2457" s="3" t="s">
        <v>2456</v>
      </c>
      <c r="C2457" s="3" t="s">
        <v>6565</v>
      </c>
      <c r="D2457" s="18">
        <v>300</v>
      </c>
      <c r="E2457" s="18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7">
        <v>42452.573495370372</v>
      </c>
      <c r="L2457" s="7">
        <v>42480.573495370372</v>
      </c>
      <c r="M2457" s="5">
        <f>(J2457/86400)+25569+(-5/24)</f>
        <v>42452.573495370372</v>
      </c>
      <c r="N2457" s="5">
        <f t="shared" si="38"/>
        <v>42480.573495370372</v>
      </c>
      <c r="O2457" t="b">
        <v>0</v>
      </c>
      <c r="P2457">
        <v>16</v>
      </c>
      <c r="Q2457" t="b">
        <v>1</v>
      </c>
      <c r="R2457" t="s">
        <v>8298</v>
      </c>
      <c r="S2457" s="11">
        <f>SUM(E2457/D2457)*100</f>
        <v>182</v>
      </c>
      <c r="T2457" s="10">
        <f>SUM(E2457/P2457)</f>
        <v>34.125</v>
      </c>
      <c r="U2457" t="s">
        <v>8334</v>
      </c>
      <c r="V2457" t="s">
        <v>8350</v>
      </c>
    </row>
    <row r="2458" spans="1:22" ht="43.5" x14ac:dyDescent="0.35">
      <c r="A2458">
        <v>2456</v>
      </c>
      <c r="B2458" s="3" t="s">
        <v>2457</v>
      </c>
      <c r="C2458" s="3" t="s">
        <v>6566</v>
      </c>
      <c r="D2458" s="18">
        <v>1500</v>
      </c>
      <c r="E2458" s="1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7">
        <v>42761.752766203703</v>
      </c>
      <c r="L2458" s="7">
        <v>42791.752766203703</v>
      </c>
      <c r="M2458" s="5">
        <f>(J2458/86400)+25569+(-5/24)</f>
        <v>42761.752766203703</v>
      </c>
      <c r="N2458" s="5">
        <f t="shared" si="38"/>
        <v>42791.752766203703</v>
      </c>
      <c r="O2458" t="b">
        <v>0</v>
      </c>
      <c r="P2458">
        <v>67</v>
      </c>
      <c r="Q2458" t="b">
        <v>1</v>
      </c>
      <c r="R2458" t="s">
        <v>8298</v>
      </c>
      <c r="S2458" s="11">
        <f>SUM(E2458/D2458)*100</f>
        <v>180.86666666666667</v>
      </c>
      <c r="T2458" s="10">
        <f>SUM(E2458/P2458)</f>
        <v>40.492537313432834</v>
      </c>
      <c r="U2458" t="s">
        <v>8334</v>
      </c>
      <c r="V2458" t="s">
        <v>8350</v>
      </c>
    </row>
    <row r="2459" spans="1:22" ht="43.5" x14ac:dyDescent="0.35">
      <c r="A2459">
        <v>2457</v>
      </c>
      <c r="B2459" s="3" t="s">
        <v>2458</v>
      </c>
      <c r="C2459" s="3" t="s">
        <v>6567</v>
      </c>
      <c r="D2459" s="18">
        <v>23000</v>
      </c>
      <c r="E2459" s="18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7">
        <v>42423.394166666665</v>
      </c>
      <c r="L2459" s="7">
        <v>42453.352500000001</v>
      </c>
      <c r="M2459" s="5">
        <f>(J2459/86400)+25569+(-5/24)</f>
        <v>42423.394166666665</v>
      </c>
      <c r="N2459" s="5">
        <f t="shared" si="38"/>
        <v>42453.352500000001</v>
      </c>
      <c r="O2459" t="b">
        <v>0</v>
      </c>
      <c r="P2459">
        <v>124</v>
      </c>
      <c r="Q2459" t="b">
        <v>1</v>
      </c>
      <c r="R2459" t="s">
        <v>8298</v>
      </c>
      <c r="S2459" s="11">
        <f>SUM(E2459/D2459)*100</f>
        <v>102.30434782608695</v>
      </c>
      <c r="T2459" s="10">
        <f>SUM(E2459/P2459)</f>
        <v>189.75806451612902</v>
      </c>
      <c r="U2459" t="s">
        <v>8334</v>
      </c>
      <c r="V2459" t="s">
        <v>8350</v>
      </c>
    </row>
    <row r="2460" spans="1:22" ht="58" x14ac:dyDescent="0.35">
      <c r="A2460">
        <v>2458</v>
      </c>
      <c r="B2460" s="3" t="s">
        <v>2459</v>
      </c>
      <c r="C2460" s="3" t="s">
        <v>6568</v>
      </c>
      <c r="D2460" s="18">
        <v>5000</v>
      </c>
      <c r="E2460" s="18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7">
        <v>42495.663402777776</v>
      </c>
      <c r="L2460" s="7">
        <v>42530.583333333336</v>
      </c>
      <c r="M2460" s="5">
        <f>(J2460/86400)+25569+(-5/24)</f>
        <v>42495.663402777776</v>
      </c>
      <c r="N2460" s="5">
        <f t="shared" si="38"/>
        <v>42530.583333333336</v>
      </c>
      <c r="O2460" t="b">
        <v>0</v>
      </c>
      <c r="P2460">
        <v>80</v>
      </c>
      <c r="Q2460" t="b">
        <v>1</v>
      </c>
      <c r="R2460" t="s">
        <v>8298</v>
      </c>
      <c r="S2460" s="11">
        <f>SUM(E2460/D2460)*100</f>
        <v>110.17999999999999</v>
      </c>
      <c r="T2460" s="10">
        <f>SUM(E2460/P2460)</f>
        <v>68.862499999999997</v>
      </c>
      <c r="U2460" t="s">
        <v>8334</v>
      </c>
      <c r="V2460" t="s">
        <v>8350</v>
      </c>
    </row>
    <row r="2461" spans="1:22" ht="58" x14ac:dyDescent="0.35">
      <c r="A2461">
        <v>2459</v>
      </c>
      <c r="B2461" s="3" t="s">
        <v>2460</v>
      </c>
      <c r="C2461" s="3" t="s">
        <v>6569</v>
      </c>
      <c r="D2461" s="18">
        <v>30000</v>
      </c>
      <c r="E2461" s="18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7">
        <v>42407.429224537038</v>
      </c>
      <c r="L2461" s="7">
        <v>42452.387557870366</v>
      </c>
      <c r="M2461" s="5">
        <f>(J2461/86400)+25569+(-5/24)</f>
        <v>42407.429224537038</v>
      </c>
      <c r="N2461" s="5">
        <f t="shared" si="38"/>
        <v>42452.387557870366</v>
      </c>
      <c r="O2461" t="b">
        <v>0</v>
      </c>
      <c r="P2461">
        <v>282</v>
      </c>
      <c r="Q2461" t="b">
        <v>1</v>
      </c>
      <c r="R2461" t="s">
        <v>8298</v>
      </c>
      <c r="S2461" s="11">
        <f>SUM(E2461/D2461)*100</f>
        <v>102.25</v>
      </c>
      <c r="T2461" s="10">
        <f>SUM(E2461/P2461)</f>
        <v>108.77659574468085</v>
      </c>
      <c r="U2461" t="s">
        <v>8334</v>
      </c>
      <c r="V2461" t="s">
        <v>8350</v>
      </c>
    </row>
    <row r="2462" spans="1:22" ht="43.5" x14ac:dyDescent="0.35">
      <c r="A2462">
        <v>2460</v>
      </c>
      <c r="B2462" s="3" t="s">
        <v>2461</v>
      </c>
      <c r="C2462" s="3" t="s">
        <v>6570</v>
      </c>
      <c r="D2462" s="18">
        <v>8500</v>
      </c>
      <c r="E2462" s="18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7">
        <v>42703.978784722225</v>
      </c>
      <c r="L2462" s="7">
        <v>42737.970138888886</v>
      </c>
      <c r="M2462" s="5">
        <f>(J2462/86400)+25569+(-5/24)</f>
        <v>42703.978784722225</v>
      </c>
      <c r="N2462" s="5">
        <f t="shared" si="38"/>
        <v>42737.970138888886</v>
      </c>
      <c r="O2462" t="b">
        <v>0</v>
      </c>
      <c r="P2462">
        <v>68</v>
      </c>
      <c r="Q2462" t="b">
        <v>1</v>
      </c>
      <c r="R2462" t="s">
        <v>8298</v>
      </c>
      <c r="S2462" s="11">
        <f>SUM(E2462/D2462)*100</f>
        <v>100.78823529411764</v>
      </c>
      <c r="T2462" s="10">
        <f>SUM(E2462/P2462)</f>
        <v>125.98529411764706</v>
      </c>
      <c r="U2462" t="s">
        <v>8334</v>
      </c>
      <c r="V2462" t="s">
        <v>8350</v>
      </c>
    </row>
    <row r="2463" spans="1:22" ht="43.5" x14ac:dyDescent="0.35">
      <c r="A2463">
        <v>2461</v>
      </c>
      <c r="B2463" s="3" t="s">
        <v>2462</v>
      </c>
      <c r="C2463" s="3" t="s">
        <v>6571</v>
      </c>
      <c r="D2463" s="18">
        <v>7500</v>
      </c>
      <c r="E2463" s="18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7">
        <v>40783.804363425923</v>
      </c>
      <c r="L2463" s="7">
        <v>40816.916666666664</v>
      </c>
      <c r="M2463" s="5">
        <f>(J2463/86400)+25569+(-5/24)</f>
        <v>40783.804363425923</v>
      </c>
      <c r="N2463" s="5">
        <f t="shared" si="38"/>
        <v>40816.916666666664</v>
      </c>
      <c r="O2463" t="b">
        <v>0</v>
      </c>
      <c r="P2463">
        <v>86</v>
      </c>
      <c r="Q2463" t="b">
        <v>1</v>
      </c>
      <c r="R2463" t="s">
        <v>8279</v>
      </c>
      <c r="S2463" s="11">
        <f>SUM(E2463/D2463)*100</f>
        <v>103.8</v>
      </c>
      <c r="T2463" s="10">
        <f>SUM(E2463/P2463)</f>
        <v>90.523255813953483</v>
      </c>
      <c r="U2463" t="s">
        <v>8323</v>
      </c>
      <c r="V2463" t="s">
        <v>8327</v>
      </c>
    </row>
    <row r="2464" spans="1:22" ht="43.5" x14ac:dyDescent="0.35">
      <c r="A2464">
        <v>2462</v>
      </c>
      <c r="B2464" s="3" t="s">
        <v>2463</v>
      </c>
      <c r="C2464" s="3" t="s">
        <v>6572</v>
      </c>
      <c r="D2464" s="18">
        <v>3000</v>
      </c>
      <c r="E2464" s="18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7">
        <v>41088.977962962963</v>
      </c>
      <c r="L2464" s="7">
        <v>41108.977962962963</v>
      </c>
      <c r="M2464" s="5">
        <f>(J2464/86400)+25569+(-5/24)</f>
        <v>41088.977962962963</v>
      </c>
      <c r="N2464" s="5">
        <f t="shared" si="38"/>
        <v>41108.977962962963</v>
      </c>
      <c r="O2464" t="b">
        <v>0</v>
      </c>
      <c r="P2464">
        <v>115</v>
      </c>
      <c r="Q2464" t="b">
        <v>1</v>
      </c>
      <c r="R2464" t="s">
        <v>8279</v>
      </c>
      <c r="S2464" s="11">
        <f>SUM(E2464/D2464)*100</f>
        <v>110.70833333333334</v>
      </c>
      <c r="T2464" s="10">
        <f>SUM(E2464/P2464)</f>
        <v>28.880434782608695</v>
      </c>
      <c r="U2464" t="s">
        <v>8323</v>
      </c>
      <c r="V2464" t="s">
        <v>8327</v>
      </c>
    </row>
    <row r="2465" spans="1:22" x14ac:dyDescent="0.35">
      <c r="A2465">
        <v>2463</v>
      </c>
      <c r="B2465" s="3" t="s">
        <v>2464</v>
      </c>
      <c r="C2465" s="3" t="s">
        <v>6573</v>
      </c>
      <c r="D2465" s="18">
        <v>2000</v>
      </c>
      <c r="E2465" s="18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7">
        <v>41340.903067129628</v>
      </c>
      <c r="L2465" s="7">
        <v>41380.583333333328</v>
      </c>
      <c r="M2465" s="5">
        <f>(J2465/86400)+25569+(-5/24)</f>
        <v>41340.903067129628</v>
      </c>
      <c r="N2465" s="5">
        <f t="shared" si="38"/>
        <v>41380.583333333328</v>
      </c>
      <c r="O2465" t="b">
        <v>0</v>
      </c>
      <c r="P2465">
        <v>75</v>
      </c>
      <c r="Q2465" t="b">
        <v>1</v>
      </c>
      <c r="R2465" t="s">
        <v>8279</v>
      </c>
      <c r="S2465" s="11">
        <f>SUM(E2465/D2465)*100</f>
        <v>116.25000000000001</v>
      </c>
      <c r="T2465" s="10">
        <f>SUM(E2465/P2465)</f>
        <v>31</v>
      </c>
      <c r="U2465" t="s">
        <v>8323</v>
      </c>
      <c r="V2465" t="s">
        <v>8327</v>
      </c>
    </row>
    <row r="2466" spans="1:22" ht="43.5" x14ac:dyDescent="0.35">
      <c r="A2466">
        <v>2464</v>
      </c>
      <c r="B2466" s="3" t="s">
        <v>2465</v>
      </c>
      <c r="C2466" s="3" t="s">
        <v>6574</v>
      </c>
      <c r="D2466" s="18">
        <v>2000</v>
      </c>
      <c r="E2466" s="18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7">
        <v>42248.692094907405</v>
      </c>
      <c r="L2466" s="7">
        <v>42277.603472222218</v>
      </c>
      <c r="M2466" s="5">
        <f>(J2466/86400)+25569+(-5/24)</f>
        <v>42248.692094907405</v>
      </c>
      <c r="N2466" s="5">
        <f t="shared" si="38"/>
        <v>42277.603472222218</v>
      </c>
      <c r="O2466" t="b">
        <v>0</v>
      </c>
      <c r="P2466">
        <v>43</v>
      </c>
      <c r="Q2466" t="b">
        <v>1</v>
      </c>
      <c r="R2466" t="s">
        <v>8279</v>
      </c>
      <c r="S2466" s="11">
        <f>SUM(E2466/D2466)*100</f>
        <v>111.1</v>
      </c>
      <c r="T2466" s="10">
        <f>SUM(E2466/P2466)</f>
        <v>51.674418604651166</v>
      </c>
      <c r="U2466" t="s">
        <v>8323</v>
      </c>
      <c r="V2466" t="s">
        <v>8327</v>
      </c>
    </row>
    <row r="2467" spans="1:22" ht="43.5" x14ac:dyDescent="0.35">
      <c r="A2467">
        <v>2465</v>
      </c>
      <c r="B2467" s="3" t="s">
        <v>2466</v>
      </c>
      <c r="C2467" s="3" t="s">
        <v>6575</v>
      </c>
      <c r="D2467" s="18">
        <v>700</v>
      </c>
      <c r="E2467" s="18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7">
        <v>41145.510972222219</v>
      </c>
      <c r="L2467" s="7">
        <v>41175.510972222219</v>
      </c>
      <c r="M2467" s="5">
        <f>(J2467/86400)+25569+(-5/24)</f>
        <v>41145.510972222219</v>
      </c>
      <c r="N2467" s="5">
        <f t="shared" si="38"/>
        <v>41175.510972222219</v>
      </c>
      <c r="O2467" t="b">
        <v>0</v>
      </c>
      <c r="P2467">
        <v>48</v>
      </c>
      <c r="Q2467" t="b">
        <v>1</v>
      </c>
      <c r="R2467" t="s">
        <v>8279</v>
      </c>
      <c r="S2467" s="11">
        <f>SUM(E2467/D2467)*100</f>
        <v>180.14285714285714</v>
      </c>
      <c r="T2467" s="10">
        <f>SUM(E2467/P2467)</f>
        <v>26.270833333333332</v>
      </c>
      <c r="U2467" t="s">
        <v>8323</v>
      </c>
      <c r="V2467" t="s">
        <v>8327</v>
      </c>
    </row>
    <row r="2468" spans="1:22" ht="43.5" x14ac:dyDescent="0.35">
      <c r="A2468">
        <v>2466</v>
      </c>
      <c r="B2468" s="3" t="s">
        <v>2467</v>
      </c>
      <c r="C2468" s="3" t="s">
        <v>6576</v>
      </c>
      <c r="D2468" s="18">
        <v>2500</v>
      </c>
      <c r="E2468" s="1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7">
        <v>41372.894131944442</v>
      </c>
      <c r="L2468" s="7">
        <v>41402.894131944442</v>
      </c>
      <c r="M2468" s="5">
        <f>(J2468/86400)+25569+(-5/24)</f>
        <v>41372.894131944442</v>
      </c>
      <c r="N2468" s="5">
        <f t="shared" si="38"/>
        <v>41402.894131944442</v>
      </c>
      <c r="O2468" t="b">
        <v>0</v>
      </c>
      <c r="P2468">
        <v>52</v>
      </c>
      <c r="Q2468" t="b">
        <v>1</v>
      </c>
      <c r="R2468" t="s">
        <v>8279</v>
      </c>
      <c r="S2468" s="11">
        <f>SUM(E2468/D2468)*100</f>
        <v>100</v>
      </c>
      <c r="T2468" s="10">
        <f>SUM(E2468/P2468)</f>
        <v>48.07692307692308</v>
      </c>
      <c r="U2468" t="s">
        <v>8323</v>
      </c>
      <c r="V2468" t="s">
        <v>8327</v>
      </c>
    </row>
    <row r="2469" spans="1:22" ht="43.5" x14ac:dyDescent="0.35">
      <c r="A2469">
        <v>2467</v>
      </c>
      <c r="B2469" s="3" t="s">
        <v>2468</v>
      </c>
      <c r="C2469" s="3" t="s">
        <v>6577</v>
      </c>
      <c r="D2469" s="18">
        <v>1000</v>
      </c>
      <c r="E2469" s="18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7">
        <v>41025.665868055556</v>
      </c>
      <c r="L2469" s="7">
        <v>41039.5</v>
      </c>
      <c r="M2469" s="5">
        <f>(J2469/86400)+25569+(-5/24)</f>
        <v>41025.665868055556</v>
      </c>
      <c r="N2469" s="5">
        <f t="shared" si="38"/>
        <v>41039.5</v>
      </c>
      <c r="O2469" t="b">
        <v>0</v>
      </c>
      <c r="P2469">
        <v>43</v>
      </c>
      <c r="Q2469" t="b">
        <v>1</v>
      </c>
      <c r="R2469" t="s">
        <v>8279</v>
      </c>
      <c r="S2469" s="11">
        <f>SUM(E2469/D2469)*100</f>
        <v>118.5</v>
      </c>
      <c r="T2469" s="10">
        <f>SUM(E2469/P2469)</f>
        <v>27.558139534883722</v>
      </c>
      <c r="U2469" t="s">
        <v>8323</v>
      </c>
      <c r="V2469" t="s">
        <v>8327</v>
      </c>
    </row>
    <row r="2470" spans="1:22" ht="43.5" x14ac:dyDescent="0.35">
      <c r="A2470">
        <v>2468</v>
      </c>
      <c r="B2470" s="3" t="s">
        <v>2469</v>
      </c>
      <c r="C2470" s="3" t="s">
        <v>6578</v>
      </c>
      <c r="D2470" s="18">
        <v>2000</v>
      </c>
      <c r="E2470" s="18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7">
        <v>41173.945844907408</v>
      </c>
      <c r="L2470" s="7">
        <v>41210</v>
      </c>
      <c r="M2470" s="5">
        <f>(J2470/86400)+25569+(-5/24)</f>
        <v>41173.945844907408</v>
      </c>
      <c r="N2470" s="5">
        <f t="shared" si="38"/>
        <v>41210</v>
      </c>
      <c r="O2470" t="b">
        <v>0</v>
      </c>
      <c r="P2470">
        <v>58</v>
      </c>
      <c r="Q2470" t="b">
        <v>1</v>
      </c>
      <c r="R2470" t="s">
        <v>8279</v>
      </c>
      <c r="S2470" s="11">
        <f>SUM(E2470/D2470)*100</f>
        <v>107.21700000000001</v>
      </c>
      <c r="T2470" s="10">
        <f>SUM(E2470/P2470)</f>
        <v>36.97137931034483</v>
      </c>
      <c r="U2470" t="s">
        <v>8323</v>
      </c>
      <c r="V2470" t="s">
        <v>8327</v>
      </c>
    </row>
    <row r="2471" spans="1:22" ht="43.5" x14ac:dyDescent="0.35">
      <c r="A2471">
        <v>2469</v>
      </c>
      <c r="B2471" s="3" t="s">
        <v>2470</v>
      </c>
      <c r="C2471" s="3" t="s">
        <v>6579</v>
      </c>
      <c r="D2471" s="18">
        <v>1200</v>
      </c>
      <c r="E2471" s="18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7">
        <v>40557.221400462957</v>
      </c>
      <c r="L2471" s="7">
        <v>40582.221400462957</v>
      </c>
      <c r="M2471" s="5">
        <f>(J2471/86400)+25569+(-5/24)</f>
        <v>40557.221400462957</v>
      </c>
      <c r="N2471" s="5">
        <f t="shared" si="38"/>
        <v>40582.221400462957</v>
      </c>
      <c r="O2471" t="b">
        <v>0</v>
      </c>
      <c r="P2471">
        <v>47</v>
      </c>
      <c r="Q2471" t="b">
        <v>1</v>
      </c>
      <c r="R2471" t="s">
        <v>8279</v>
      </c>
      <c r="S2471" s="11">
        <f>SUM(E2471/D2471)*100</f>
        <v>113.66666666666667</v>
      </c>
      <c r="T2471" s="10">
        <f>SUM(E2471/P2471)</f>
        <v>29.021276595744681</v>
      </c>
      <c r="U2471" t="s">
        <v>8323</v>
      </c>
      <c r="V2471" t="s">
        <v>8327</v>
      </c>
    </row>
    <row r="2472" spans="1:22" ht="43.5" x14ac:dyDescent="0.35">
      <c r="A2472">
        <v>2470</v>
      </c>
      <c r="B2472" s="3" t="s">
        <v>2471</v>
      </c>
      <c r="C2472" s="3" t="s">
        <v>6580</v>
      </c>
      <c r="D2472" s="18">
        <v>1000</v>
      </c>
      <c r="E2472" s="18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7">
        <v>41022.866377314815</v>
      </c>
      <c r="L2472" s="7">
        <v>41052.866377314815</v>
      </c>
      <c r="M2472" s="5">
        <f>(J2472/86400)+25569+(-5/24)</f>
        <v>41022.866377314815</v>
      </c>
      <c r="N2472" s="5">
        <f t="shared" si="38"/>
        <v>41052.866377314815</v>
      </c>
      <c r="O2472" t="b">
        <v>0</v>
      </c>
      <c r="P2472">
        <v>36</v>
      </c>
      <c r="Q2472" t="b">
        <v>1</v>
      </c>
      <c r="R2472" t="s">
        <v>8279</v>
      </c>
      <c r="S2472" s="11">
        <f>SUM(E2472/D2472)*100</f>
        <v>103.16400000000002</v>
      </c>
      <c r="T2472" s="10">
        <f>SUM(E2472/P2472)</f>
        <v>28.65666666666667</v>
      </c>
      <c r="U2472" t="s">
        <v>8323</v>
      </c>
      <c r="V2472" t="s">
        <v>8327</v>
      </c>
    </row>
    <row r="2473" spans="1:22" ht="58" x14ac:dyDescent="0.35">
      <c r="A2473">
        <v>2471</v>
      </c>
      <c r="B2473" s="3" t="s">
        <v>2472</v>
      </c>
      <c r="C2473" s="3" t="s">
        <v>6581</v>
      </c>
      <c r="D2473" s="18">
        <v>500</v>
      </c>
      <c r="E2473" s="18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7">
        <v>40893.784629629627</v>
      </c>
      <c r="L2473" s="7">
        <v>40933.784629629627</v>
      </c>
      <c r="M2473" s="5">
        <f>(J2473/86400)+25569+(-5/24)</f>
        <v>40893.784629629627</v>
      </c>
      <c r="N2473" s="5">
        <f t="shared" si="38"/>
        <v>40933.784629629627</v>
      </c>
      <c r="O2473" t="b">
        <v>0</v>
      </c>
      <c r="P2473">
        <v>17</v>
      </c>
      <c r="Q2473" t="b">
        <v>1</v>
      </c>
      <c r="R2473" t="s">
        <v>8279</v>
      </c>
      <c r="S2473" s="11">
        <f>SUM(E2473/D2473)*100</f>
        <v>128</v>
      </c>
      <c r="T2473" s="10">
        <f>SUM(E2473/P2473)</f>
        <v>37.647058823529413</v>
      </c>
      <c r="U2473" t="s">
        <v>8323</v>
      </c>
      <c r="V2473" t="s">
        <v>8327</v>
      </c>
    </row>
    <row r="2474" spans="1:22" ht="58" x14ac:dyDescent="0.35">
      <c r="A2474">
        <v>2472</v>
      </c>
      <c r="B2474" s="3" t="s">
        <v>2473</v>
      </c>
      <c r="C2474" s="3" t="s">
        <v>6582</v>
      </c>
      <c r="D2474" s="18">
        <v>7500</v>
      </c>
      <c r="E2474" s="18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7">
        <v>40353.907175925924</v>
      </c>
      <c r="L2474" s="7">
        <v>40424.835416666661</v>
      </c>
      <c r="M2474" s="5">
        <f>(J2474/86400)+25569+(-5/24)</f>
        <v>40353.907175925924</v>
      </c>
      <c r="N2474" s="5">
        <f t="shared" si="38"/>
        <v>40424.835416666661</v>
      </c>
      <c r="O2474" t="b">
        <v>0</v>
      </c>
      <c r="P2474">
        <v>104</v>
      </c>
      <c r="Q2474" t="b">
        <v>1</v>
      </c>
      <c r="R2474" t="s">
        <v>8279</v>
      </c>
      <c r="S2474" s="11">
        <f>SUM(E2474/D2474)*100</f>
        <v>135.76026666666667</v>
      </c>
      <c r="T2474" s="10">
        <f>SUM(E2474/P2474)</f>
        <v>97.904038461538462</v>
      </c>
      <c r="U2474" t="s">
        <v>8323</v>
      </c>
      <c r="V2474" t="s">
        <v>8327</v>
      </c>
    </row>
    <row r="2475" spans="1:22" ht="43.5" x14ac:dyDescent="0.35">
      <c r="A2475">
        <v>2473</v>
      </c>
      <c r="B2475" s="3" t="s">
        <v>2474</v>
      </c>
      <c r="C2475" s="3" t="s">
        <v>6583</v>
      </c>
      <c r="D2475" s="18">
        <v>2000</v>
      </c>
      <c r="E2475" s="18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7">
        <v>41193.540150462963</v>
      </c>
      <c r="L2475" s="7">
        <v>41223.581817129627</v>
      </c>
      <c r="M2475" s="5">
        <f>(J2475/86400)+25569+(-5/24)</f>
        <v>41193.540150462963</v>
      </c>
      <c r="N2475" s="5">
        <f t="shared" si="38"/>
        <v>41223.581817129627</v>
      </c>
      <c r="O2475" t="b">
        <v>0</v>
      </c>
      <c r="P2475">
        <v>47</v>
      </c>
      <c r="Q2475" t="b">
        <v>1</v>
      </c>
      <c r="R2475" t="s">
        <v>8279</v>
      </c>
      <c r="S2475" s="11">
        <f>SUM(E2475/D2475)*100</f>
        <v>100</v>
      </c>
      <c r="T2475" s="10">
        <f>SUM(E2475/P2475)</f>
        <v>42.553191489361701</v>
      </c>
      <c r="U2475" t="s">
        <v>8323</v>
      </c>
      <c r="V2475" t="s">
        <v>8327</v>
      </c>
    </row>
    <row r="2476" spans="1:22" ht="58" x14ac:dyDescent="0.35">
      <c r="A2476">
        <v>2474</v>
      </c>
      <c r="B2476" s="3" t="s">
        <v>2475</v>
      </c>
      <c r="C2476" s="3" t="s">
        <v>6584</v>
      </c>
      <c r="D2476" s="18">
        <v>5000</v>
      </c>
      <c r="E2476" s="18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7">
        <v>40416.80296296296</v>
      </c>
      <c r="L2476" s="7">
        <v>40461.80296296296</v>
      </c>
      <c r="M2476" s="5">
        <f>(J2476/86400)+25569+(-5/24)</f>
        <v>40416.80296296296</v>
      </c>
      <c r="N2476" s="5">
        <f t="shared" si="38"/>
        <v>40461.80296296296</v>
      </c>
      <c r="O2476" t="b">
        <v>0</v>
      </c>
      <c r="P2476">
        <v>38</v>
      </c>
      <c r="Q2476" t="b">
        <v>1</v>
      </c>
      <c r="R2476" t="s">
        <v>8279</v>
      </c>
      <c r="S2476" s="11">
        <f>SUM(E2476/D2476)*100</f>
        <v>100.00360000000002</v>
      </c>
      <c r="T2476" s="10">
        <f>SUM(E2476/P2476)</f>
        <v>131.58368421052631</v>
      </c>
      <c r="U2476" t="s">
        <v>8323</v>
      </c>
      <c r="V2476" t="s">
        <v>8327</v>
      </c>
    </row>
    <row r="2477" spans="1:22" ht="29" x14ac:dyDescent="0.35">
      <c r="A2477">
        <v>2475</v>
      </c>
      <c r="B2477" s="3" t="s">
        <v>2476</v>
      </c>
      <c r="C2477" s="3" t="s">
        <v>6585</v>
      </c>
      <c r="D2477" s="18">
        <v>2500</v>
      </c>
      <c r="E2477" s="18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7">
        <v>40310.079340277771</v>
      </c>
      <c r="L2477" s="7">
        <v>40369.708333333328</v>
      </c>
      <c r="M2477" s="5">
        <f>(J2477/86400)+25569+(-5/24)</f>
        <v>40310.079340277771</v>
      </c>
      <c r="N2477" s="5">
        <f t="shared" si="38"/>
        <v>40369.708333333328</v>
      </c>
      <c r="O2477" t="b">
        <v>0</v>
      </c>
      <c r="P2477">
        <v>81</v>
      </c>
      <c r="Q2477" t="b">
        <v>1</v>
      </c>
      <c r="R2477" t="s">
        <v>8279</v>
      </c>
      <c r="S2477" s="11">
        <f>SUM(E2477/D2477)*100</f>
        <v>104.71999999999998</v>
      </c>
      <c r="T2477" s="10">
        <f>SUM(E2477/P2477)</f>
        <v>32.320987654320987</v>
      </c>
      <c r="U2477" t="s">
        <v>8323</v>
      </c>
      <c r="V2477" t="s">
        <v>8327</v>
      </c>
    </row>
    <row r="2478" spans="1:22" ht="43.5" x14ac:dyDescent="0.35">
      <c r="A2478">
        <v>2476</v>
      </c>
      <c r="B2478" s="3" t="s">
        <v>2477</v>
      </c>
      <c r="C2478" s="3" t="s">
        <v>6586</v>
      </c>
      <c r="D2478" s="18">
        <v>3200</v>
      </c>
      <c r="E2478" s="1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7">
        <v>41913.120023148142</v>
      </c>
      <c r="L2478" s="7">
        <v>41946.161689814813</v>
      </c>
      <c r="M2478" s="5">
        <f>(J2478/86400)+25569+(-5/24)</f>
        <v>41913.120023148142</v>
      </c>
      <c r="N2478" s="5">
        <f t="shared" si="38"/>
        <v>41946.161689814813</v>
      </c>
      <c r="O2478" t="b">
        <v>0</v>
      </c>
      <c r="P2478">
        <v>55</v>
      </c>
      <c r="Q2478" t="b">
        <v>1</v>
      </c>
      <c r="R2478" t="s">
        <v>8279</v>
      </c>
      <c r="S2478" s="11">
        <f>SUM(E2478/D2478)*100</f>
        <v>105.02249999999999</v>
      </c>
      <c r="T2478" s="10">
        <f>SUM(E2478/P2478)</f>
        <v>61.103999999999999</v>
      </c>
      <c r="U2478" t="s">
        <v>8323</v>
      </c>
      <c r="V2478" t="s">
        <v>8327</v>
      </c>
    </row>
    <row r="2479" spans="1:22" ht="29" x14ac:dyDescent="0.35">
      <c r="A2479">
        <v>2477</v>
      </c>
      <c r="B2479" s="3" t="s">
        <v>824</v>
      </c>
      <c r="C2479" s="3" t="s">
        <v>6587</v>
      </c>
      <c r="D2479" s="18">
        <v>750</v>
      </c>
      <c r="E2479" s="18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7">
        <v>41088.483159722222</v>
      </c>
      <c r="L2479" s="7">
        <v>41133.483159722222</v>
      </c>
      <c r="M2479" s="5">
        <f>(J2479/86400)+25569+(-5/24)</f>
        <v>41088.483159722222</v>
      </c>
      <c r="N2479" s="5">
        <f t="shared" si="38"/>
        <v>41133.483159722222</v>
      </c>
      <c r="O2479" t="b">
        <v>0</v>
      </c>
      <c r="P2479">
        <v>41</v>
      </c>
      <c r="Q2479" t="b">
        <v>1</v>
      </c>
      <c r="R2479" t="s">
        <v>8279</v>
      </c>
      <c r="S2479" s="11">
        <f>SUM(E2479/D2479)*100</f>
        <v>171.33333333333334</v>
      </c>
      <c r="T2479" s="10">
        <f>SUM(E2479/P2479)</f>
        <v>31.341463414634145</v>
      </c>
      <c r="U2479" t="s">
        <v>8323</v>
      </c>
      <c r="V2479" t="s">
        <v>8327</v>
      </c>
    </row>
    <row r="2480" spans="1:22" ht="43.5" x14ac:dyDescent="0.35">
      <c r="A2480">
        <v>2478</v>
      </c>
      <c r="B2480" s="3" t="s">
        <v>2478</v>
      </c>
      <c r="C2480" s="3" t="s">
        <v>6588</v>
      </c>
      <c r="D2480" s="18">
        <v>8000</v>
      </c>
      <c r="E2480" s="18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7">
        <v>41257.742048611108</v>
      </c>
      <c r="L2480" s="7">
        <v>41287.742048611108</v>
      </c>
      <c r="M2480" s="5">
        <f>(J2480/86400)+25569+(-5/24)</f>
        <v>41257.742048611108</v>
      </c>
      <c r="N2480" s="5">
        <f t="shared" si="38"/>
        <v>41287.742048611108</v>
      </c>
      <c r="O2480" t="b">
        <v>0</v>
      </c>
      <c r="P2480">
        <v>79</v>
      </c>
      <c r="Q2480" t="b">
        <v>1</v>
      </c>
      <c r="R2480" t="s">
        <v>8279</v>
      </c>
      <c r="S2480" s="11">
        <f>SUM(E2480/D2480)*100</f>
        <v>127.49999999999999</v>
      </c>
      <c r="T2480" s="10">
        <f>SUM(E2480/P2480)</f>
        <v>129.1139240506329</v>
      </c>
      <c r="U2480" t="s">
        <v>8323</v>
      </c>
      <c r="V2480" t="s">
        <v>8327</v>
      </c>
    </row>
    <row r="2481" spans="1:22" ht="29" x14ac:dyDescent="0.35">
      <c r="A2481">
        <v>2479</v>
      </c>
      <c r="B2481" s="3" t="s">
        <v>2479</v>
      </c>
      <c r="C2481" s="3" t="s">
        <v>6589</v>
      </c>
      <c r="D2481" s="18">
        <v>300</v>
      </c>
      <c r="E2481" s="18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7">
        <v>41107.518449074072</v>
      </c>
      <c r="L2481" s="7">
        <v>41117.875</v>
      </c>
      <c r="M2481" s="5">
        <f>(J2481/86400)+25569+(-5/24)</f>
        <v>41107.518449074072</v>
      </c>
      <c r="N2481" s="5">
        <f t="shared" si="38"/>
        <v>41117.875</v>
      </c>
      <c r="O2481" t="b">
        <v>0</v>
      </c>
      <c r="P2481">
        <v>16</v>
      </c>
      <c r="Q2481" t="b">
        <v>1</v>
      </c>
      <c r="R2481" t="s">
        <v>8279</v>
      </c>
      <c r="S2481" s="11">
        <f>SUM(E2481/D2481)*100</f>
        <v>133.44333333333333</v>
      </c>
      <c r="T2481" s="10">
        <f>SUM(E2481/P2481)</f>
        <v>25.020624999999999</v>
      </c>
      <c r="U2481" t="s">
        <v>8323</v>
      </c>
      <c r="V2481" t="s">
        <v>8327</v>
      </c>
    </row>
    <row r="2482" spans="1:22" ht="43.5" x14ac:dyDescent="0.35">
      <c r="A2482">
        <v>2480</v>
      </c>
      <c r="B2482" s="3" t="s">
        <v>2480</v>
      </c>
      <c r="C2482" s="3" t="s">
        <v>6590</v>
      </c>
      <c r="D2482" s="18">
        <v>2000</v>
      </c>
      <c r="E2482" s="18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7">
        <v>42227.727824074071</v>
      </c>
      <c r="L2482" s="7">
        <v>42287.727824074071</v>
      </c>
      <c r="M2482" s="5">
        <f>(J2482/86400)+25569+(-5/24)</f>
        <v>42227.727824074071</v>
      </c>
      <c r="N2482" s="5">
        <f t="shared" si="38"/>
        <v>42287.727824074071</v>
      </c>
      <c r="O2482" t="b">
        <v>0</v>
      </c>
      <c r="P2482">
        <v>8</v>
      </c>
      <c r="Q2482" t="b">
        <v>1</v>
      </c>
      <c r="R2482" t="s">
        <v>8279</v>
      </c>
      <c r="S2482" s="11">
        <f>SUM(E2482/D2482)*100</f>
        <v>100</v>
      </c>
      <c r="T2482" s="10">
        <f>SUM(E2482/P2482)</f>
        <v>250</v>
      </c>
      <c r="U2482" t="s">
        <v>8323</v>
      </c>
      <c r="V2482" t="s">
        <v>8327</v>
      </c>
    </row>
    <row r="2483" spans="1:22" ht="43.5" x14ac:dyDescent="0.35">
      <c r="A2483">
        <v>2481</v>
      </c>
      <c r="B2483" s="3" t="s">
        <v>2481</v>
      </c>
      <c r="C2483" s="3" t="s">
        <v>6591</v>
      </c>
      <c r="D2483" s="18">
        <v>4000</v>
      </c>
      <c r="E2483" s="18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7">
        <v>40999.437592592592</v>
      </c>
      <c r="L2483" s="7">
        <v>41029.437592592592</v>
      </c>
      <c r="M2483" s="5">
        <f>(J2483/86400)+25569+(-5/24)</f>
        <v>40999.437592592592</v>
      </c>
      <c r="N2483" s="5">
        <f t="shared" si="38"/>
        <v>41029.437592592592</v>
      </c>
      <c r="O2483" t="b">
        <v>0</v>
      </c>
      <c r="P2483">
        <v>95</v>
      </c>
      <c r="Q2483" t="b">
        <v>1</v>
      </c>
      <c r="R2483" t="s">
        <v>8279</v>
      </c>
      <c r="S2483" s="11">
        <f>SUM(E2483/D2483)*100</f>
        <v>112.91099999999999</v>
      </c>
      <c r="T2483" s="10">
        <f>SUM(E2483/P2483)</f>
        <v>47.541473684210523</v>
      </c>
      <c r="U2483" t="s">
        <v>8323</v>
      </c>
      <c r="V2483" t="s">
        <v>8327</v>
      </c>
    </row>
    <row r="2484" spans="1:22" ht="58" x14ac:dyDescent="0.35">
      <c r="A2484">
        <v>2482</v>
      </c>
      <c r="B2484" s="3" t="s">
        <v>2482</v>
      </c>
      <c r="C2484" s="3" t="s">
        <v>6592</v>
      </c>
      <c r="D2484" s="18">
        <v>1000</v>
      </c>
      <c r="E2484" s="18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7">
        <v>40711.573877314811</v>
      </c>
      <c r="L2484" s="7">
        <v>40756.573877314811</v>
      </c>
      <c r="M2484" s="5">
        <f>(J2484/86400)+25569+(-5/24)</f>
        <v>40711.573877314811</v>
      </c>
      <c r="N2484" s="5">
        <f t="shared" si="38"/>
        <v>40756.573877314811</v>
      </c>
      <c r="O2484" t="b">
        <v>0</v>
      </c>
      <c r="P2484">
        <v>25</v>
      </c>
      <c r="Q2484" t="b">
        <v>1</v>
      </c>
      <c r="R2484" t="s">
        <v>8279</v>
      </c>
      <c r="S2484" s="11">
        <f>SUM(E2484/D2484)*100</f>
        <v>100.1</v>
      </c>
      <c r="T2484" s="10">
        <f>SUM(E2484/P2484)</f>
        <v>40.04</v>
      </c>
      <c r="U2484" t="s">
        <v>8323</v>
      </c>
      <c r="V2484" t="s">
        <v>8327</v>
      </c>
    </row>
    <row r="2485" spans="1:22" ht="43.5" x14ac:dyDescent="0.35">
      <c r="A2485">
        <v>2483</v>
      </c>
      <c r="B2485" s="3" t="s">
        <v>2483</v>
      </c>
      <c r="C2485" s="3" t="s">
        <v>6593</v>
      </c>
      <c r="D2485" s="18">
        <v>1100</v>
      </c>
      <c r="E2485" s="18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7">
        <v>40970.541701388887</v>
      </c>
      <c r="L2485" s="7">
        <v>41030.500034722216</v>
      </c>
      <c r="M2485" s="5">
        <f>(J2485/86400)+25569+(-5/24)</f>
        <v>40970.541701388887</v>
      </c>
      <c r="N2485" s="5">
        <f t="shared" si="38"/>
        <v>41030.500034722216</v>
      </c>
      <c r="O2485" t="b">
        <v>0</v>
      </c>
      <c r="P2485">
        <v>19</v>
      </c>
      <c r="Q2485" t="b">
        <v>1</v>
      </c>
      <c r="R2485" t="s">
        <v>8279</v>
      </c>
      <c r="S2485" s="11">
        <f>SUM(E2485/D2485)*100</f>
        <v>113.72727272727272</v>
      </c>
      <c r="T2485" s="10">
        <f>SUM(E2485/P2485)</f>
        <v>65.84210526315789</v>
      </c>
      <c r="U2485" t="s">
        <v>8323</v>
      </c>
      <c r="V2485" t="s">
        <v>8327</v>
      </c>
    </row>
    <row r="2486" spans="1:22" ht="58" x14ac:dyDescent="0.35">
      <c r="A2486">
        <v>2484</v>
      </c>
      <c r="B2486" s="3" t="s">
        <v>2484</v>
      </c>
      <c r="C2486" s="3" t="s">
        <v>6594</v>
      </c>
      <c r="D2486" s="18">
        <v>3500</v>
      </c>
      <c r="E2486" s="18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7">
        <v>40771.708368055552</v>
      </c>
      <c r="L2486" s="7">
        <v>40801.708368055552</v>
      </c>
      <c r="M2486" s="5">
        <f>(J2486/86400)+25569+(-5/24)</f>
        <v>40771.708368055552</v>
      </c>
      <c r="N2486" s="5">
        <f t="shared" si="38"/>
        <v>40801.708368055552</v>
      </c>
      <c r="O2486" t="b">
        <v>0</v>
      </c>
      <c r="P2486">
        <v>90</v>
      </c>
      <c r="Q2486" t="b">
        <v>1</v>
      </c>
      <c r="R2486" t="s">
        <v>8279</v>
      </c>
      <c r="S2486" s="11">
        <f>SUM(E2486/D2486)*100</f>
        <v>119.31742857142855</v>
      </c>
      <c r="T2486" s="10">
        <f>SUM(E2486/P2486)</f>
        <v>46.401222222222216</v>
      </c>
      <c r="U2486" t="s">
        <v>8323</v>
      </c>
      <c r="V2486" t="s">
        <v>8327</v>
      </c>
    </row>
    <row r="2487" spans="1:22" ht="58" x14ac:dyDescent="0.35">
      <c r="A2487">
        <v>2485</v>
      </c>
      <c r="B2487" s="3" t="s">
        <v>2485</v>
      </c>
      <c r="C2487" s="3" t="s">
        <v>6595</v>
      </c>
      <c r="D2487" s="18">
        <v>2000</v>
      </c>
      <c r="E2487" s="18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7">
        <v>40793.790266203701</v>
      </c>
      <c r="L2487" s="7">
        <v>40828.790266203701</v>
      </c>
      <c r="M2487" s="5">
        <f>(J2487/86400)+25569+(-5/24)</f>
        <v>40793.790266203701</v>
      </c>
      <c r="N2487" s="5">
        <f t="shared" si="38"/>
        <v>40828.790266203701</v>
      </c>
      <c r="O2487" t="b">
        <v>0</v>
      </c>
      <c r="P2487">
        <v>41</v>
      </c>
      <c r="Q2487" t="b">
        <v>1</v>
      </c>
      <c r="R2487" t="s">
        <v>8279</v>
      </c>
      <c r="S2487" s="11">
        <f>SUM(E2487/D2487)*100</f>
        <v>103.25</v>
      </c>
      <c r="T2487" s="10">
        <f>SUM(E2487/P2487)</f>
        <v>50.365853658536587</v>
      </c>
      <c r="U2487" t="s">
        <v>8323</v>
      </c>
      <c r="V2487" t="s">
        <v>8327</v>
      </c>
    </row>
    <row r="2488" spans="1:22" ht="43.5" x14ac:dyDescent="0.35">
      <c r="A2488">
        <v>2486</v>
      </c>
      <c r="B2488" s="3" t="s">
        <v>2486</v>
      </c>
      <c r="C2488" s="3" t="s">
        <v>6596</v>
      </c>
      <c r="D2488" s="18">
        <v>300</v>
      </c>
      <c r="E2488" s="1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7">
        <v>40991.499722222223</v>
      </c>
      <c r="L2488" s="7">
        <v>41021.499722222223</v>
      </c>
      <c r="M2488" s="5">
        <f>(J2488/86400)+25569+(-5/24)</f>
        <v>40991.499722222223</v>
      </c>
      <c r="N2488" s="5">
        <f t="shared" si="38"/>
        <v>41021.499722222223</v>
      </c>
      <c r="O2488" t="b">
        <v>0</v>
      </c>
      <c r="P2488">
        <v>30</v>
      </c>
      <c r="Q2488" t="b">
        <v>1</v>
      </c>
      <c r="R2488" t="s">
        <v>8279</v>
      </c>
      <c r="S2488" s="11">
        <f>SUM(E2488/D2488)*100</f>
        <v>265.66666666666669</v>
      </c>
      <c r="T2488" s="10">
        <f>SUM(E2488/P2488)</f>
        <v>26.566666666666666</v>
      </c>
      <c r="U2488" t="s">
        <v>8323</v>
      </c>
      <c r="V2488" t="s">
        <v>8327</v>
      </c>
    </row>
    <row r="2489" spans="1:22" ht="43.5" x14ac:dyDescent="0.35">
      <c r="A2489">
        <v>2487</v>
      </c>
      <c r="B2489" s="3" t="s">
        <v>2487</v>
      </c>
      <c r="C2489" s="3" t="s">
        <v>6597</v>
      </c>
      <c r="D2489" s="18">
        <v>1500</v>
      </c>
      <c r="E2489" s="18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7">
        <v>41025.874965277777</v>
      </c>
      <c r="L2489" s="7">
        <v>41055.874965277777</v>
      </c>
      <c r="M2489" s="5">
        <f>(J2489/86400)+25569+(-5/24)</f>
        <v>41025.874965277777</v>
      </c>
      <c r="N2489" s="5">
        <f t="shared" si="38"/>
        <v>41055.874965277777</v>
      </c>
      <c r="O2489" t="b">
        <v>0</v>
      </c>
      <c r="P2489">
        <v>38</v>
      </c>
      <c r="Q2489" t="b">
        <v>1</v>
      </c>
      <c r="R2489" t="s">
        <v>8279</v>
      </c>
      <c r="S2489" s="11">
        <f>SUM(E2489/D2489)*100</f>
        <v>100.05066666666667</v>
      </c>
      <c r="T2489" s="10">
        <f>SUM(E2489/P2489)</f>
        <v>39.493684210526318</v>
      </c>
      <c r="U2489" t="s">
        <v>8323</v>
      </c>
      <c r="V2489" t="s">
        <v>8327</v>
      </c>
    </row>
    <row r="2490" spans="1:22" ht="58" x14ac:dyDescent="0.35">
      <c r="A2490">
        <v>2488</v>
      </c>
      <c r="B2490" s="3" t="s">
        <v>2488</v>
      </c>
      <c r="C2490" s="3" t="s">
        <v>6598</v>
      </c>
      <c r="D2490" s="18">
        <v>3000</v>
      </c>
      <c r="E2490" s="18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7">
        <v>40833.424861111111</v>
      </c>
      <c r="L2490" s="7">
        <v>40863.466527777775</v>
      </c>
      <c r="M2490" s="5">
        <f>(J2490/86400)+25569+(-5/24)</f>
        <v>40833.424861111111</v>
      </c>
      <c r="N2490" s="5">
        <f t="shared" si="38"/>
        <v>40863.466527777775</v>
      </c>
      <c r="O2490" t="b">
        <v>0</v>
      </c>
      <c r="P2490">
        <v>65</v>
      </c>
      <c r="Q2490" t="b">
        <v>1</v>
      </c>
      <c r="R2490" t="s">
        <v>8279</v>
      </c>
      <c r="S2490" s="11">
        <f>SUM(E2490/D2490)*100</f>
        <v>106.69999999999999</v>
      </c>
      <c r="T2490" s="10">
        <f>SUM(E2490/P2490)</f>
        <v>49.246153846153845</v>
      </c>
      <c r="U2490" t="s">
        <v>8323</v>
      </c>
      <c r="V2490" t="s">
        <v>8327</v>
      </c>
    </row>
    <row r="2491" spans="1:22" ht="43.5" x14ac:dyDescent="0.35">
      <c r="A2491">
        <v>2489</v>
      </c>
      <c r="B2491" s="3" t="s">
        <v>2489</v>
      </c>
      <c r="C2491" s="3" t="s">
        <v>6599</v>
      </c>
      <c r="D2491" s="18">
        <v>3500</v>
      </c>
      <c r="E2491" s="18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7">
        <v>41373.481932870367</v>
      </c>
      <c r="L2491" s="7">
        <v>41403.481932870367</v>
      </c>
      <c r="M2491" s="5">
        <f>(J2491/86400)+25569+(-5/24)</f>
        <v>41373.481932870367</v>
      </c>
      <c r="N2491" s="5">
        <f t="shared" si="38"/>
        <v>41403.481932870367</v>
      </c>
      <c r="O2491" t="b">
        <v>0</v>
      </c>
      <c r="P2491">
        <v>75</v>
      </c>
      <c r="Q2491" t="b">
        <v>1</v>
      </c>
      <c r="R2491" t="s">
        <v>8279</v>
      </c>
      <c r="S2491" s="11">
        <f>SUM(E2491/D2491)*100</f>
        <v>133.67142857142858</v>
      </c>
      <c r="T2491" s="10">
        <f>SUM(E2491/P2491)</f>
        <v>62.38</v>
      </c>
      <c r="U2491" t="s">
        <v>8323</v>
      </c>
      <c r="V2491" t="s">
        <v>8327</v>
      </c>
    </row>
    <row r="2492" spans="1:22" ht="43.5" x14ac:dyDescent="0.35">
      <c r="A2492">
        <v>2490</v>
      </c>
      <c r="B2492" s="3" t="s">
        <v>2490</v>
      </c>
      <c r="C2492" s="3" t="s">
        <v>6600</v>
      </c>
      <c r="D2492" s="18">
        <v>500</v>
      </c>
      <c r="E2492" s="18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7">
        <v>41023.01939814815</v>
      </c>
      <c r="L2492" s="7">
        <v>41083.01939814815</v>
      </c>
      <c r="M2492" s="5">
        <f>(J2492/86400)+25569+(-5/24)</f>
        <v>41023.01939814815</v>
      </c>
      <c r="N2492" s="5">
        <f t="shared" si="38"/>
        <v>41083.01939814815</v>
      </c>
      <c r="O2492" t="b">
        <v>0</v>
      </c>
      <c r="P2492">
        <v>16</v>
      </c>
      <c r="Q2492" t="b">
        <v>1</v>
      </c>
      <c r="R2492" t="s">
        <v>8279</v>
      </c>
      <c r="S2492" s="11">
        <f>SUM(E2492/D2492)*100</f>
        <v>121.39999999999999</v>
      </c>
      <c r="T2492" s="10">
        <f>SUM(E2492/P2492)</f>
        <v>37.9375</v>
      </c>
      <c r="U2492" t="s">
        <v>8323</v>
      </c>
      <c r="V2492" t="s">
        <v>8327</v>
      </c>
    </row>
    <row r="2493" spans="1:22" ht="43.5" x14ac:dyDescent="0.35">
      <c r="A2493">
        <v>2491</v>
      </c>
      <c r="B2493" s="3" t="s">
        <v>2491</v>
      </c>
      <c r="C2493" s="3" t="s">
        <v>6601</v>
      </c>
      <c r="D2493" s="18">
        <v>500</v>
      </c>
      <c r="E2493" s="18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7">
        <v>40542.630949074075</v>
      </c>
      <c r="L2493" s="7">
        <v>40558.868750000001</v>
      </c>
      <c r="M2493" s="5">
        <f>(J2493/86400)+25569+(-5/24)</f>
        <v>40542.630949074075</v>
      </c>
      <c r="N2493" s="5">
        <f t="shared" si="38"/>
        <v>40558.868750000001</v>
      </c>
      <c r="O2493" t="b">
        <v>0</v>
      </c>
      <c r="P2493">
        <v>10</v>
      </c>
      <c r="Q2493" t="b">
        <v>1</v>
      </c>
      <c r="R2493" t="s">
        <v>8279</v>
      </c>
      <c r="S2493" s="11">
        <f>SUM(E2493/D2493)*100</f>
        <v>103.2</v>
      </c>
      <c r="T2493" s="10">
        <f>SUM(E2493/P2493)</f>
        <v>51.6</v>
      </c>
      <c r="U2493" t="s">
        <v>8323</v>
      </c>
      <c r="V2493" t="s">
        <v>8327</v>
      </c>
    </row>
    <row r="2494" spans="1:22" ht="29" x14ac:dyDescent="0.35">
      <c r="A2494">
        <v>2492</v>
      </c>
      <c r="B2494" s="3" t="s">
        <v>2492</v>
      </c>
      <c r="C2494" s="3" t="s">
        <v>6602</v>
      </c>
      <c r="D2494" s="18">
        <v>600</v>
      </c>
      <c r="E2494" s="18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7">
        <v>41024.777638888889</v>
      </c>
      <c r="L2494" s="7">
        <v>41076.207638888889</v>
      </c>
      <c r="M2494" s="5">
        <f>(J2494/86400)+25569+(-5/24)</f>
        <v>41024.777638888889</v>
      </c>
      <c r="N2494" s="5">
        <f t="shared" si="38"/>
        <v>41076.207638888889</v>
      </c>
      <c r="O2494" t="b">
        <v>0</v>
      </c>
      <c r="P2494">
        <v>27</v>
      </c>
      <c r="Q2494" t="b">
        <v>1</v>
      </c>
      <c r="R2494" t="s">
        <v>8279</v>
      </c>
      <c r="S2494" s="11">
        <f>SUM(E2494/D2494)*100</f>
        <v>125</v>
      </c>
      <c r="T2494" s="10">
        <f>SUM(E2494/P2494)</f>
        <v>27.777777777777779</v>
      </c>
      <c r="U2494" t="s">
        <v>8323</v>
      </c>
      <c r="V2494" t="s">
        <v>8327</v>
      </c>
    </row>
    <row r="2495" spans="1:22" ht="43.5" x14ac:dyDescent="0.35">
      <c r="A2495">
        <v>2493</v>
      </c>
      <c r="B2495" s="3" t="s">
        <v>2493</v>
      </c>
      <c r="C2495" s="3" t="s">
        <v>6603</v>
      </c>
      <c r="D2495" s="18">
        <v>20000</v>
      </c>
      <c r="E2495" s="18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7">
        <v>41347.959953703699</v>
      </c>
      <c r="L2495" s="7">
        <v>41392.959953703699</v>
      </c>
      <c r="M2495" s="5">
        <f>(J2495/86400)+25569+(-5/24)</f>
        <v>41347.959953703699</v>
      </c>
      <c r="N2495" s="5">
        <f t="shared" si="38"/>
        <v>41392.959953703699</v>
      </c>
      <c r="O2495" t="b">
        <v>0</v>
      </c>
      <c r="P2495">
        <v>259</v>
      </c>
      <c r="Q2495" t="b">
        <v>1</v>
      </c>
      <c r="R2495" t="s">
        <v>8279</v>
      </c>
      <c r="S2495" s="11">
        <f>SUM(E2495/D2495)*100</f>
        <v>128.69999999999999</v>
      </c>
      <c r="T2495" s="10">
        <f>SUM(E2495/P2495)</f>
        <v>99.382239382239376</v>
      </c>
      <c r="U2495" t="s">
        <v>8323</v>
      </c>
      <c r="V2495" t="s">
        <v>8327</v>
      </c>
    </row>
    <row r="2496" spans="1:22" ht="43.5" x14ac:dyDescent="0.35">
      <c r="A2496">
        <v>2494</v>
      </c>
      <c r="B2496" s="3" t="s">
        <v>2494</v>
      </c>
      <c r="C2496" s="3" t="s">
        <v>6604</v>
      </c>
      <c r="D2496" s="18">
        <v>1500</v>
      </c>
      <c r="E2496" s="18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7">
        <v>41022.436851851853</v>
      </c>
      <c r="L2496" s="7">
        <v>41052.436851851853</v>
      </c>
      <c r="M2496" s="5">
        <f>(J2496/86400)+25569+(-5/24)</f>
        <v>41022.436851851853</v>
      </c>
      <c r="N2496" s="5">
        <f t="shared" si="38"/>
        <v>41052.436851851853</v>
      </c>
      <c r="O2496" t="b">
        <v>0</v>
      </c>
      <c r="P2496">
        <v>39</v>
      </c>
      <c r="Q2496" t="b">
        <v>1</v>
      </c>
      <c r="R2496" t="s">
        <v>8279</v>
      </c>
      <c r="S2496" s="11">
        <f>SUM(E2496/D2496)*100</f>
        <v>101.00533333333333</v>
      </c>
      <c r="T2496" s="10">
        <f>SUM(E2496/P2496)</f>
        <v>38.848205128205123</v>
      </c>
      <c r="U2496" t="s">
        <v>8323</v>
      </c>
      <c r="V2496" t="s">
        <v>8327</v>
      </c>
    </row>
    <row r="2497" spans="1:22" ht="43.5" x14ac:dyDescent="0.35">
      <c r="A2497">
        <v>2495</v>
      </c>
      <c r="B2497" s="3" t="s">
        <v>2495</v>
      </c>
      <c r="C2497" s="3" t="s">
        <v>6605</v>
      </c>
      <c r="D2497" s="18">
        <v>1500</v>
      </c>
      <c r="E2497" s="18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7">
        <v>41036.738136574073</v>
      </c>
      <c r="L2497" s="7">
        <v>41066.738136574073</v>
      </c>
      <c r="M2497" s="5">
        <f>(J2497/86400)+25569+(-5/24)</f>
        <v>41036.738136574073</v>
      </c>
      <c r="N2497" s="5">
        <f t="shared" si="38"/>
        <v>41066.738136574073</v>
      </c>
      <c r="O2497" t="b">
        <v>0</v>
      </c>
      <c r="P2497">
        <v>42</v>
      </c>
      <c r="Q2497" t="b">
        <v>1</v>
      </c>
      <c r="R2497" t="s">
        <v>8279</v>
      </c>
      <c r="S2497" s="11">
        <f>SUM(E2497/D2497)*100</f>
        <v>127.53666666666665</v>
      </c>
      <c r="T2497" s="10">
        <f>SUM(E2497/P2497)</f>
        <v>45.548809523809524</v>
      </c>
      <c r="U2497" t="s">
        <v>8323</v>
      </c>
      <c r="V2497" t="s">
        <v>8327</v>
      </c>
    </row>
    <row r="2498" spans="1:22" ht="29" x14ac:dyDescent="0.35">
      <c r="A2498">
        <v>2496</v>
      </c>
      <c r="B2498" s="3" t="s">
        <v>2496</v>
      </c>
      <c r="C2498" s="3" t="s">
        <v>6606</v>
      </c>
      <c r="D2498" s="18">
        <v>6000</v>
      </c>
      <c r="E2498" s="1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7">
        <v>41327.788101851846</v>
      </c>
      <c r="L2498" s="7">
        <v>41362.746435185181</v>
      </c>
      <c r="M2498" s="5">
        <f>(J2498/86400)+25569+(-5/24)</f>
        <v>41327.788101851846</v>
      </c>
      <c r="N2498" s="5">
        <f t="shared" si="38"/>
        <v>41362.746435185181</v>
      </c>
      <c r="O2498" t="b">
        <v>0</v>
      </c>
      <c r="P2498">
        <v>10</v>
      </c>
      <c r="Q2498" t="b">
        <v>1</v>
      </c>
      <c r="R2498" t="s">
        <v>8279</v>
      </c>
      <c r="S2498" s="11">
        <f>SUM(E2498/D2498)*100</f>
        <v>100</v>
      </c>
      <c r="T2498" s="10">
        <f>SUM(E2498/P2498)</f>
        <v>600</v>
      </c>
      <c r="U2498" t="s">
        <v>8323</v>
      </c>
      <c r="V2498" t="s">
        <v>8327</v>
      </c>
    </row>
    <row r="2499" spans="1:22" ht="43.5" x14ac:dyDescent="0.35">
      <c r="A2499">
        <v>2497</v>
      </c>
      <c r="B2499" s="3" t="s">
        <v>2497</v>
      </c>
      <c r="C2499" s="3" t="s">
        <v>6607</v>
      </c>
      <c r="D2499" s="18">
        <v>4000</v>
      </c>
      <c r="E2499" s="18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7">
        <v>40730.670578703699</v>
      </c>
      <c r="L2499" s="7">
        <v>40760.670578703699</v>
      </c>
      <c r="M2499" s="5">
        <f>(J2499/86400)+25569+(-5/24)</f>
        <v>40730.670578703699</v>
      </c>
      <c r="N2499" s="5">
        <f t="shared" ref="N2499:N2562" si="39">(I2499/86400)+25569+(-5/24)</f>
        <v>40760.670578703699</v>
      </c>
      <c r="O2499" t="b">
        <v>0</v>
      </c>
      <c r="P2499">
        <v>56</v>
      </c>
      <c r="Q2499" t="b">
        <v>1</v>
      </c>
      <c r="R2499" t="s">
        <v>8279</v>
      </c>
      <c r="S2499" s="11">
        <f>SUM(E2499/D2499)*100</f>
        <v>112.7715</v>
      </c>
      <c r="T2499" s="10">
        <f>SUM(E2499/P2499)</f>
        <v>80.551071428571419</v>
      </c>
      <c r="U2499" t="s">
        <v>8323</v>
      </c>
      <c r="V2499" t="s">
        <v>8327</v>
      </c>
    </row>
    <row r="2500" spans="1:22" ht="43.5" x14ac:dyDescent="0.35">
      <c r="A2500">
        <v>2498</v>
      </c>
      <c r="B2500" s="3" t="s">
        <v>2498</v>
      </c>
      <c r="C2500" s="3" t="s">
        <v>6608</v>
      </c>
      <c r="D2500" s="18">
        <v>1000</v>
      </c>
      <c r="E2500" s="18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7">
        <v>42017.759108796294</v>
      </c>
      <c r="L2500" s="7">
        <v>42031.759108796294</v>
      </c>
      <c r="M2500" s="5">
        <f>(J2500/86400)+25569+(-5/24)</f>
        <v>42017.759108796294</v>
      </c>
      <c r="N2500" s="5">
        <f t="shared" si="39"/>
        <v>42031.759108796294</v>
      </c>
      <c r="O2500" t="b">
        <v>0</v>
      </c>
      <c r="P2500">
        <v>20</v>
      </c>
      <c r="Q2500" t="b">
        <v>1</v>
      </c>
      <c r="R2500" t="s">
        <v>8279</v>
      </c>
      <c r="S2500" s="11">
        <f>SUM(E2500/D2500)*100</f>
        <v>105.60000000000001</v>
      </c>
      <c r="T2500" s="10">
        <f>SUM(E2500/P2500)</f>
        <v>52.8</v>
      </c>
      <c r="U2500" t="s">
        <v>8323</v>
      </c>
      <c r="V2500" t="s">
        <v>8327</v>
      </c>
    </row>
    <row r="2501" spans="1:22" ht="43.5" x14ac:dyDescent="0.35">
      <c r="A2501">
        <v>2499</v>
      </c>
      <c r="B2501" s="3" t="s">
        <v>2499</v>
      </c>
      <c r="C2501" s="3" t="s">
        <v>6609</v>
      </c>
      <c r="D2501" s="18">
        <v>4000</v>
      </c>
      <c r="E2501" s="18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7">
        <v>41226.440243055556</v>
      </c>
      <c r="L2501" s="7">
        <v>41274.541666666664</v>
      </c>
      <c r="M2501" s="5">
        <f>(J2501/86400)+25569+(-5/24)</f>
        <v>41226.440243055556</v>
      </c>
      <c r="N2501" s="5">
        <f t="shared" si="39"/>
        <v>41274.541666666664</v>
      </c>
      <c r="O2501" t="b">
        <v>0</v>
      </c>
      <c r="P2501">
        <v>170</v>
      </c>
      <c r="Q2501" t="b">
        <v>1</v>
      </c>
      <c r="R2501" t="s">
        <v>8279</v>
      </c>
      <c r="S2501" s="11">
        <f>SUM(E2501/D2501)*100</f>
        <v>202.625</v>
      </c>
      <c r="T2501" s="10">
        <f>SUM(E2501/P2501)</f>
        <v>47.676470588235297</v>
      </c>
      <c r="U2501" t="s">
        <v>8323</v>
      </c>
      <c r="V2501" t="s">
        <v>8327</v>
      </c>
    </row>
    <row r="2502" spans="1:22" ht="43.5" x14ac:dyDescent="0.35">
      <c r="A2502">
        <v>2500</v>
      </c>
      <c r="B2502" s="3" t="s">
        <v>2500</v>
      </c>
      <c r="C2502" s="3" t="s">
        <v>6610</v>
      </c>
      <c r="D2502" s="18">
        <v>600</v>
      </c>
      <c r="E2502" s="18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7">
        <v>41053.564525462956</v>
      </c>
      <c r="L2502" s="7">
        <v>41083.564525462956</v>
      </c>
      <c r="M2502" s="5">
        <f>(J2502/86400)+25569+(-5/24)</f>
        <v>41053.564525462956</v>
      </c>
      <c r="N2502" s="5">
        <f t="shared" si="39"/>
        <v>41083.564525462956</v>
      </c>
      <c r="O2502" t="b">
        <v>0</v>
      </c>
      <c r="P2502">
        <v>29</v>
      </c>
      <c r="Q2502" t="b">
        <v>1</v>
      </c>
      <c r="R2502" t="s">
        <v>8279</v>
      </c>
      <c r="S2502" s="11">
        <f>SUM(E2502/D2502)*100</f>
        <v>113.33333333333333</v>
      </c>
      <c r="T2502" s="10">
        <f>SUM(E2502/P2502)</f>
        <v>23.448275862068964</v>
      </c>
      <c r="U2502" t="s">
        <v>8323</v>
      </c>
      <c r="V2502" t="s">
        <v>8327</v>
      </c>
    </row>
    <row r="2503" spans="1:22" ht="43.5" x14ac:dyDescent="0.35">
      <c r="A2503">
        <v>2501</v>
      </c>
      <c r="B2503" s="3" t="s">
        <v>2501</v>
      </c>
      <c r="C2503" s="3" t="s">
        <v>6611</v>
      </c>
      <c r="D2503" s="18">
        <v>11000</v>
      </c>
      <c r="E2503" s="18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7">
        <v>42244.568333333336</v>
      </c>
      <c r="L2503" s="7">
        <v>42274.568333333336</v>
      </c>
      <c r="M2503" s="5">
        <f>(J2503/86400)+25569+(-5/24)</f>
        <v>42244.568333333336</v>
      </c>
      <c r="N2503" s="5">
        <f t="shared" si="39"/>
        <v>42274.568333333336</v>
      </c>
      <c r="O2503" t="b">
        <v>0</v>
      </c>
      <c r="P2503">
        <v>7</v>
      </c>
      <c r="Q2503" t="b">
        <v>0</v>
      </c>
      <c r="R2503" t="s">
        <v>8299</v>
      </c>
      <c r="S2503" s="11">
        <f>SUM(E2503/D2503)*100</f>
        <v>2.5545454545454547</v>
      </c>
      <c r="T2503" s="10">
        <f>SUM(E2503/P2503)</f>
        <v>40.142857142857146</v>
      </c>
      <c r="U2503" t="s">
        <v>8334</v>
      </c>
      <c r="V2503" t="s">
        <v>8351</v>
      </c>
    </row>
    <row r="2504" spans="1:22" ht="58" x14ac:dyDescent="0.35">
      <c r="A2504">
        <v>2502</v>
      </c>
      <c r="B2504" s="3" t="s">
        <v>2502</v>
      </c>
      <c r="C2504" s="3" t="s">
        <v>6612</v>
      </c>
      <c r="D2504" s="18">
        <v>110000</v>
      </c>
      <c r="E2504" s="18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7">
        <v>41858.617106481477</v>
      </c>
      <c r="L2504" s="7">
        <v>41903.617106481477</v>
      </c>
      <c r="M2504" s="5">
        <f>(J2504/86400)+25569+(-5/24)</f>
        <v>41858.617106481477</v>
      </c>
      <c r="N2504" s="5">
        <f t="shared" si="39"/>
        <v>41903.617106481477</v>
      </c>
      <c r="O2504" t="b">
        <v>0</v>
      </c>
      <c r="P2504">
        <v>5</v>
      </c>
      <c r="Q2504" t="b">
        <v>0</v>
      </c>
      <c r="R2504" t="s">
        <v>8299</v>
      </c>
      <c r="S2504" s="11">
        <f>SUM(E2504/D2504)*100</f>
        <v>7.8181818181818186E-2</v>
      </c>
      <c r="T2504" s="10">
        <f>SUM(E2504/P2504)</f>
        <v>17.2</v>
      </c>
      <c r="U2504" t="s">
        <v>8334</v>
      </c>
      <c r="V2504" t="s">
        <v>8351</v>
      </c>
    </row>
    <row r="2505" spans="1:22" ht="58" x14ac:dyDescent="0.35">
      <c r="A2505">
        <v>2503</v>
      </c>
      <c r="B2505" s="3" t="s">
        <v>2503</v>
      </c>
      <c r="C2505" s="3" t="s">
        <v>6613</v>
      </c>
      <c r="D2505" s="18">
        <v>10000</v>
      </c>
      <c r="E2505" s="18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7">
        <v>42498.691064814811</v>
      </c>
      <c r="L2505" s="7">
        <v>42528.67083333333</v>
      </c>
      <c r="M2505" s="5">
        <f>(J2505/86400)+25569+(-5/24)</f>
        <v>42498.691064814811</v>
      </c>
      <c r="N2505" s="5">
        <f t="shared" si="39"/>
        <v>42528.67083333333</v>
      </c>
      <c r="O2505" t="b">
        <v>0</v>
      </c>
      <c r="P2505">
        <v>0</v>
      </c>
      <c r="Q2505" t="b">
        <v>0</v>
      </c>
      <c r="R2505" t="s">
        <v>8299</v>
      </c>
      <c r="S2505" s="11">
        <f>SUM(E2505/D2505)*100</f>
        <v>0</v>
      </c>
      <c r="T2505" s="10" t="e">
        <f>SUM(E2505/P2505)</f>
        <v>#DIV/0!</v>
      </c>
      <c r="U2505" t="s">
        <v>8334</v>
      </c>
      <c r="V2505" t="s">
        <v>8351</v>
      </c>
    </row>
    <row r="2506" spans="1:22" ht="29" x14ac:dyDescent="0.35">
      <c r="A2506">
        <v>2504</v>
      </c>
      <c r="B2506" s="3" t="s">
        <v>2504</v>
      </c>
      <c r="C2506" s="3" t="s">
        <v>6614</v>
      </c>
      <c r="D2506" s="18">
        <v>35000</v>
      </c>
      <c r="E2506" s="18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7">
        <v>41927.807106481479</v>
      </c>
      <c r="L2506" s="7">
        <v>41957.848773148151</v>
      </c>
      <c r="M2506" s="5">
        <f>(J2506/86400)+25569+(-5/24)</f>
        <v>41927.807106481479</v>
      </c>
      <c r="N2506" s="5">
        <f t="shared" si="39"/>
        <v>41957.848773148151</v>
      </c>
      <c r="O2506" t="b">
        <v>0</v>
      </c>
      <c r="P2506">
        <v>0</v>
      </c>
      <c r="Q2506" t="b">
        <v>0</v>
      </c>
      <c r="R2506" t="s">
        <v>8299</v>
      </c>
      <c r="S2506" s="11">
        <f>SUM(E2506/D2506)*100</f>
        <v>0</v>
      </c>
      <c r="T2506" s="10" t="e">
        <f>SUM(E2506/P2506)</f>
        <v>#DIV/0!</v>
      </c>
      <c r="U2506" t="s">
        <v>8334</v>
      </c>
      <c r="V2506" t="s">
        <v>8351</v>
      </c>
    </row>
    <row r="2507" spans="1:22" ht="58" x14ac:dyDescent="0.35">
      <c r="A2507">
        <v>2505</v>
      </c>
      <c r="B2507" s="3" t="s">
        <v>2505</v>
      </c>
      <c r="C2507" s="3" t="s">
        <v>6615</v>
      </c>
      <c r="D2507" s="18">
        <v>7000</v>
      </c>
      <c r="E2507" s="18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7">
        <v>42046.847407407404</v>
      </c>
      <c r="L2507" s="7">
        <v>42076.80574074074</v>
      </c>
      <c r="M2507" s="5">
        <f>(J2507/86400)+25569+(-5/24)</f>
        <v>42046.847407407404</v>
      </c>
      <c r="N2507" s="5">
        <f t="shared" si="39"/>
        <v>42076.80574074074</v>
      </c>
      <c r="O2507" t="b">
        <v>0</v>
      </c>
      <c r="P2507">
        <v>0</v>
      </c>
      <c r="Q2507" t="b">
        <v>0</v>
      </c>
      <c r="R2507" t="s">
        <v>8299</v>
      </c>
      <c r="S2507" s="11">
        <f>SUM(E2507/D2507)*100</f>
        <v>0</v>
      </c>
      <c r="T2507" s="10" t="e">
        <f>SUM(E2507/P2507)</f>
        <v>#DIV/0!</v>
      </c>
      <c r="U2507" t="s">
        <v>8334</v>
      </c>
      <c r="V2507" t="s">
        <v>8351</v>
      </c>
    </row>
    <row r="2508" spans="1:22" ht="43.5" x14ac:dyDescent="0.35">
      <c r="A2508">
        <v>2506</v>
      </c>
      <c r="B2508" s="3" t="s">
        <v>2506</v>
      </c>
      <c r="C2508" s="3" t="s">
        <v>6616</v>
      </c>
      <c r="D2508" s="18">
        <v>5000</v>
      </c>
      <c r="E2508" s="1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7">
        <v>42258.088761574072</v>
      </c>
      <c r="L2508" s="7">
        <v>42280.666666666664</v>
      </c>
      <c r="M2508" s="5">
        <f>(J2508/86400)+25569+(-5/24)</f>
        <v>42258.088761574072</v>
      </c>
      <c r="N2508" s="5">
        <f t="shared" si="39"/>
        <v>42280.666666666664</v>
      </c>
      <c r="O2508" t="b">
        <v>0</v>
      </c>
      <c r="P2508">
        <v>2</v>
      </c>
      <c r="Q2508" t="b">
        <v>0</v>
      </c>
      <c r="R2508" t="s">
        <v>8299</v>
      </c>
      <c r="S2508" s="11">
        <f>SUM(E2508/D2508)*100</f>
        <v>0.6</v>
      </c>
      <c r="T2508" s="10">
        <f>SUM(E2508/P2508)</f>
        <v>15</v>
      </c>
      <c r="U2508" t="s">
        <v>8334</v>
      </c>
      <c r="V2508" t="s">
        <v>8351</v>
      </c>
    </row>
    <row r="2509" spans="1:22" x14ac:dyDescent="0.35">
      <c r="A2509">
        <v>2507</v>
      </c>
      <c r="B2509" s="3" t="s">
        <v>2507</v>
      </c>
      <c r="C2509" s="3" t="s">
        <v>6617</v>
      </c>
      <c r="D2509" s="18">
        <v>42850</v>
      </c>
      <c r="E2509" s="18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7">
        <v>42104.864629629628</v>
      </c>
      <c r="L2509" s="7">
        <v>42134.864629629628</v>
      </c>
      <c r="M2509" s="5">
        <f>(J2509/86400)+25569+(-5/24)</f>
        <v>42104.864629629628</v>
      </c>
      <c r="N2509" s="5">
        <f t="shared" si="39"/>
        <v>42134.864629629628</v>
      </c>
      <c r="O2509" t="b">
        <v>0</v>
      </c>
      <c r="P2509">
        <v>0</v>
      </c>
      <c r="Q2509" t="b">
        <v>0</v>
      </c>
      <c r="R2509" t="s">
        <v>8299</v>
      </c>
      <c r="S2509" s="11">
        <f>SUM(E2509/D2509)*100</f>
        <v>0</v>
      </c>
      <c r="T2509" s="10" t="e">
        <f>SUM(E2509/P2509)</f>
        <v>#DIV/0!</v>
      </c>
      <c r="U2509" t="s">
        <v>8334</v>
      </c>
      <c r="V2509" t="s">
        <v>8351</v>
      </c>
    </row>
    <row r="2510" spans="1:22" ht="43.5" x14ac:dyDescent="0.35">
      <c r="A2510">
        <v>2508</v>
      </c>
      <c r="B2510" s="3" t="s">
        <v>2508</v>
      </c>
      <c r="C2510" s="3" t="s">
        <v>6618</v>
      </c>
      <c r="D2510" s="18">
        <v>20000</v>
      </c>
      <c r="E2510" s="18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7">
        <v>41835.743449074071</v>
      </c>
      <c r="L2510" s="7">
        <v>41865.743449074071</v>
      </c>
      <c r="M2510" s="5">
        <f>(J2510/86400)+25569+(-5/24)</f>
        <v>41835.743449074071</v>
      </c>
      <c r="N2510" s="5">
        <f t="shared" si="39"/>
        <v>41865.743449074071</v>
      </c>
      <c r="O2510" t="b">
        <v>0</v>
      </c>
      <c r="P2510">
        <v>0</v>
      </c>
      <c r="Q2510" t="b">
        <v>0</v>
      </c>
      <c r="R2510" t="s">
        <v>8299</v>
      </c>
      <c r="S2510" s="11">
        <f>SUM(E2510/D2510)*100</f>
        <v>0</v>
      </c>
      <c r="T2510" s="10" t="e">
        <f>SUM(E2510/P2510)</f>
        <v>#DIV/0!</v>
      </c>
      <c r="U2510" t="s">
        <v>8334</v>
      </c>
      <c r="V2510" t="s">
        <v>8351</v>
      </c>
    </row>
    <row r="2511" spans="1:22" ht="43.5" x14ac:dyDescent="0.35">
      <c r="A2511">
        <v>2509</v>
      </c>
      <c r="B2511" s="3" t="s">
        <v>2509</v>
      </c>
      <c r="C2511" s="3" t="s">
        <v>6619</v>
      </c>
      <c r="D2511" s="18">
        <v>95000</v>
      </c>
      <c r="E2511" s="18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7">
        <v>42058.601261574069</v>
      </c>
      <c r="L2511" s="7">
        <v>42114.559594907405</v>
      </c>
      <c r="M2511" s="5">
        <f>(J2511/86400)+25569+(-5/24)</f>
        <v>42058.601261574069</v>
      </c>
      <c r="N2511" s="5">
        <f t="shared" si="39"/>
        <v>42114.559594907405</v>
      </c>
      <c r="O2511" t="b">
        <v>0</v>
      </c>
      <c r="P2511">
        <v>28</v>
      </c>
      <c r="Q2511" t="b">
        <v>0</v>
      </c>
      <c r="R2511" t="s">
        <v>8299</v>
      </c>
      <c r="S2511" s="11">
        <f>SUM(E2511/D2511)*100</f>
        <v>1.0526315789473684</v>
      </c>
      <c r="T2511" s="10">
        <f>SUM(E2511/P2511)</f>
        <v>35.714285714285715</v>
      </c>
      <c r="U2511" t="s">
        <v>8334</v>
      </c>
      <c r="V2511" t="s">
        <v>8351</v>
      </c>
    </row>
    <row r="2512" spans="1:22" ht="43.5" x14ac:dyDescent="0.35">
      <c r="A2512">
        <v>2510</v>
      </c>
      <c r="B2512" s="3" t="s">
        <v>2510</v>
      </c>
      <c r="C2512" s="3" t="s">
        <v>6620</v>
      </c>
      <c r="D2512" s="18">
        <v>50000</v>
      </c>
      <c r="E2512" s="18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7">
        <v>42078.789027777777</v>
      </c>
      <c r="L2512" s="7">
        <v>42138.789027777777</v>
      </c>
      <c r="M2512" s="5">
        <f>(J2512/86400)+25569+(-5/24)</f>
        <v>42078.789027777777</v>
      </c>
      <c r="N2512" s="5">
        <f t="shared" si="39"/>
        <v>42138.789027777777</v>
      </c>
      <c r="O2512" t="b">
        <v>0</v>
      </c>
      <c r="P2512">
        <v>2</v>
      </c>
      <c r="Q2512" t="b">
        <v>0</v>
      </c>
      <c r="R2512" t="s">
        <v>8299</v>
      </c>
      <c r="S2512" s="11">
        <f>SUM(E2512/D2512)*100</f>
        <v>0.15</v>
      </c>
      <c r="T2512" s="10">
        <f>SUM(E2512/P2512)</f>
        <v>37.5</v>
      </c>
      <c r="U2512" t="s">
        <v>8334</v>
      </c>
      <c r="V2512" t="s">
        <v>8351</v>
      </c>
    </row>
    <row r="2513" spans="1:22" ht="43.5" x14ac:dyDescent="0.35">
      <c r="A2513">
        <v>2511</v>
      </c>
      <c r="B2513" s="3" t="s">
        <v>2511</v>
      </c>
      <c r="C2513" s="3" t="s">
        <v>6621</v>
      </c>
      <c r="D2513" s="18">
        <v>100000</v>
      </c>
      <c r="E2513" s="18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7">
        <v>42371.238576388881</v>
      </c>
      <c r="L2513" s="7">
        <v>42401.238576388881</v>
      </c>
      <c r="M2513" s="5">
        <f>(J2513/86400)+25569+(-5/24)</f>
        <v>42371.238576388881</v>
      </c>
      <c r="N2513" s="5">
        <f t="shared" si="39"/>
        <v>42401.238576388881</v>
      </c>
      <c r="O2513" t="b">
        <v>0</v>
      </c>
      <c r="P2513">
        <v>0</v>
      </c>
      <c r="Q2513" t="b">
        <v>0</v>
      </c>
      <c r="R2513" t="s">
        <v>8299</v>
      </c>
      <c r="S2513" s="11">
        <f>SUM(E2513/D2513)*100</f>
        <v>0</v>
      </c>
      <c r="T2513" s="10" t="e">
        <f>SUM(E2513/P2513)</f>
        <v>#DIV/0!</v>
      </c>
      <c r="U2513" t="s">
        <v>8334</v>
      </c>
      <c r="V2513" t="s">
        <v>8351</v>
      </c>
    </row>
    <row r="2514" spans="1:22" ht="43.5" x14ac:dyDescent="0.35">
      <c r="A2514">
        <v>2512</v>
      </c>
      <c r="B2514" s="3" t="s">
        <v>2512</v>
      </c>
      <c r="C2514" s="3" t="s">
        <v>6622</v>
      </c>
      <c r="D2514" s="18">
        <v>1150</v>
      </c>
      <c r="E2514" s="18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7">
        <v>41971.668530092589</v>
      </c>
      <c r="L2514" s="7">
        <v>41986.668530092589</v>
      </c>
      <c r="M2514" s="5">
        <f>(J2514/86400)+25569+(-5/24)</f>
        <v>41971.668530092589</v>
      </c>
      <c r="N2514" s="5">
        <f t="shared" si="39"/>
        <v>41986.668530092589</v>
      </c>
      <c r="O2514" t="b">
        <v>0</v>
      </c>
      <c r="P2514">
        <v>0</v>
      </c>
      <c r="Q2514" t="b">
        <v>0</v>
      </c>
      <c r="R2514" t="s">
        <v>8299</v>
      </c>
      <c r="S2514" s="11">
        <f>SUM(E2514/D2514)*100</f>
        <v>0</v>
      </c>
      <c r="T2514" s="10" t="e">
        <f>SUM(E2514/P2514)</f>
        <v>#DIV/0!</v>
      </c>
      <c r="U2514" t="s">
        <v>8334</v>
      </c>
      <c r="V2514" t="s">
        <v>8351</v>
      </c>
    </row>
    <row r="2515" spans="1:22" ht="58" x14ac:dyDescent="0.35">
      <c r="A2515">
        <v>2513</v>
      </c>
      <c r="B2515" s="3" t="s">
        <v>2513</v>
      </c>
      <c r="C2515" s="3" t="s">
        <v>6623</v>
      </c>
      <c r="D2515" s="18">
        <v>180000</v>
      </c>
      <c r="E2515" s="18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7">
        <v>42731.798483796294</v>
      </c>
      <c r="L2515" s="7">
        <v>42791.798483796294</v>
      </c>
      <c r="M2515" s="5">
        <f>(J2515/86400)+25569+(-5/24)</f>
        <v>42731.798483796294</v>
      </c>
      <c r="N2515" s="5">
        <f t="shared" si="39"/>
        <v>42791.798483796294</v>
      </c>
      <c r="O2515" t="b">
        <v>0</v>
      </c>
      <c r="P2515">
        <v>0</v>
      </c>
      <c r="Q2515" t="b">
        <v>0</v>
      </c>
      <c r="R2515" t="s">
        <v>8299</v>
      </c>
      <c r="S2515" s="11">
        <f>SUM(E2515/D2515)*100</f>
        <v>0</v>
      </c>
      <c r="T2515" s="10" t="e">
        <f>SUM(E2515/P2515)</f>
        <v>#DIV/0!</v>
      </c>
      <c r="U2515" t="s">
        <v>8334</v>
      </c>
      <c r="V2515" t="s">
        <v>8351</v>
      </c>
    </row>
    <row r="2516" spans="1:22" ht="43.5" x14ac:dyDescent="0.35">
      <c r="A2516">
        <v>2514</v>
      </c>
      <c r="B2516" s="3" t="s">
        <v>2514</v>
      </c>
      <c r="C2516" s="3" t="s">
        <v>6624</v>
      </c>
      <c r="D2516" s="18">
        <v>12000</v>
      </c>
      <c r="E2516" s="18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7">
        <v>41854.181446759256</v>
      </c>
      <c r="L2516" s="7">
        <v>41871.181446759256</v>
      </c>
      <c r="M2516" s="5">
        <f>(J2516/86400)+25569+(-5/24)</f>
        <v>41854.181446759256</v>
      </c>
      <c r="N2516" s="5">
        <f t="shared" si="39"/>
        <v>41871.181446759256</v>
      </c>
      <c r="O2516" t="b">
        <v>0</v>
      </c>
      <c r="P2516">
        <v>4</v>
      </c>
      <c r="Q2516" t="b">
        <v>0</v>
      </c>
      <c r="R2516" t="s">
        <v>8299</v>
      </c>
      <c r="S2516" s="11">
        <f>SUM(E2516/D2516)*100</f>
        <v>1.7500000000000002</v>
      </c>
      <c r="T2516" s="10">
        <f>SUM(E2516/P2516)</f>
        <v>52.5</v>
      </c>
      <c r="U2516" t="s">
        <v>8334</v>
      </c>
      <c r="V2516" t="s">
        <v>8351</v>
      </c>
    </row>
    <row r="2517" spans="1:22" ht="58" x14ac:dyDescent="0.35">
      <c r="A2517">
        <v>2515</v>
      </c>
      <c r="B2517" s="3" t="s">
        <v>2515</v>
      </c>
      <c r="C2517" s="3" t="s">
        <v>6625</v>
      </c>
      <c r="D2517" s="18">
        <v>5000</v>
      </c>
      <c r="E2517" s="18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7">
        <v>42027.63140046296</v>
      </c>
      <c r="L2517" s="7">
        <v>42057.63140046296</v>
      </c>
      <c r="M2517" s="5">
        <f>(J2517/86400)+25569+(-5/24)</f>
        <v>42027.63140046296</v>
      </c>
      <c r="N2517" s="5">
        <f t="shared" si="39"/>
        <v>42057.63140046296</v>
      </c>
      <c r="O2517" t="b">
        <v>0</v>
      </c>
      <c r="P2517">
        <v>12</v>
      </c>
      <c r="Q2517" t="b">
        <v>0</v>
      </c>
      <c r="R2517" t="s">
        <v>8299</v>
      </c>
      <c r="S2517" s="11">
        <f>SUM(E2517/D2517)*100</f>
        <v>18.600000000000001</v>
      </c>
      <c r="T2517" s="10">
        <f>SUM(E2517/P2517)</f>
        <v>77.5</v>
      </c>
      <c r="U2517" t="s">
        <v>8334</v>
      </c>
      <c r="V2517" t="s">
        <v>8351</v>
      </c>
    </row>
    <row r="2518" spans="1:22" ht="43.5" x14ac:dyDescent="0.35">
      <c r="A2518">
        <v>2516</v>
      </c>
      <c r="B2518" s="3" t="s">
        <v>2516</v>
      </c>
      <c r="C2518" s="3" t="s">
        <v>6626</v>
      </c>
      <c r="D2518" s="18">
        <v>22000</v>
      </c>
      <c r="E2518" s="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7">
        <v>41942.445046296292</v>
      </c>
      <c r="L2518" s="7">
        <v>41972.486712962964</v>
      </c>
      <c r="M2518" s="5">
        <f>(J2518/86400)+25569+(-5/24)</f>
        <v>41942.445046296292</v>
      </c>
      <c r="N2518" s="5">
        <f t="shared" si="39"/>
        <v>41972.486712962964</v>
      </c>
      <c r="O2518" t="b">
        <v>0</v>
      </c>
      <c r="P2518">
        <v>0</v>
      </c>
      <c r="Q2518" t="b">
        <v>0</v>
      </c>
      <c r="R2518" t="s">
        <v>8299</v>
      </c>
      <c r="S2518" s="11">
        <f>SUM(E2518/D2518)*100</f>
        <v>0</v>
      </c>
      <c r="T2518" s="10" t="e">
        <f>SUM(E2518/P2518)</f>
        <v>#DIV/0!</v>
      </c>
      <c r="U2518" t="s">
        <v>8334</v>
      </c>
      <c r="V2518" t="s">
        <v>8351</v>
      </c>
    </row>
    <row r="2519" spans="1:22" ht="43.5" x14ac:dyDescent="0.35">
      <c r="A2519">
        <v>2517</v>
      </c>
      <c r="B2519" s="3" t="s">
        <v>2517</v>
      </c>
      <c r="C2519" s="3" t="s">
        <v>6627</v>
      </c>
      <c r="D2519" s="18">
        <v>18000</v>
      </c>
      <c r="E2519" s="18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7">
        <v>42052.594097222223</v>
      </c>
      <c r="L2519" s="7">
        <v>42082.552430555552</v>
      </c>
      <c r="M2519" s="5">
        <f>(J2519/86400)+25569+(-5/24)</f>
        <v>42052.594097222223</v>
      </c>
      <c r="N2519" s="5">
        <f t="shared" si="39"/>
        <v>42082.552430555552</v>
      </c>
      <c r="O2519" t="b">
        <v>0</v>
      </c>
      <c r="P2519">
        <v>33</v>
      </c>
      <c r="Q2519" t="b">
        <v>0</v>
      </c>
      <c r="R2519" t="s">
        <v>8299</v>
      </c>
      <c r="S2519" s="11">
        <f>SUM(E2519/D2519)*100</f>
        <v>9.8166666666666664</v>
      </c>
      <c r="T2519" s="10">
        <f>SUM(E2519/P2519)</f>
        <v>53.545454545454547</v>
      </c>
      <c r="U2519" t="s">
        <v>8334</v>
      </c>
      <c r="V2519" t="s">
        <v>8351</v>
      </c>
    </row>
    <row r="2520" spans="1:22" ht="43.5" x14ac:dyDescent="0.35">
      <c r="A2520">
        <v>2518</v>
      </c>
      <c r="B2520" s="3" t="s">
        <v>2518</v>
      </c>
      <c r="C2520" s="3" t="s">
        <v>6628</v>
      </c>
      <c r="D2520" s="18">
        <v>5000</v>
      </c>
      <c r="E2520" s="18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7">
        <v>41926.472546296296</v>
      </c>
      <c r="L2520" s="7">
        <v>41956.51421296296</v>
      </c>
      <c r="M2520" s="5">
        <f>(J2520/86400)+25569+(-5/24)</f>
        <v>41926.472546296296</v>
      </c>
      <c r="N2520" s="5">
        <f t="shared" si="39"/>
        <v>41956.51421296296</v>
      </c>
      <c r="O2520" t="b">
        <v>0</v>
      </c>
      <c r="P2520">
        <v>0</v>
      </c>
      <c r="Q2520" t="b">
        <v>0</v>
      </c>
      <c r="R2520" t="s">
        <v>8299</v>
      </c>
      <c r="S2520" s="11">
        <f>SUM(E2520/D2520)*100</f>
        <v>0</v>
      </c>
      <c r="T2520" s="10" t="e">
        <f>SUM(E2520/P2520)</f>
        <v>#DIV/0!</v>
      </c>
      <c r="U2520" t="s">
        <v>8334</v>
      </c>
      <c r="V2520" t="s">
        <v>8351</v>
      </c>
    </row>
    <row r="2521" spans="1:22" ht="29" x14ac:dyDescent="0.35">
      <c r="A2521">
        <v>2519</v>
      </c>
      <c r="B2521" s="3" t="s">
        <v>2519</v>
      </c>
      <c r="C2521" s="3" t="s">
        <v>6629</v>
      </c>
      <c r="D2521" s="18">
        <v>150000</v>
      </c>
      <c r="E2521" s="18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7">
        <v>41808.946805555555</v>
      </c>
      <c r="L2521" s="7">
        <v>41838.946805555555</v>
      </c>
      <c r="M2521" s="5">
        <f>(J2521/86400)+25569+(-5/24)</f>
        <v>41808.946805555555</v>
      </c>
      <c r="N2521" s="5">
        <f t="shared" si="39"/>
        <v>41838.946805555555</v>
      </c>
      <c r="O2521" t="b">
        <v>0</v>
      </c>
      <c r="P2521">
        <v>4</v>
      </c>
      <c r="Q2521" t="b">
        <v>0</v>
      </c>
      <c r="R2521" t="s">
        <v>8299</v>
      </c>
      <c r="S2521" s="11">
        <f>SUM(E2521/D2521)*100</f>
        <v>4.3333333333333335E-2</v>
      </c>
      <c r="T2521" s="10">
        <f>SUM(E2521/P2521)</f>
        <v>16.25</v>
      </c>
      <c r="U2521" t="s">
        <v>8334</v>
      </c>
      <c r="V2521" t="s">
        <v>8351</v>
      </c>
    </row>
    <row r="2522" spans="1:22" ht="43.5" x14ac:dyDescent="0.35">
      <c r="A2522">
        <v>2520</v>
      </c>
      <c r="B2522" s="3" t="s">
        <v>2520</v>
      </c>
      <c r="C2522" s="3" t="s">
        <v>6630</v>
      </c>
      <c r="D2522" s="18">
        <v>100000</v>
      </c>
      <c r="E2522" s="18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7">
        <v>42612.392187500001</v>
      </c>
      <c r="L2522" s="7">
        <v>42658.597916666666</v>
      </c>
      <c r="M2522" s="5">
        <f>(J2522/86400)+25569+(-5/24)</f>
        <v>42612.392187500001</v>
      </c>
      <c r="N2522" s="5">
        <f t="shared" si="39"/>
        <v>42658.597916666666</v>
      </c>
      <c r="O2522" t="b">
        <v>0</v>
      </c>
      <c r="P2522">
        <v>0</v>
      </c>
      <c r="Q2522" t="b">
        <v>0</v>
      </c>
      <c r="R2522" t="s">
        <v>8299</v>
      </c>
      <c r="S2522" s="11">
        <f>SUM(E2522/D2522)*100</f>
        <v>0</v>
      </c>
      <c r="T2522" s="10" t="e">
        <f>SUM(E2522/P2522)</f>
        <v>#DIV/0!</v>
      </c>
      <c r="U2522" t="s">
        <v>8334</v>
      </c>
      <c r="V2522" t="s">
        <v>8351</v>
      </c>
    </row>
    <row r="2523" spans="1:22" ht="58" x14ac:dyDescent="0.35">
      <c r="A2523">
        <v>2521</v>
      </c>
      <c r="B2523" s="3" t="s">
        <v>2521</v>
      </c>
      <c r="C2523" s="3" t="s">
        <v>6631</v>
      </c>
      <c r="D2523" s="18">
        <v>12500</v>
      </c>
      <c r="E2523" s="18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7">
        <v>42269.75950231481</v>
      </c>
      <c r="L2523" s="7">
        <v>42290.75950231481</v>
      </c>
      <c r="M2523" s="5">
        <f>(J2523/86400)+25569+(-5/24)</f>
        <v>42269.75950231481</v>
      </c>
      <c r="N2523" s="5">
        <f t="shared" si="39"/>
        <v>42290.75950231481</v>
      </c>
      <c r="O2523" t="b">
        <v>0</v>
      </c>
      <c r="P2523">
        <v>132</v>
      </c>
      <c r="Q2523" t="b">
        <v>1</v>
      </c>
      <c r="R2523" t="s">
        <v>8300</v>
      </c>
      <c r="S2523" s="11">
        <f>SUM(E2523/D2523)*100</f>
        <v>109.48792</v>
      </c>
      <c r="T2523" s="10">
        <f>SUM(E2523/P2523)</f>
        <v>103.68174242424243</v>
      </c>
      <c r="U2523" t="s">
        <v>8323</v>
      </c>
      <c r="V2523" t="s">
        <v>8352</v>
      </c>
    </row>
    <row r="2524" spans="1:22" ht="43.5" x14ac:dyDescent="0.35">
      <c r="A2524">
        <v>2522</v>
      </c>
      <c r="B2524" s="3" t="s">
        <v>2522</v>
      </c>
      <c r="C2524" s="3" t="s">
        <v>6632</v>
      </c>
      <c r="D2524" s="18">
        <v>5000</v>
      </c>
      <c r="E2524" s="18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7">
        <v>42460.365277777775</v>
      </c>
      <c r="L2524" s="7">
        <v>42482.411111111105</v>
      </c>
      <c r="M2524" s="5">
        <f>(J2524/86400)+25569+(-5/24)</f>
        <v>42460.365277777775</v>
      </c>
      <c r="N2524" s="5">
        <f t="shared" si="39"/>
        <v>42482.411111111105</v>
      </c>
      <c r="O2524" t="b">
        <v>0</v>
      </c>
      <c r="P2524">
        <v>27</v>
      </c>
      <c r="Q2524" t="b">
        <v>1</v>
      </c>
      <c r="R2524" t="s">
        <v>8300</v>
      </c>
      <c r="S2524" s="11">
        <f>SUM(E2524/D2524)*100</f>
        <v>100</v>
      </c>
      <c r="T2524" s="10">
        <f>SUM(E2524/P2524)</f>
        <v>185.18518518518519</v>
      </c>
      <c r="U2524" t="s">
        <v>8323</v>
      </c>
      <c r="V2524" t="s">
        <v>8352</v>
      </c>
    </row>
    <row r="2525" spans="1:22" ht="43.5" x14ac:dyDescent="0.35">
      <c r="A2525">
        <v>2523</v>
      </c>
      <c r="B2525" s="3" t="s">
        <v>2523</v>
      </c>
      <c r="C2525" s="3" t="s">
        <v>6633</v>
      </c>
      <c r="D2525" s="18">
        <v>900</v>
      </c>
      <c r="E2525" s="18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7">
        <v>41930.767268518517</v>
      </c>
      <c r="L2525" s="7">
        <v>41960.808935185181</v>
      </c>
      <c r="M2525" s="5">
        <f>(J2525/86400)+25569+(-5/24)</f>
        <v>41930.767268518517</v>
      </c>
      <c r="N2525" s="5">
        <f t="shared" si="39"/>
        <v>41960.808935185181</v>
      </c>
      <c r="O2525" t="b">
        <v>0</v>
      </c>
      <c r="P2525">
        <v>26</v>
      </c>
      <c r="Q2525" t="b">
        <v>1</v>
      </c>
      <c r="R2525" t="s">
        <v>8300</v>
      </c>
      <c r="S2525" s="11">
        <f>SUM(E2525/D2525)*100</f>
        <v>156.44444444444446</v>
      </c>
      <c r="T2525" s="10">
        <f>SUM(E2525/P2525)</f>
        <v>54.153846153846153</v>
      </c>
      <c r="U2525" t="s">
        <v>8323</v>
      </c>
      <c r="V2525" t="s">
        <v>8352</v>
      </c>
    </row>
    <row r="2526" spans="1:22" ht="43.5" x14ac:dyDescent="0.35">
      <c r="A2526">
        <v>2524</v>
      </c>
      <c r="B2526" s="3" t="s">
        <v>2524</v>
      </c>
      <c r="C2526" s="3" t="s">
        <v>6634</v>
      </c>
      <c r="D2526" s="18">
        <v>7500</v>
      </c>
      <c r="E2526" s="18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7">
        <v>41961.599039351851</v>
      </c>
      <c r="L2526" s="7">
        <v>41993.979166666664</v>
      </c>
      <c r="M2526" s="5">
        <f>(J2526/86400)+25569+(-5/24)</f>
        <v>41961.599039351851</v>
      </c>
      <c r="N2526" s="5">
        <f t="shared" si="39"/>
        <v>41993.979166666664</v>
      </c>
      <c r="O2526" t="b">
        <v>0</v>
      </c>
      <c r="P2526">
        <v>43</v>
      </c>
      <c r="Q2526" t="b">
        <v>1</v>
      </c>
      <c r="R2526" t="s">
        <v>8300</v>
      </c>
      <c r="S2526" s="11">
        <f>SUM(E2526/D2526)*100</f>
        <v>101.6</v>
      </c>
      <c r="T2526" s="10">
        <f>SUM(E2526/P2526)</f>
        <v>177.2093023255814</v>
      </c>
      <c r="U2526" t="s">
        <v>8323</v>
      </c>
      <c r="V2526" t="s">
        <v>8352</v>
      </c>
    </row>
    <row r="2527" spans="1:22" ht="43.5" x14ac:dyDescent="0.35">
      <c r="A2527">
        <v>2525</v>
      </c>
      <c r="B2527" s="3" t="s">
        <v>2525</v>
      </c>
      <c r="C2527" s="3" t="s">
        <v>6635</v>
      </c>
      <c r="D2527" s="18">
        <v>8000</v>
      </c>
      <c r="E2527" s="18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7">
        <v>41058.636238425919</v>
      </c>
      <c r="L2527" s="7">
        <v>41088.636238425919</v>
      </c>
      <c r="M2527" s="5">
        <f>(J2527/86400)+25569+(-5/24)</f>
        <v>41058.636238425919</v>
      </c>
      <c r="N2527" s="5">
        <f t="shared" si="39"/>
        <v>41088.636238425919</v>
      </c>
      <c r="O2527" t="b">
        <v>0</v>
      </c>
      <c r="P2527">
        <v>80</v>
      </c>
      <c r="Q2527" t="b">
        <v>1</v>
      </c>
      <c r="R2527" t="s">
        <v>8300</v>
      </c>
      <c r="S2527" s="11">
        <f>SUM(E2527/D2527)*100</f>
        <v>100.325</v>
      </c>
      <c r="T2527" s="10">
        <f>SUM(E2527/P2527)</f>
        <v>100.325</v>
      </c>
      <c r="U2527" t="s">
        <v>8323</v>
      </c>
      <c r="V2527" t="s">
        <v>8352</v>
      </c>
    </row>
    <row r="2528" spans="1:22" ht="43.5" x14ac:dyDescent="0.35">
      <c r="A2528">
        <v>2526</v>
      </c>
      <c r="B2528" s="3" t="s">
        <v>2526</v>
      </c>
      <c r="C2528" s="3" t="s">
        <v>6636</v>
      </c>
      <c r="D2528" s="18">
        <v>4000</v>
      </c>
      <c r="E2528" s="1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7">
        <v>41952.882800925923</v>
      </c>
      <c r="L2528" s="7">
        <v>41980.999305555553</v>
      </c>
      <c r="M2528" s="5">
        <f>(J2528/86400)+25569+(-5/24)</f>
        <v>41952.882800925923</v>
      </c>
      <c r="N2528" s="5">
        <f t="shared" si="39"/>
        <v>41980.999305555553</v>
      </c>
      <c r="O2528" t="b">
        <v>0</v>
      </c>
      <c r="P2528">
        <v>33</v>
      </c>
      <c r="Q2528" t="b">
        <v>1</v>
      </c>
      <c r="R2528" t="s">
        <v>8300</v>
      </c>
      <c r="S2528" s="11">
        <f>SUM(E2528/D2528)*100</f>
        <v>112.94999999999999</v>
      </c>
      <c r="T2528" s="10">
        <f>SUM(E2528/P2528)</f>
        <v>136.90909090909091</v>
      </c>
      <c r="U2528" t="s">
        <v>8323</v>
      </c>
      <c r="V2528" t="s">
        <v>8352</v>
      </c>
    </row>
    <row r="2529" spans="1:22" ht="43.5" x14ac:dyDescent="0.35">
      <c r="A2529">
        <v>2527</v>
      </c>
      <c r="B2529" s="3" t="s">
        <v>2527</v>
      </c>
      <c r="C2529" s="3" t="s">
        <v>6637</v>
      </c>
      <c r="D2529" s="18">
        <v>4000</v>
      </c>
      <c r="E2529" s="18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7">
        <v>41546.542719907404</v>
      </c>
      <c r="L2529" s="7">
        <v>41564.957638888889</v>
      </c>
      <c r="M2529" s="5">
        <f>(J2529/86400)+25569+(-5/24)</f>
        <v>41546.542719907404</v>
      </c>
      <c r="N2529" s="5">
        <f t="shared" si="39"/>
        <v>41564.957638888889</v>
      </c>
      <c r="O2529" t="b">
        <v>0</v>
      </c>
      <c r="P2529">
        <v>71</v>
      </c>
      <c r="Q2529" t="b">
        <v>1</v>
      </c>
      <c r="R2529" t="s">
        <v>8300</v>
      </c>
      <c r="S2529" s="11">
        <f>SUM(E2529/D2529)*100</f>
        <v>102.125</v>
      </c>
      <c r="T2529" s="10">
        <f>SUM(E2529/P2529)</f>
        <v>57.535211267605632</v>
      </c>
      <c r="U2529" t="s">
        <v>8323</v>
      </c>
      <c r="V2529" t="s">
        <v>8352</v>
      </c>
    </row>
    <row r="2530" spans="1:22" ht="43.5" x14ac:dyDescent="0.35">
      <c r="A2530">
        <v>2528</v>
      </c>
      <c r="B2530" s="3" t="s">
        <v>2528</v>
      </c>
      <c r="C2530" s="3" t="s">
        <v>6638</v>
      </c>
      <c r="D2530" s="18">
        <v>4000</v>
      </c>
      <c r="E2530" s="18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7">
        <v>42217.626192129632</v>
      </c>
      <c r="L2530" s="7">
        <v>42236.249999999993</v>
      </c>
      <c r="M2530" s="5">
        <f>(J2530/86400)+25569+(-5/24)</f>
        <v>42217.626192129632</v>
      </c>
      <c r="N2530" s="5">
        <f t="shared" si="39"/>
        <v>42236.249999999993</v>
      </c>
      <c r="O2530" t="b">
        <v>0</v>
      </c>
      <c r="P2530">
        <v>81</v>
      </c>
      <c r="Q2530" t="b">
        <v>1</v>
      </c>
      <c r="R2530" t="s">
        <v>8300</v>
      </c>
      <c r="S2530" s="11">
        <f>SUM(E2530/D2530)*100</f>
        <v>107.24974999999999</v>
      </c>
      <c r="T2530" s="10">
        <f>SUM(E2530/P2530)</f>
        <v>52.962839506172834</v>
      </c>
      <c r="U2530" t="s">
        <v>8323</v>
      </c>
      <c r="V2530" t="s">
        <v>8352</v>
      </c>
    </row>
    <row r="2531" spans="1:22" ht="29" x14ac:dyDescent="0.35">
      <c r="A2531">
        <v>2529</v>
      </c>
      <c r="B2531" s="3" t="s">
        <v>2529</v>
      </c>
      <c r="C2531" s="3" t="s">
        <v>6639</v>
      </c>
      <c r="D2531" s="18">
        <v>6000</v>
      </c>
      <c r="E2531" s="18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7">
        <v>40947.872395833328</v>
      </c>
      <c r="L2531" s="7">
        <v>40992.830729166664</v>
      </c>
      <c r="M2531" s="5">
        <f>(J2531/86400)+25569+(-5/24)</f>
        <v>40947.872395833328</v>
      </c>
      <c r="N2531" s="5">
        <f t="shared" si="39"/>
        <v>40992.830729166664</v>
      </c>
      <c r="O2531" t="b">
        <v>0</v>
      </c>
      <c r="P2531">
        <v>76</v>
      </c>
      <c r="Q2531" t="b">
        <v>1</v>
      </c>
      <c r="R2531" t="s">
        <v>8300</v>
      </c>
      <c r="S2531" s="11">
        <f>SUM(E2531/D2531)*100</f>
        <v>104.28333333333333</v>
      </c>
      <c r="T2531" s="10">
        <f>SUM(E2531/P2531)</f>
        <v>82.328947368421055</v>
      </c>
      <c r="U2531" t="s">
        <v>8323</v>
      </c>
      <c r="V2531" t="s">
        <v>8352</v>
      </c>
    </row>
    <row r="2532" spans="1:22" ht="43.5" x14ac:dyDescent="0.35">
      <c r="A2532">
        <v>2530</v>
      </c>
      <c r="B2532" s="3" t="s">
        <v>2530</v>
      </c>
      <c r="C2532" s="3" t="s">
        <v>6640</v>
      </c>
      <c r="D2532" s="18">
        <v>6500</v>
      </c>
      <c r="E2532" s="18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7">
        <v>42081.656307870369</v>
      </c>
      <c r="L2532" s="7">
        <v>42113.993055555555</v>
      </c>
      <c r="M2532" s="5">
        <f>(J2532/86400)+25569+(-5/24)</f>
        <v>42081.656307870369</v>
      </c>
      <c r="N2532" s="5">
        <f t="shared" si="39"/>
        <v>42113.993055555555</v>
      </c>
      <c r="O2532" t="b">
        <v>0</v>
      </c>
      <c r="P2532">
        <v>48</v>
      </c>
      <c r="Q2532" t="b">
        <v>1</v>
      </c>
      <c r="R2532" t="s">
        <v>8300</v>
      </c>
      <c r="S2532" s="11">
        <f>SUM(E2532/D2532)*100</f>
        <v>100</v>
      </c>
      <c r="T2532" s="10">
        <f>SUM(E2532/P2532)</f>
        <v>135.41666666666666</v>
      </c>
      <c r="U2532" t="s">
        <v>8323</v>
      </c>
      <c r="V2532" t="s">
        <v>8352</v>
      </c>
    </row>
    <row r="2533" spans="1:22" ht="58" x14ac:dyDescent="0.35">
      <c r="A2533">
        <v>2531</v>
      </c>
      <c r="B2533" s="3" t="s">
        <v>2531</v>
      </c>
      <c r="C2533" s="3" t="s">
        <v>6641</v>
      </c>
      <c r="D2533" s="18">
        <v>4500</v>
      </c>
      <c r="E2533" s="18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7">
        <v>42208.471689814811</v>
      </c>
      <c r="L2533" s="7">
        <v>42230.957638888889</v>
      </c>
      <c r="M2533" s="5">
        <f>(J2533/86400)+25569+(-5/24)</f>
        <v>42208.471689814811</v>
      </c>
      <c r="N2533" s="5">
        <f t="shared" si="39"/>
        <v>42230.957638888889</v>
      </c>
      <c r="O2533" t="b">
        <v>0</v>
      </c>
      <c r="P2533">
        <v>61</v>
      </c>
      <c r="Q2533" t="b">
        <v>1</v>
      </c>
      <c r="R2533" t="s">
        <v>8300</v>
      </c>
      <c r="S2533" s="11">
        <f>SUM(E2533/D2533)*100</f>
        <v>100.4</v>
      </c>
      <c r="T2533" s="10">
        <f>SUM(E2533/P2533)</f>
        <v>74.06557377049181</v>
      </c>
      <c r="U2533" t="s">
        <v>8323</v>
      </c>
      <c r="V2533" t="s">
        <v>8352</v>
      </c>
    </row>
    <row r="2534" spans="1:22" ht="43.5" x14ac:dyDescent="0.35">
      <c r="A2534">
        <v>2532</v>
      </c>
      <c r="B2534" s="3" t="s">
        <v>2532</v>
      </c>
      <c r="C2534" s="3" t="s">
        <v>6642</v>
      </c>
      <c r="D2534" s="18">
        <v>4000</v>
      </c>
      <c r="E2534" s="18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7">
        <v>41107.640810185185</v>
      </c>
      <c r="L2534" s="7">
        <v>41137.640810185185</v>
      </c>
      <c r="M2534" s="5">
        <f>(J2534/86400)+25569+(-5/24)</f>
        <v>41107.640810185185</v>
      </c>
      <c r="N2534" s="5">
        <f t="shared" si="39"/>
        <v>41137.640810185185</v>
      </c>
      <c r="O2534" t="b">
        <v>0</v>
      </c>
      <c r="P2534">
        <v>60</v>
      </c>
      <c r="Q2534" t="b">
        <v>1</v>
      </c>
      <c r="R2534" t="s">
        <v>8300</v>
      </c>
      <c r="S2534" s="11">
        <f>SUM(E2534/D2534)*100</f>
        <v>126.125</v>
      </c>
      <c r="T2534" s="10">
        <f>SUM(E2534/P2534)</f>
        <v>84.083333333333329</v>
      </c>
      <c r="U2534" t="s">
        <v>8323</v>
      </c>
      <c r="V2534" t="s">
        <v>8352</v>
      </c>
    </row>
    <row r="2535" spans="1:22" ht="43.5" x14ac:dyDescent="0.35">
      <c r="A2535">
        <v>2533</v>
      </c>
      <c r="B2535" s="3" t="s">
        <v>2533</v>
      </c>
      <c r="C2535" s="3" t="s">
        <v>6643</v>
      </c>
      <c r="D2535" s="18">
        <v>7500</v>
      </c>
      <c r="E2535" s="18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7">
        <v>41304.542951388888</v>
      </c>
      <c r="L2535" s="7">
        <v>41334.542453703703</v>
      </c>
      <c r="M2535" s="5">
        <f>(J2535/86400)+25569+(-5/24)</f>
        <v>41304.542951388888</v>
      </c>
      <c r="N2535" s="5">
        <f t="shared" si="39"/>
        <v>41334.542453703703</v>
      </c>
      <c r="O2535" t="b">
        <v>0</v>
      </c>
      <c r="P2535">
        <v>136</v>
      </c>
      <c r="Q2535" t="b">
        <v>1</v>
      </c>
      <c r="R2535" t="s">
        <v>8300</v>
      </c>
      <c r="S2535" s="11">
        <f>SUM(E2535/D2535)*100</f>
        <v>110.66666666666667</v>
      </c>
      <c r="T2535" s="10">
        <f>SUM(E2535/P2535)</f>
        <v>61.029411764705884</v>
      </c>
      <c r="U2535" t="s">
        <v>8323</v>
      </c>
      <c r="V2535" t="s">
        <v>8352</v>
      </c>
    </row>
    <row r="2536" spans="1:22" ht="58" x14ac:dyDescent="0.35">
      <c r="A2536">
        <v>2534</v>
      </c>
      <c r="B2536" s="3" t="s">
        <v>2534</v>
      </c>
      <c r="C2536" s="3" t="s">
        <v>6644</v>
      </c>
      <c r="D2536" s="18">
        <v>2000</v>
      </c>
      <c r="E2536" s="18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7">
        <v>40127.492037037031</v>
      </c>
      <c r="L2536" s="7">
        <v>40179.041666666664</v>
      </c>
      <c r="M2536" s="5">
        <f>(J2536/86400)+25569+(-5/24)</f>
        <v>40127.492037037031</v>
      </c>
      <c r="N2536" s="5">
        <f t="shared" si="39"/>
        <v>40179.041666666664</v>
      </c>
      <c r="O2536" t="b">
        <v>0</v>
      </c>
      <c r="P2536">
        <v>14</v>
      </c>
      <c r="Q2536" t="b">
        <v>1</v>
      </c>
      <c r="R2536" t="s">
        <v>8300</v>
      </c>
      <c r="S2536" s="11">
        <f>SUM(E2536/D2536)*100</f>
        <v>105</v>
      </c>
      <c r="T2536" s="10">
        <f>SUM(E2536/P2536)</f>
        <v>150</v>
      </c>
      <c r="U2536" t="s">
        <v>8323</v>
      </c>
      <c r="V2536" t="s">
        <v>8352</v>
      </c>
    </row>
    <row r="2537" spans="1:22" x14ac:dyDescent="0.35">
      <c r="A2537">
        <v>2535</v>
      </c>
      <c r="B2537" s="3" t="s">
        <v>2535</v>
      </c>
      <c r="C2537" s="3" t="s">
        <v>6645</v>
      </c>
      <c r="D2537" s="18">
        <v>20000</v>
      </c>
      <c r="E2537" s="18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7">
        <v>41943.582696759258</v>
      </c>
      <c r="L2537" s="7">
        <v>41974.624363425923</v>
      </c>
      <c r="M2537" s="5">
        <f>(J2537/86400)+25569+(-5/24)</f>
        <v>41943.582696759258</v>
      </c>
      <c r="N2537" s="5">
        <f t="shared" si="39"/>
        <v>41974.624363425923</v>
      </c>
      <c r="O2537" t="b">
        <v>0</v>
      </c>
      <c r="P2537">
        <v>78</v>
      </c>
      <c r="Q2537" t="b">
        <v>1</v>
      </c>
      <c r="R2537" t="s">
        <v>8300</v>
      </c>
      <c r="S2537" s="11">
        <f>SUM(E2537/D2537)*100</f>
        <v>103.77499999999999</v>
      </c>
      <c r="T2537" s="10">
        <f>SUM(E2537/P2537)</f>
        <v>266.08974358974359</v>
      </c>
      <c r="U2537" t="s">
        <v>8323</v>
      </c>
      <c r="V2537" t="s">
        <v>8352</v>
      </c>
    </row>
    <row r="2538" spans="1:22" ht="43.5" x14ac:dyDescent="0.35">
      <c r="A2538">
        <v>2536</v>
      </c>
      <c r="B2538" s="3" t="s">
        <v>2536</v>
      </c>
      <c r="C2538" s="3" t="s">
        <v>6646</v>
      </c>
      <c r="D2538" s="18">
        <v>25</v>
      </c>
      <c r="E2538" s="1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7">
        <v>41463.89775462963</v>
      </c>
      <c r="L2538" s="7">
        <v>41484.89775462963</v>
      </c>
      <c r="M2538" s="5">
        <f>(J2538/86400)+25569+(-5/24)</f>
        <v>41463.89775462963</v>
      </c>
      <c r="N2538" s="5">
        <f t="shared" si="39"/>
        <v>41484.89775462963</v>
      </c>
      <c r="O2538" t="b">
        <v>0</v>
      </c>
      <c r="P2538">
        <v>4</v>
      </c>
      <c r="Q2538" t="b">
        <v>1</v>
      </c>
      <c r="R2538" t="s">
        <v>8300</v>
      </c>
      <c r="S2538" s="11">
        <f>SUM(E2538/D2538)*100</f>
        <v>115.99999999999999</v>
      </c>
      <c r="T2538" s="10">
        <f>SUM(E2538/P2538)</f>
        <v>7.25</v>
      </c>
      <c r="U2538" t="s">
        <v>8323</v>
      </c>
      <c r="V2538" t="s">
        <v>8352</v>
      </c>
    </row>
    <row r="2539" spans="1:22" ht="43.5" x14ac:dyDescent="0.35">
      <c r="A2539">
        <v>2537</v>
      </c>
      <c r="B2539" s="3" t="s">
        <v>2537</v>
      </c>
      <c r="C2539" s="3" t="s">
        <v>6647</v>
      </c>
      <c r="D2539" s="18">
        <v>1000</v>
      </c>
      <c r="E2539" s="18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7">
        <v>40696.440451388888</v>
      </c>
      <c r="L2539" s="7">
        <v>40756.440451388888</v>
      </c>
      <c r="M2539" s="5">
        <f>(J2539/86400)+25569+(-5/24)</f>
        <v>40696.440451388888</v>
      </c>
      <c r="N2539" s="5">
        <f t="shared" si="39"/>
        <v>40756.440451388888</v>
      </c>
      <c r="O2539" t="b">
        <v>0</v>
      </c>
      <c r="P2539">
        <v>11</v>
      </c>
      <c r="Q2539" t="b">
        <v>1</v>
      </c>
      <c r="R2539" t="s">
        <v>8300</v>
      </c>
      <c r="S2539" s="11">
        <f>SUM(E2539/D2539)*100</f>
        <v>110.00000000000001</v>
      </c>
      <c r="T2539" s="10">
        <f>SUM(E2539/P2539)</f>
        <v>100</v>
      </c>
      <c r="U2539" t="s">
        <v>8323</v>
      </c>
      <c r="V2539" t="s">
        <v>8352</v>
      </c>
    </row>
    <row r="2540" spans="1:22" ht="29" x14ac:dyDescent="0.35">
      <c r="A2540">
        <v>2538</v>
      </c>
      <c r="B2540" s="3" t="s">
        <v>2538</v>
      </c>
      <c r="C2540" s="3" t="s">
        <v>6648</v>
      </c>
      <c r="D2540" s="18">
        <v>18000</v>
      </c>
      <c r="E2540" s="18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7">
        <v>41298.301631944443</v>
      </c>
      <c r="L2540" s="7">
        <v>41328.999305555553</v>
      </c>
      <c r="M2540" s="5">
        <f>(J2540/86400)+25569+(-5/24)</f>
        <v>41298.301631944443</v>
      </c>
      <c r="N2540" s="5">
        <f t="shared" si="39"/>
        <v>41328.999305555553</v>
      </c>
      <c r="O2540" t="b">
        <v>0</v>
      </c>
      <c r="P2540">
        <v>185</v>
      </c>
      <c r="Q2540" t="b">
        <v>1</v>
      </c>
      <c r="R2540" t="s">
        <v>8300</v>
      </c>
      <c r="S2540" s="11">
        <f>SUM(E2540/D2540)*100</f>
        <v>113.01761111111111</v>
      </c>
      <c r="T2540" s="10">
        <f>SUM(E2540/P2540)</f>
        <v>109.96308108108107</v>
      </c>
      <c r="U2540" t="s">
        <v>8323</v>
      </c>
      <c r="V2540" t="s">
        <v>8352</v>
      </c>
    </row>
    <row r="2541" spans="1:22" ht="43.5" x14ac:dyDescent="0.35">
      <c r="A2541">
        <v>2539</v>
      </c>
      <c r="B2541" s="3" t="s">
        <v>2539</v>
      </c>
      <c r="C2541" s="3" t="s">
        <v>6649</v>
      </c>
      <c r="D2541" s="18">
        <v>10000</v>
      </c>
      <c r="E2541" s="18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7">
        <v>41977.693888888891</v>
      </c>
      <c r="L2541" s="7">
        <v>42037.693888888891</v>
      </c>
      <c r="M2541" s="5">
        <f>(J2541/86400)+25569+(-5/24)</f>
        <v>41977.693888888891</v>
      </c>
      <c r="N2541" s="5">
        <f t="shared" si="39"/>
        <v>42037.693888888891</v>
      </c>
      <c r="O2541" t="b">
        <v>0</v>
      </c>
      <c r="P2541">
        <v>59</v>
      </c>
      <c r="Q2541" t="b">
        <v>1</v>
      </c>
      <c r="R2541" t="s">
        <v>8300</v>
      </c>
      <c r="S2541" s="11">
        <f>SUM(E2541/D2541)*100</f>
        <v>100.25</v>
      </c>
      <c r="T2541" s="10">
        <f>SUM(E2541/P2541)</f>
        <v>169.91525423728814</v>
      </c>
      <c r="U2541" t="s">
        <v>8323</v>
      </c>
      <c r="V2541" t="s">
        <v>8352</v>
      </c>
    </row>
    <row r="2542" spans="1:22" ht="58" x14ac:dyDescent="0.35">
      <c r="A2542">
        <v>2540</v>
      </c>
      <c r="B2542" s="3" t="s">
        <v>2540</v>
      </c>
      <c r="C2542" s="3" t="s">
        <v>6650</v>
      </c>
      <c r="D2542" s="18">
        <v>2500</v>
      </c>
      <c r="E2542" s="18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7">
        <v>40785.466678240737</v>
      </c>
      <c r="L2542" s="7">
        <v>40845.466678240737</v>
      </c>
      <c r="M2542" s="5">
        <f>(J2542/86400)+25569+(-5/24)</f>
        <v>40785.466678240737</v>
      </c>
      <c r="N2542" s="5">
        <f t="shared" si="39"/>
        <v>40845.466678240737</v>
      </c>
      <c r="O2542" t="b">
        <v>0</v>
      </c>
      <c r="P2542">
        <v>27</v>
      </c>
      <c r="Q2542" t="b">
        <v>1</v>
      </c>
      <c r="R2542" t="s">
        <v>8300</v>
      </c>
      <c r="S2542" s="11">
        <f>SUM(E2542/D2542)*100</f>
        <v>103.4</v>
      </c>
      <c r="T2542" s="10">
        <f>SUM(E2542/P2542)</f>
        <v>95.740740740740748</v>
      </c>
      <c r="U2542" t="s">
        <v>8323</v>
      </c>
      <c r="V2542" t="s">
        <v>8352</v>
      </c>
    </row>
    <row r="2543" spans="1:22" ht="58" x14ac:dyDescent="0.35">
      <c r="A2543">
        <v>2541</v>
      </c>
      <c r="B2543" s="3" t="s">
        <v>2541</v>
      </c>
      <c r="C2543" s="3" t="s">
        <v>6651</v>
      </c>
      <c r="D2543" s="18">
        <v>3500</v>
      </c>
      <c r="E2543" s="18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7">
        <v>41483.240949074076</v>
      </c>
      <c r="L2543" s="7">
        <v>41543.240949074076</v>
      </c>
      <c r="M2543" s="5">
        <f>(J2543/86400)+25569+(-5/24)</f>
        <v>41483.240949074076</v>
      </c>
      <c r="N2543" s="5">
        <f t="shared" si="39"/>
        <v>41543.240949074076</v>
      </c>
      <c r="O2543" t="b">
        <v>0</v>
      </c>
      <c r="P2543">
        <v>63</v>
      </c>
      <c r="Q2543" t="b">
        <v>1</v>
      </c>
      <c r="R2543" t="s">
        <v>8300</v>
      </c>
      <c r="S2543" s="11">
        <f>SUM(E2543/D2543)*100</f>
        <v>107.02857142857142</v>
      </c>
      <c r="T2543" s="10">
        <f>SUM(E2543/P2543)</f>
        <v>59.460317460317462</v>
      </c>
      <c r="U2543" t="s">
        <v>8323</v>
      </c>
      <c r="V2543" t="s">
        <v>8352</v>
      </c>
    </row>
    <row r="2544" spans="1:22" ht="43.5" x14ac:dyDescent="0.35">
      <c r="A2544">
        <v>2542</v>
      </c>
      <c r="B2544" s="3" t="s">
        <v>2542</v>
      </c>
      <c r="C2544" s="3" t="s">
        <v>6652</v>
      </c>
      <c r="D2544" s="18">
        <v>700</v>
      </c>
      <c r="E2544" s="18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7">
        <v>41509.218252314815</v>
      </c>
      <c r="L2544" s="7">
        <v>41547.957638888889</v>
      </c>
      <c r="M2544" s="5">
        <f>(J2544/86400)+25569+(-5/24)</f>
        <v>41509.218252314815</v>
      </c>
      <c r="N2544" s="5">
        <f t="shared" si="39"/>
        <v>41547.957638888889</v>
      </c>
      <c r="O2544" t="b">
        <v>0</v>
      </c>
      <c r="P2544">
        <v>13</v>
      </c>
      <c r="Q2544" t="b">
        <v>1</v>
      </c>
      <c r="R2544" t="s">
        <v>8300</v>
      </c>
      <c r="S2544" s="11">
        <f>SUM(E2544/D2544)*100</f>
        <v>103.57142857142858</v>
      </c>
      <c r="T2544" s="10">
        <f>SUM(E2544/P2544)</f>
        <v>55.769230769230766</v>
      </c>
      <c r="U2544" t="s">
        <v>8323</v>
      </c>
      <c r="V2544" t="s">
        <v>8352</v>
      </c>
    </row>
    <row r="2545" spans="1:22" ht="43.5" x14ac:dyDescent="0.35">
      <c r="A2545">
        <v>2543</v>
      </c>
      <c r="B2545" s="3" t="s">
        <v>2543</v>
      </c>
      <c r="C2545" s="3" t="s">
        <v>6653</v>
      </c>
      <c r="D2545" s="18">
        <v>250</v>
      </c>
      <c r="E2545" s="18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7">
        <v>40513.899282407401</v>
      </c>
      <c r="L2545" s="7">
        <v>40544.916666666664</v>
      </c>
      <c r="M2545" s="5">
        <f>(J2545/86400)+25569+(-5/24)</f>
        <v>40513.899282407401</v>
      </c>
      <c r="N2545" s="5">
        <f t="shared" si="39"/>
        <v>40544.916666666664</v>
      </c>
      <c r="O2545" t="b">
        <v>0</v>
      </c>
      <c r="P2545">
        <v>13</v>
      </c>
      <c r="Q2545" t="b">
        <v>1</v>
      </c>
      <c r="R2545" t="s">
        <v>8300</v>
      </c>
      <c r="S2545" s="11">
        <f>SUM(E2545/D2545)*100</f>
        <v>156.4</v>
      </c>
      <c r="T2545" s="10">
        <f>SUM(E2545/P2545)</f>
        <v>30.076923076923077</v>
      </c>
      <c r="U2545" t="s">
        <v>8323</v>
      </c>
      <c r="V2545" t="s">
        <v>8352</v>
      </c>
    </row>
    <row r="2546" spans="1:22" ht="43.5" x14ac:dyDescent="0.35">
      <c r="A2546">
        <v>2544</v>
      </c>
      <c r="B2546" s="3" t="s">
        <v>2544</v>
      </c>
      <c r="C2546" s="3" t="s">
        <v>6654</v>
      </c>
      <c r="D2546" s="18">
        <v>5000</v>
      </c>
      <c r="E2546" s="18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7">
        <v>41068.3121412037</v>
      </c>
      <c r="L2546" s="7">
        <v>41098.3121412037</v>
      </c>
      <c r="M2546" s="5">
        <f>(J2546/86400)+25569+(-5/24)</f>
        <v>41068.3121412037</v>
      </c>
      <c r="N2546" s="5">
        <f t="shared" si="39"/>
        <v>41098.3121412037</v>
      </c>
      <c r="O2546" t="b">
        <v>0</v>
      </c>
      <c r="P2546">
        <v>57</v>
      </c>
      <c r="Q2546" t="b">
        <v>1</v>
      </c>
      <c r="R2546" t="s">
        <v>8300</v>
      </c>
      <c r="S2546" s="11">
        <f>SUM(E2546/D2546)*100</f>
        <v>100.82</v>
      </c>
      <c r="T2546" s="10">
        <f>SUM(E2546/P2546)</f>
        <v>88.438596491228068</v>
      </c>
      <c r="U2546" t="s">
        <v>8323</v>
      </c>
      <c r="V2546" t="s">
        <v>8352</v>
      </c>
    </row>
    <row r="2547" spans="1:22" ht="43.5" x14ac:dyDescent="0.35">
      <c r="A2547">
        <v>2545</v>
      </c>
      <c r="B2547" s="3" t="s">
        <v>2545</v>
      </c>
      <c r="C2547" s="3" t="s">
        <v>6655</v>
      </c>
      <c r="D2547" s="18">
        <v>2000</v>
      </c>
      <c r="E2547" s="18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7">
        <v>42026.929837962962</v>
      </c>
      <c r="L2547" s="7">
        <v>42061.812499999993</v>
      </c>
      <c r="M2547" s="5">
        <f>(J2547/86400)+25569+(-5/24)</f>
        <v>42026.929837962962</v>
      </c>
      <c r="N2547" s="5">
        <f t="shared" si="39"/>
        <v>42061.812499999993</v>
      </c>
      <c r="O2547" t="b">
        <v>0</v>
      </c>
      <c r="P2547">
        <v>61</v>
      </c>
      <c r="Q2547" t="b">
        <v>1</v>
      </c>
      <c r="R2547" t="s">
        <v>8300</v>
      </c>
      <c r="S2547" s="11">
        <f>SUM(E2547/D2547)*100</f>
        <v>195.3</v>
      </c>
      <c r="T2547" s="10">
        <f>SUM(E2547/P2547)</f>
        <v>64.032786885245898</v>
      </c>
      <c r="U2547" t="s">
        <v>8323</v>
      </c>
      <c r="V2547" t="s">
        <v>8352</v>
      </c>
    </row>
    <row r="2548" spans="1:22" ht="43.5" x14ac:dyDescent="0.35">
      <c r="A2548">
        <v>2546</v>
      </c>
      <c r="B2548" s="3" t="s">
        <v>2546</v>
      </c>
      <c r="C2548" s="3" t="s">
        <v>6656</v>
      </c>
      <c r="D2548" s="18">
        <v>3500</v>
      </c>
      <c r="E2548" s="1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7">
        <v>41524.650219907409</v>
      </c>
      <c r="L2548" s="7">
        <v>41552</v>
      </c>
      <c r="M2548" s="5">
        <f>(J2548/86400)+25569+(-5/24)</f>
        <v>41524.650219907409</v>
      </c>
      <c r="N2548" s="5">
        <f t="shared" si="39"/>
        <v>41552</v>
      </c>
      <c r="O2548" t="b">
        <v>0</v>
      </c>
      <c r="P2548">
        <v>65</v>
      </c>
      <c r="Q2548" t="b">
        <v>1</v>
      </c>
      <c r="R2548" t="s">
        <v>8300</v>
      </c>
      <c r="S2548" s="11">
        <f>SUM(E2548/D2548)*100</f>
        <v>111.71428571428572</v>
      </c>
      <c r="T2548" s="10">
        <f>SUM(E2548/P2548)</f>
        <v>60.153846153846153</v>
      </c>
      <c r="U2548" t="s">
        <v>8323</v>
      </c>
      <c r="V2548" t="s">
        <v>8352</v>
      </c>
    </row>
    <row r="2549" spans="1:22" ht="43.5" x14ac:dyDescent="0.35">
      <c r="A2549">
        <v>2547</v>
      </c>
      <c r="B2549" s="3" t="s">
        <v>2547</v>
      </c>
      <c r="C2549" s="3" t="s">
        <v>6657</v>
      </c>
      <c r="D2549" s="18">
        <v>5500</v>
      </c>
      <c r="E2549" s="18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7">
        <v>40973.564849537033</v>
      </c>
      <c r="L2549" s="7">
        <v>41003.523182870369</v>
      </c>
      <c r="M2549" s="5">
        <f>(J2549/86400)+25569+(-5/24)</f>
        <v>40973.564849537033</v>
      </c>
      <c r="N2549" s="5">
        <f t="shared" si="39"/>
        <v>41003.523182870369</v>
      </c>
      <c r="O2549" t="b">
        <v>0</v>
      </c>
      <c r="P2549">
        <v>134</v>
      </c>
      <c r="Q2549" t="b">
        <v>1</v>
      </c>
      <c r="R2549" t="s">
        <v>8300</v>
      </c>
      <c r="S2549" s="11">
        <f>SUM(E2549/D2549)*100</f>
        <v>119.85454545454546</v>
      </c>
      <c r="T2549" s="10">
        <f>SUM(E2549/P2549)</f>
        <v>49.194029850746269</v>
      </c>
      <c r="U2549" t="s">
        <v>8323</v>
      </c>
      <c r="V2549" t="s">
        <v>8352</v>
      </c>
    </row>
    <row r="2550" spans="1:22" ht="43.5" x14ac:dyDescent="0.35">
      <c r="A2550">
        <v>2548</v>
      </c>
      <c r="B2550" s="3" t="s">
        <v>2548</v>
      </c>
      <c r="C2550" s="3" t="s">
        <v>6658</v>
      </c>
      <c r="D2550" s="18">
        <v>6000</v>
      </c>
      <c r="E2550" s="18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7">
        <v>42618.417094907403</v>
      </c>
      <c r="L2550" s="7">
        <v>42642.977083333331</v>
      </c>
      <c r="M2550" s="5">
        <f>(J2550/86400)+25569+(-5/24)</f>
        <v>42618.417094907403</v>
      </c>
      <c r="N2550" s="5">
        <f t="shared" si="39"/>
        <v>42642.977083333331</v>
      </c>
      <c r="O2550" t="b">
        <v>0</v>
      </c>
      <c r="P2550">
        <v>37</v>
      </c>
      <c r="Q2550" t="b">
        <v>1</v>
      </c>
      <c r="R2550" t="s">
        <v>8300</v>
      </c>
      <c r="S2550" s="11">
        <f>SUM(E2550/D2550)*100</f>
        <v>101.85</v>
      </c>
      <c r="T2550" s="10">
        <f>SUM(E2550/P2550)</f>
        <v>165.16216216216216</v>
      </c>
      <c r="U2550" t="s">
        <v>8323</v>
      </c>
      <c r="V2550" t="s">
        <v>8352</v>
      </c>
    </row>
    <row r="2551" spans="1:22" ht="43.5" x14ac:dyDescent="0.35">
      <c r="A2551">
        <v>2549</v>
      </c>
      <c r="B2551" s="3" t="s">
        <v>2549</v>
      </c>
      <c r="C2551" s="3" t="s">
        <v>6659</v>
      </c>
      <c r="D2551" s="18">
        <v>1570</v>
      </c>
      <c r="E2551" s="18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7">
        <v>41390.549421296295</v>
      </c>
      <c r="L2551" s="7">
        <v>41425.5</v>
      </c>
      <c r="M2551" s="5">
        <f>(J2551/86400)+25569+(-5/24)</f>
        <v>41390.549421296295</v>
      </c>
      <c r="N2551" s="5">
        <f t="shared" si="39"/>
        <v>41425.5</v>
      </c>
      <c r="O2551" t="b">
        <v>0</v>
      </c>
      <c r="P2551">
        <v>37</v>
      </c>
      <c r="Q2551" t="b">
        <v>1</v>
      </c>
      <c r="R2551" t="s">
        <v>8300</v>
      </c>
      <c r="S2551" s="11">
        <f>SUM(E2551/D2551)*100</f>
        <v>102.80254777070064</v>
      </c>
      <c r="T2551" s="10">
        <f>SUM(E2551/P2551)</f>
        <v>43.621621621621621</v>
      </c>
      <c r="U2551" t="s">
        <v>8323</v>
      </c>
      <c r="V2551" t="s">
        <v>8352</v>
      </c>
    </row>
    <row r="2552" spans="1:22" ht="58" x14ac:dyDescent="0.35">
      <c r="A2552">
        <v>2550</v>
      </c>
      <c r="B2552" s="3" t="s">
        <v>2550</v>
      </c>
      <c r="C2552" s="3" t="s">
        <v>6660</v>
      </c>
      <c r="D2552" s="18">
        <v>6500</v>
      </c>
      <c r="E2552" s="18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7">
        <v>42228.425995370366</v>
      </c>
      <c r="L2552" s="7">
        <v>42284.957638888889</v>
      </c>
      <c r="M2552" s="5">
        <f>(J2552/86400)+25569+(-5/24)</f>
        <v>42228.425995370366</v>
      </c>
      <c r="N2552" s="5">
        <f t="shared" si="39"/>
        <v>42284.957638888889</v>
      </c>
      <c r="O2552" t="b">
        <v>0</v>
      </c>
      <c r="P2552">
        <v>150</v>
      </c>
      <c r="Q2552" t="b">
        <v>1</v>
      </c>
      <c r="R2552" t="s">
        <v>8300</v>
      </c>
      <c r="S2552" s="11">
        <f>SUM(E2552/D2552)*100</f>
        <v>100.84615384615385</v>
      </c>
      <c r="T2552" s="10">
        <f>SUM(E2552/P2552)</f>
        <v>43.7</v>
      </c>
      <c r="U2552" t="s">
        <v>8323</v>
      </c>
      <c r="V2552" t="s">
        <v>8352</v>
      </c>
    </row>
    <row r="2553" spans="1:22" ht="43.5" x14ac:dyDescent="0.35">
      <c r="A2553">
        <v>2551</v>
      </c>
      <c r="B2553" s="3" t="s">
        <v>2551</v>
      </c>
      <c r="C2553" s="3" t="s">
        <v>6661</v>
      </c>
      <c r="D2553" s="18">
        <v>3675</v>
      </c>
      <c r="E2553" s="18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7">
        <v>40961.043807870366</v>
      </c>
      <c r="L2553" s="7">
        <v>40989.658333333333</v>
      </c>
      <c r="M2553" s="5">
        <f>(J2553/86400)+25569+(-5/24)</f>
        <v>40961.043807870366</v>
      </c>
      <c r="N2553" s="5">
        <f t="shared" si="39"/>
        <v>40989.658333333333</v>
      </c>
      <c r="O2553" t="b">
        <v>0</v>
      </c>
      <c r="P2553">
        <v>56</v>
      </c>
      <c r="Q2553" t="b">
        <v>1</v>
      </c>
      <c r="R2553" t="s">
        <v>8300</v>
      </c>
      <c r="S2553" s="11">
        <f>SUM(E2553/D2553)*100</f>
        <v>102.73469387755102</v>
      </c>
      <c r="T2553" s="10">
        <f>SUM(E2553/P2553)</f>
        <v>67.419642857142861</v>
      </c>
      <c r="U2553" t="s">
        <v>8323</v>
      </c>
      <c r="V2553" t="s">
        <v>8352</v>
      </c>
    </row>
    <row r="2554" spans="1:22" ht="43.5" x14ac:dyDescent="0.35">
      <c r="A2554">
        <v>2552</v>
      </c>
      <c r="B2554" s="3" t="s">
        <v>2552</v>
      </c>
      <c r="C2554" s="3" t="s">
        <v>6662</v>
      </c>
      <c r="D2554" s="18">
        <v>3000</v>
      </c>
      <c r="E2554" s="18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7">
        <v>42769.601631944439</v>
      </c>
      <c r="L2554" s="7">
        <v>42799.601631944439</v>
      </c>
      <c r="M2554" s="5">
        <f>(J2554/86400)+25569+(-5/24)</f>
        <v>42769.601631944439</v>
      </c>
      <c r="N2554" s="5">
        <f t="shared" si="39"/>
        <v>42799.601631944439</v>
      </c>
      <c r="O2554" t="b">
        <v>0</v>
      </c>
      <c r="P2554">
        <v>18</v>
      </c>
      <c r="Q2554" t="b">
        <v>1</v>
      </c>
      <c r="R2554" t="s">
        <v>8300</v>
      </c>
      <c r="S2554" s="11">
        <f>SUM(E2554/D2554)*100</f>
        <v>106.5</v>
      </c>
      <c r="T2554" s="10">
        <f>SUM(E2554/P2554)</f>
        <v>177.5</v>
      </c>
      <c r="U2554" t="s">
        <v>8323</v>
      </c>
      <c r="V2554" t="s">
        <v>8352</v>
      </c>
    </row>
    <row r="2555" spans="1:22" ht="43.5" x14ac:dyDescent="0.35">
      <c r="A2555">
        <v>2553</v>
      </c>
      <c r="B2555" s="3" t="s">
        <v>2553</v>
      </c>
      <c r="C2555" s="3" t="s">
        <v>6663</v>
      </c>
      <c r="D2555" s="18">
        <v>1500</v>
      </c>
      <c r="E2555" s="18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7">
        <v>41112.990821759253</v>
      </c>
      <c r="L2555" s="7">
        <v>41172.990821759253</v>
      </c>
      <c r="M2555" s="5">
        <f>(J2555/86400)+25569+(-5/24)</f>
        <v>41112.990821759253</v>
      </c>
      <c r="N2555" s="5">
        <f t="shared" si="39"/>
        <v>41172.990821759253</v>
      </c>
      <c r="O2555" t="b">
        <v>0</v>
      </c>
      <c r="P2555">
        <v>60</v>
      </c>
      <c r="Q2555" t="b">
        <v>1</v>
      </c>
      <c r="R2555" t="s">
        <v>8300</v>
      </c>
      <c r="S2555" s="11">
        <f>SUM(E2555/D2555)*100</f>
        <v>155.53333333333333</v>
      </c>
      <c r="T2555" s="10">
        <f>SUM(E2555/P2555)</f>
        <v>38.883333333333333</v>
      </c>
      <c r="U2555" t="s">
        <v>8323</v>
      </c>
      <c r="V2555" t="s">
        <v>8352</v>
      </c>
    </row>
    <row r="2556" spans="1:22" ht="58" x14ac:dyDescent="0.35">
      <c r="A2556">
        <v>2554</v>
      </c>
      <c r="B2556" s="3" t="s">
        <v>2554</v>
      </c>
      <c r="C2556" s="3" t="s">
        <v>6664</v>
      </c>
      <c r="D2556" s="18">
        <v>3000</v>
      </c>
      <c r="E2556" s="18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7">
        <v>42124.869942129626</v>
      </c>
      <c r="L2556" s="7">
        <v>42155.957638888889</v>
      </c>
      <c r="M2556" s="5">
        <f>(J2556/86400)+25569+(-5/24)</f>
        <v>42124.869942129626</v>
      </c>
      <c r="N2556" s="5">
        <f t="shared" si="39"/>
        <v>42155.957638888889</v>
      </c>
      <c r="O2556" t="b">
        <v>0</v>
      </c>
      <c r="P2556">
        <v>67</v>
      </c>
      <c r="Q2556" t="b">
        <v>1</v>
      </c>
      <c r="R2556" t="s">
        <v>8300</v>
      </c>
      <c r="S2556" s="11">
        <f>SUM(E2556/D2556)*100</f>
        <v>122.8</v>
      </c>
      <c r="T2556" s="10">
        <f>SUM(E2556/P2556)</f>
        <v>54.985074626865675</v>
      </c>
      <c r="U2556" t="s">
        <v>8323</v>
      </c>
      <c r="V2556" t="s">
        <v>8352</v>
      </c>
    </row>
    <row r="2557" spans="1:22" ht="58" x14ac:dyDescent="0.35">
      <c r="A2557">
        <v>2555</v>
      </c>
      <c r="B2557" s="3" t="s">
        <v>2555</v>
      </c>
      <c r="C2557" s="3" t="s">
        <v>6665</v>
      </c>
      <c r="D2557" s="18">
        <v>2000</v>
      </c>
      <c r="E2557" s="18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7">
        <v>41026.44667824074</v>
      </c>
      <c r="L2557" s="7">
        <v>41057.44667824074</v>
      </c>
      <c r="M2557" s="5">
        <f>(J2557/86400)+25569+(-5/24)</f>
        <v>41026.44667824074</v>
      </c>
      <c r="N2557" s="5">
        <f t="shared" si="39"/>
        <v>41057.44667824074</v>
      </c>
      <c r="O2557" t="b">
        <v>0</v>
      </c>
      <c r="P2557">
        <v>35</v>
      </c>
      <c r="Q2557" t="b">
        <v>1</v>
      </c>
      <c r="R2557" t="s">
        <v>8300</v>
      </c>
      <c r="S2557" s="11">
        <f>SUM(E2557/D2557)*100</f>
        <v>107.35</v>
      </c>
      <c r="T2557" s="10">
        <f>SUM(E2557/P2557)</f>
        <v>61.342857142857142</v>
      </c>
      <c r="U2557" t="s">
        <v>8323</v>
      </c>
      <c r="V2557" t="s">
        <v>8352</v>
      </c>
    </row>
    <row r="2558" spans="1:22" ht="43.5" x14ac:dyDescent="0.35">
      <c r="A2558">
        <v>2556</v>
      </c>
      <c r="B2558" s="3" t="s">
        <v>2556</v>
      </c>
      <c r="C2558" s="3" t="s">
        <v>6666</v>
      </c>
      <c r="D2558" s="18">
        <v>745</v>
      </c>
      <c r="E2558" s="1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7">
        <v>41222.783067129625</v>
      </c>
      <c r="L2558" s="7">
        <v>41267.783067129625</v>
      </c>
      <c r="M2558" s="5">
        <f>(J2558/86400)+25569+(-5/24)</f>
        <v>41222.783067129625</v>
      </c>
      <c r="N2558" s="5">
        <f t="shared" si="39"/>
        <v>41267.783067129625</v>
      </c>
      <c r="O2558" t="b">
        <v>0</v>
      </c>
      <c r="P2558">
        <v>34</v>
      </c>
      <c r="Q2558" t="b">
        <v>1</v>
      </c>
      <c r="R2558" t="s">
        <v>8300</v>
      </c>
      <c r="S2558" s="11">
        <f>SUM(E2558/D2558)*100</f>
        <v>105.50335570469798</v>
      </c>
      <c r="T2558" s="10">
        <f>SUM(E2558/P2558)</f>
        <v>23.117647058823529</v>
      </c>
      <c r="U2558" t="s">
        <v>8323</v>
      </c>
      <c r="V2558" t="s">
        <v>8352</v>
      </c>
    </row>
    <row r="2559" spans="1:22" ht="29" x14ac:dyDescent="0.35">
      <c r="A2559">
        <v>2557</v>
      </c>
      <c r="B2559" s="3" t="s">
        <v>2557</v>
      </c>
      <c r="C2559" s="3" t="s">
        <v>6667</v>
      </c>
      <c r="D2559" s="18">
        <v>900</v>
      </c>
      <c r="E2559" s="18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7">
        <v>41744.536874999998</v>
      </c>
      <c r="L2559" s="7">
        <v>41774.536874999998</v>
      </c>
      <c r="M2559" s="5">
        <f>(J2559/86400)+25569+(-5/24)</f>
        <v>41744.536874999998</v>
      </c>
      <c r="N2559" s="5">
        <f t="shared" si="39"/>
        <v>41774.536874999998</v>
      </c>
      <c r="O2559" t="b">
        <v>0</v>
      </c>
      <c r="P2559">
        <v>36</v>
      </c>
      <c r="Q2559" t="b">
        <v>1</v>
      </c>
      <c r="R2559" t="s">
        <v>8300</v>
      </c>
      <c r="S2559" s="11">
        <f>SUM(E2559/D2559)*100</f>
        <v>118.44444444444444</v>
      </c>
      <c r="T2559" s="10">
        <f>SUM(E2559/P2559)</f>
        <v>29.611111111111111</v>
      </c>
      <c r="U2559" t="s">
        <v>8323</v>
      </c>
      <c r="V2559" t="s">
        <v>8352</v>
      </c>
    </row>
    <row r="2560" spans="1:22" ht="43.5" x14ac:dyDescent="0.35">
      <c r="A2560">
        <v>2558</v>
      </c>
      <c r="B2560" s="3" t="s">
        <v>2558</v>
      </c>
      <c r="C2560" s="3" t="s">
        <v>6668</v>
      </c>
      <c r="D2560" s="18">
        <v>1250</v>
      </c>
      <c r="E2560" s="18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7">
        <v>42093.651689814811</v>
      </c>
      <c r="L2560" s="7">
        <v>42125.374305555553</v>
      </c>
      <c r="M2560" s="5">
        <f>(J2560/86400)+25569+(-5/24)</f>
        <v>42093.651689814811</v>
      </c>
      <c r="N2560" s="5">
        <f t="shared" si="39"/>
        <v>42125.374305555553</v>
      </c>
      <c r="O2560" t="b">
        <v>0</v>
      </c>
      <c r="P2560">
        <v>18</v>
      </c>
      <c r="Q2560" t="b">
        <v>1</v>
      </c>
      <c r="R2560" t="s">
        <v>8300</v>
      </c>
      <c r="S2560" s="11">
        <f>SUM(E2560/D2560)*100</f>
        <v>108.88</v>
      </c>
      <c r="T2560" s="10">
        <f>SUM(E2560/P2560)</f>
        <v>75.611111111111114</v>
      </c>
      <c r="U2560" t="s">
        <v>8323</v>
      </c>
      <c r="V2560" t="s">
        <v>8352</v>
      </c>
    </row>
    <row r="2561" spans="1:22" ht="43.5" x14ac:dyDescent="0.35">
      <c r="A2561">
        <v>2559</v>
      </c>
      <c r="B2561" s="3" t="s">
        <v>2559</v>
      </c>
      <c r="C2561" s="3" t="s">
        <v>6669</v>
      </c>
      <c r="D2561" s="18">
        <v>800</v>
      </c>
      <c r="E2561" s="18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7">
        <v>40829.665324074071</v>
      </c>
      <c r="L2561" s="7">
        <v>40862.609027777777</v>
      </c>
      <c r="M2561" s="5">
        <f>(J2561/86400)+25569+(-5/24)</f>
        <v>40829.665324074071</v>
      </c>
      <c r="N2561" s="5">
        <f t="shared" si="39"/>
        <v>40862.609027777777</v>
      </c>
      <c r="O2561" t="b">
        <v>0</v>
      </c>
      <c r="P2561">
        <v>25</v>
      </c>
      <c r="Q2561" t="b">
        <v>1</v>
      </c>
      <c r="R2561" t="s">
        <v>8300</v>
      </c>
      <c r="S2561" s="11">
        <f>SUM(E2561/D2561)*100</f>
        <v>111.25</v>
      </c>
      <c r="T2561" s="10">
        <f>SUM(E2561/P2561)</f>
        <v>35.6</v>
      </c>
      <c r="U2561" t="s">
        <v>8323</v>
      </c>
      <c r="V2561" t="s">
        <v>8352</v>
      </c>
    </row>
    <row r="2562" spans="1:22" ht="43.5" x14ac:dyDescent="0.35">
      <c r="A2562">
        <v>2560</v>
      </c>
      <c r="B2562" s="3" t="s">
        <v>2560</v>
      </c>
      <c r="C2562" s="3" t="s">
        <v>6670</v>
      </c>
      <c r="D2562" s="18">
        <v>3000</v>
      </c>
      <c r="E2562" s="18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7">
        <v>42039.742754629631</v>
      </c>
      <c r="L2562" s="7">
        <v>42069.742754629631</v>
      </c>
      <c r="M2562" s="5">
        <f>(J2562/86400)+25569+(-5/24)</f>
        <v>42039.742754629631</v>
      </c>
      <c r="N2562" s="5">
        <f t="shared" si="39"/>
        <v>42069.742754629631</v>
      </c>
      <c r="O2562" t="b">
        <v>0</v>
      </c>
      <c r="P2562">
        <v>21</v>
      </c>
      <c r="Q2562" t="b">
        <v>1</v>
      </c>
      <c r="R2562" t="s">
        <v>8300</v>
      </c>
      <c r="S2562" s="11">
        <f>SUM(E2562/D2562)*100</f>
        <v>100.1</v>
      </c>
      <c r="T2562" s="10">
        <f>SUM(E2562/P2562)</f>
        <v>143</v>
      </c>
      <c r="U2562" t="s">
        <v>8323</v>
      </c>
      <c r="V2562" t="s">
        <v>8352</v>
      </c>
    </row>
    <row r="2563" spans="1:22" ht="43.5" x14ac:dyDescent="0.35">
      <c r="A2563">
        <v>2561</v>
      </c>
      <c r="B2563" s="3" t="s">
        <v>2561</v>
      </c>
      <c r="C2563" s="3" t="s">
        <v>6671</v>
      </c>
      <c r="D2563" s="18">
        <v>100000</v>
      </c>
      <c r="E2563" s="18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7">
        <v>42260.320474537039</v>
      </c>
      <c r="L2563" s="7">
        <v>42290.320474537039</v>
      </c>
      <c r="M2563" s="5">
        <f>(J2563/86400)+25569+(-5/24)</f>
        <v>42260.320474537039</v>
      </c>
      <c r="N2563" s="5">
        <f t="shared" ref="N2563:N2626" si="40">(I2563/86400)+25569+(-5/24)</f>
        <v>42290.320474537039</v>
      </c>
      <c r="O2563" t="b">
        <v>0</v>
      </c>
      <c r="P2563">
        <v>0</v>
      </c>
      <c r="Q2563" t="b">
        <v>0</v>
      </c>
      <c r="R2563" t="s">
        <v>8284</v>
      </c>
      <c r="S2563" s="11">
        <f>SUM(E2563/D2563)*100</f>
        <v>0</v>
      </c>
      <c r="T2563" s="10" t="e">
        <f>SUM(E2563/P2563)</f>
        <v>#DIV/0!</v>
      </c>
      <c r="U2563" t="s">
        <v>8334</v>
      </c>
      <c r="V2563" t="s">
        <v>8335</v>
      </c>
    </row>
    <row r="2564" spans="1:22" ht="58" x14ac:dyDescent="0.35">
      <c r="A2564">
        <v>2562</v>
      </c>
      <c r="B2564" s="3" t="s">
        <v>2562</v>
      </c>
      <c r="C2564" s="3" t="s">
        <v>6672</v>
      </c>
      <c r="D2564" s="18">
        <v>10000</v>
      </c>
      <c r="E2564" s="18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7">
        <v>42594.316423611112</v>
      </c>
      <c r="L2564" s="7">
        <v>42654.316423611112</v>
      </c>
      <c r="M2564" s="5">
        <f>(J2564/86400)+25569+(-5/24)</f>
        <v>42594.316423611112</v>
      </c>
      <c r="N2564" s="5">
        <f t="shared" si="40"/>
        <v>42654.316423611112</v>
      </c>
      <c r="O2564" t="b">
        <v>0</v>
      </c>
      <c r="P2564">
        <v>3</v>
      </c>
      <c r="Q2564" t="b">
        <v>0</v>
      </c>
      <c r="R2564" t="s">
        <v>8284</v>
      </c>
      <c r="S2564" s="11">
        <f>SUM(E2564/D2564)*100</f>
        <v>0.75</v>
      </c>
      <c r="T2564" s="10">
        <f>SUM(E2564/P2564)</f>
        <v>25</v>
      </c>
      <c r="U2564" t="s">
        <v>8334</v>
      </c>
      <c r="V2564" t="s">
        <v>8335</v>
      </c>
    </row>
    <row r="2565" spans="1:22" ht="29" x14ac:dyDescent="0.35">
      <c r="A2565">
        <v>2563</v>
      </c>
      <c r="B2565" s="3" t="s">
        <v>2563</v>
      </c>
      <c r="C2565" s="3" t="s">
        <v>6673</v>
      </c>
      <c r="D2565" s="18">
        <v>20000</v>
      </c>
      <c r="E2565" s="18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7">
        <v>42154.931145833332</v>
      </c>
      <c r="L2565" s="7">
        <v>42214.931145833332</v>
      </c>
      <c r="M2565" s="5">
        <f>(J2565/86400)+25569+(-5/24)</f>
        <v>42154.931145833332</v>
      </c>
      <c r="N2565" s="5">
        <f t="shared" si="40"/>
        <v>42214.931145833332</v>
      </c>
      <c r="O2565" t="b">
        <v>0</v>
      </c>
      <c r="P2565">
        <v>0</v>
      </c>
      <c r="Q2565" t="b">
        <v>0</v>
      </c>
      <c r="R2565" t="s">
        <v>8284</v>
      </c>
      <c r="S2565" s="11">
        <f>SUM(E2565/D2565)*100</f>
        <v>0</v>
      </c>
      <c r="T2565" s="10" t="e">
        <f>SUM(E2565/P2565)</f>
        <v>#DIV/0!</v>
      </c>
      <c r="U2565" t="s">
        <v>8334</v>
      </c>
      <c r="V2565" t="s">
        <v>8335</v>
      </c>
    </row>
    <row r="2566" spans="1:22" ht="43.5" x14ac:dyDescent="0.35">
      <c r="A2566">
        <v>2564</v>
      </c>
      <c r="B2566" s="3" t="s">
        <v>2564</v>
      </c>
      <c r="C2566" s="3" t="s">
        <v>6674</v>
      </c>
      <c r="D2566" s="18">
        <v>40000</v>
      </c>
      <c r="E2566" s="18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7">
        <v>41821.83216435185</v>
      </c>
      <c r="L2566" s="7">
        <v>41851.83216435185</v>
      </c>
      <c r="M2566" s="5">
        <f>(J2566/86400)+25569+(-5/24)</f>
        <v>41821.83216435185</v>
      </c>
      <c r="N2566" s="5">
        <f t="shared" si="40"/>
        <v>41851.83216435185</v>
      </c>
      <c r="O2566" t="b">
        <v>0</v>
      </c>
      <c r="P2566">
        <v>0</v>
      </c>
      <c r="Q2566" t="b">
        <v>0</v>
      </c>
      <c r="R2566" t="s">
        <v>8284</v>
      </c>
      <c r="S2566" s="11">
        <f>SUM(E2566/D2566)*100</f>
        <v>0</v>
      </c>
      <c r="T2566" s="10" t="e">
        <f>SUM(E2566/P2566)</f>
        <v>#DIV/0!</v>
      </c>
      <c r="U2566" t="s">
        <v>8334</v>
      </c>
      <c r="V2566" t="s">
        <v>8335</v>
      </c>
    </row>
    <row r="2567" spans="1:22" ht="43.5" x14ac:dyDescent="0.35">
      <c r="A2567">
        <v>2565</v>
      </c>
      <c r="B2567" s="3" t="s">
        <v>2565</v>
      </c>
      <c r="C2567" s="3" t="s">
        <v>6675</v>
      </c>
      <c r="D2567" s="18">
        <v>10000</v>
      </c>
      <c r="E2567" s="18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7">
        <v>42440.442002314812</v>
      </c>
      <c r="L2567" s="7">
        <v>42499.659722222219</v>
      </c>
      <c r="M2567" s="5">
        <f>(J2567/86400)+25569+(-5/24)</f>
        <v>42440.442002314812</v>
      </c>
      <c r="N2567" s="5">
        <f t="shared" si="40"/>
        <v>42499.659722222219</v>
      </c>
      <c r="O2567" t="b">
        <v>0</v>
      </c>
      <c r="P2567">
        <v>1</v>
      </c>
      <c r="Q2567" t="b">
        <v>0</v>
      </c>
      <c r="R2567" t="s">
        <v>8284</v>
      </c>
      <c r="S2567" s="11">
        <f>SUM(E2567/D2567)*100</f>
        <v>1</v>
      </c>
      <c r="T2567" s="10">
        <f>SUM(E2567/P2567)</f>
        <v>100</v>
      </c>
      <c r="U2567" t="s">
        <v>8334</v>
      </c>
      <c r="V2567" t="s">
        <v>8335</v>
      </c>
    </row>
    <row r="2568" spans="1:22" ht="43.5" x14ac:dyDescent="0.35">
      <c r="A2568">
        <v>2566</v>
      </c>
      <c r="B2568" s="3" t="s">
        <v>2566</v>
      </c>
      <c r="C2568" s="3" t="s">
        <v>6676</v>
      </c>
      <c r="D2568" s="18">
        <v>35000</v>
      </c>
      <c r="E2568" s="1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7">
        <v>41842.772546296292</v>
      </c>
      <c r="L2568" s="7">
        <v>41872.772546296292</v>
      </c>
      <c r="M2568" s="5">
        <f>(J2568/86400)+25569+(-5/24)</f>
        <v>41842.772546296292</v>
      </c>
      <c r="N2568" s="5">
        <f t="shared" si="40"/>
        <v>41872.772546296292</v>
      </c>
      <c r="O2568" t="b">
        <v>0</v>
      </c>
      <c r="P2568">
        <v>0</v>
      </c>
      <c r="Q2568" t="b">
        <v>0</v>
      </c>
      <c r="R2568" t="s">
        <v>8284</v>
      </c>
      <c r="S2568" s="11">
        <f>SUM(E2568/D2568)*100</f>
        <v>0</v>
      </c>
      <c r="T2568" s="10" t="e">
        <f>SUM(E2568/P2568)</f>
        <v>#DIV/0!</v>
      </c>
      <c r="U2568" t="s">
        <v>8334</v>
      </c>
      <c r="V2568" t="s">
        <v>8335</v>
      </c>
    </row>
    <row r="2569" spans="1:22" ht="43.5" x14ac:dyDescent="0.35">
      <c r="A2569">
        <v>2567</v>
      </c>
      <c r="B2569" s="3" t="s">
        <v>2567</v>
      </c>
      <c r="C2569" s="3" t="s">
        <v>6677</v>
      </c>
      <c r="D2569" s="18">
        <v>45000</v>
      </c>
      <c r="E2569" s="18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7">
        <v>42087.670578703699</v>
      </c>
      <c r="L2569" s="7">
        <v>42117.670578703699</v>
      </c>
      <c r="M2569" s="5">
        <f>(J2569/86400)+25569+(-5/24)</f>
        <v>42087.670578703699</v>
      </c>
      <c r="N2569" s="5">
        <f t="shared" si="40"/>
        <v>42117.670578703699</v>
      </c>
      <c r="O2569" t="b">
        <v>0</v>
      </c>
      <c r="P2569">
        <v>2</v>
      </c>
      <c r="Q2569" t="b">
        <v>0</v>
      </c>
      <c r="R2569" t="s">
        <v>8284</v>
      </c>
      <c r="S2569" s="11">
        <f>SUM(E2569/D2569)*100</f>
        <v>0.26666666666666666</v>
      </c>
      <c r="T2569" s="10">
        <f>SUM(E2569/P2569)</f>
        <v>60</v>
      </c>
      <c r="U2569" t="s">
        <v>8334</v>
      </c>
      <c r="V2569" t="s">
        <v>8335</v>
      </c>
    </row>
    <row r="2570" spans="1:22" ht="43.5" x14ac:dyDescent="0.35">
      <c r="A2570">
        <v>2568</v>
      </c>
      <c r="B2570" s="3" t="s">
        <v>2568</v>
      </c>
      <c r="C2570" s="3" t="s">
        <v>6678</v>
      </c>
      <c r="D2570" s="18">
        <v>10000</v>
      </c>
      <c r="E2570" s="18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7">
        <v>42584.45826388889</v>
      </c>
      <c r="L2570" s="7">
        <v>42614.45826388889</v>
      </c>
      <c r="M2570" s="5">
        <f>(J2570/86400)+25569+(-5/24)</f>
        <v>42584.45826388889</v>
      </c>
      <c r="N2570" s="5">
        <f t="shared" si="40"/>
        <v>42614.45826388889</v>
      </c>
      <c r="O2570" t="b">
        <v>0</v>
      </c>
      <c r="P2570">
        <v>1</v>
      </c>
      <c r="Q2570" t="b">
        <v>0</v>
      </c>
      <c r="R2570" t="s">
        <v>8284</v>
      </c>
      <c r="S2570" s="11">
        <f>SUM(E2570/D2570)*100</f>
        <v>0.5</v>
      </c>
      <c r="T2570" s="10">
        <f>SUM(E2570/P2570)</f>
        <v>50</v>
      </c>
      <c r="U2570" t="s">
        <v>8334</v>
      </c>
      <c r="V2570" t="s">
        <v>8335</v>
      </c>
    </row>
    <row r="2571" spans="1:22" ht="43.5" x14ac:dyDescent="0.35">
      <c r="A2571">
        <v>2569</v>
      </c>
      <c r="B2571" s="3" t="s">
        <v>2569</v>
      </c>
      <c r="C2571" s="3" t="s">
        <v>6679</v>
      </c>
      <c r="D2571" s="18">
        <v>6500</v>
      </c>
      <c r="E2571" s="18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7">
        <v>42233.897129629629</v>
      </c>
      <c r="L2571" s="7">
        <v>42263.897129629629</v>
      </c>
      <c r="M2571" s="5">
        <f>(J2571/86400)+25569+(-5/24)</f>
        <v>42233.897129629629</v>
      </c>
      <c r="N2571" s="5">
        <f t="shared" si="40"/>
        <v>42263.897129629629</v>
      </c>
      <c r="O2571" t="b">
        <v>0</v>
      </c>
      <c r="P2571">
        <v>2</v>
      </c>
      <c r="Q2571" t="b">
        <v>0</v>
      </c>
      <c r="R2571" t="s">
        <v>8284</v>
      </c>
      <c r="S2571" s="11">
        <f>SUM(E2571/D2571)*100</f>
        <v>2.2307692307692308</v>
      </c>
      <c r="T2571" s="10">
        <f>SUM(E2571/P2571)</f>
        <v>72.5</v>
      </c>
      <c r="U2571" t="s">
        <v>8334</v>
      </c>
      <c r="V2571" t="s">
        <v>8335</v>
      </c>
    </row>
    <row r="2572" spans="1:22" ht="43.5" x14ac:dyDescent="0.35">
      <c r="A2572">
        <v>2570</v>
      </c>
      <c r="B2572" s="3" t="s">
        <v>2570</v>
      </c>
      <c r="C2572" s="3" t="s">
        <v>6680</v>
      </c>
      <c r="D2572" s="18">
        <v>7000</v>
      </c>
      <c r="E2572" s="18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7">
        <v>42744.694849537038</v>
      </c>
      <c r="L2572" s="7">
        <v>42774.694849537038</v>
      </c>
      <c r="M2572" s="5">
        <f>(J2572/86400)+25569+(-5/24)</f>
        <v>42744.694849537038</v>
      </c>
      <c r="N2572" s="5">
        <f t="shared" si="40"/>
        <v>42774.694849537038</v>
      </c>
      <c r="O2572" t="b">
        <v>0</v>
      </c>
      <c r="P2572">
        <v>2</v>
      </c>
      <c r="Q2572" t="b">
        <v>0</v>
      </c>
      <c r="R2572" t="s">
        <v>8284</v>
      </c>
      <c r="S2572" s="11">
        <f>SUM(E2572/D2572)*100</f>
        <v>0.84285714285714297</v>
      </c>
      <c r="T2572" s="10">
        <f>SUM(E2572/P2572)</f>
        <v>29.5</v>
      </c>
      <c r="U2572" t="s">
        <v>8334</v>
      </c>
      <c r="V2572" t="s">
        <v>8335</v>
      </c>
    </row>
    <row r="2573" spans="1:22" ht="43.5" x14ac:dyDescent="0.35">
      <c r="A2573">
        <v>2571</v>
      </c>
      <c r="B2573" s="3" t="s">
        <v>2571</v>
      </c>
      <c r="C2573" s="3" t="s">
        <v>6681</v>
      </c>
      <c r="D2573" s="18">
        <v>100000</v>
      </c>
      <c r="E2573" s="18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7">
        <v>42449.133344907408</v>
      </c>
      <c r="L2573" s="7">
        <v>42509.133344907408</v>
      </c>
      <c r="M2573" s="5">
        <f>(J2573/86400)+25569+(-5/24)</f>
        <v>42449.133344907408</v>
      </c>
      <c r="N2573" s="5">
        <f t="shared" si="40"/>
        <v>42509.133344907408</v>
      </c>
      <c r="O2573" t="b">
        <v>0</v>
      </c>
      <c r="P2573">
        <v>4</v>
      </c>
      <c r="Q2573" t="b">
        <v>0</v>
      </c>
      <c r="R2573" t="s">
        <v>8284</v>
      </c>
      <c r="S2573" s="11">
        <f>SUM(E2573/D2573)*100</f>
        <v>0.25</v>
      </c>
      <c r="T2573" s="10">
        <f>SUM(E2573/P2573)</f>
        <v>62.5</v>
      </c>
      <c r="U2573" t="s">
        <v>8334</v>
      </c>
      <c r="V2573" t="s">
        <v>8335</v>
      </c>
    </row>
    <row r="2574" spans="1:22" ht="43.5" x14ac:dyDescent="0.35">
      <c r="A2574">
        <v>2572</v>
      </c>
      <c r="B2574" s="3" t="s">
        <v>2572</v>
      </c>
      <c r="C2574" s="3" t="s">
        <v>6682</v>
      </c>
      <c r="D2574" s="18">
        <v>30000</v>
      </c>
      <c r="E2574" s="18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7">
        <v>42076.911076388882</v>
      </c>
      <c r="L2574" s="7">
        <v>42106.911076388882</v>
      </c>
      <c r="M2574" s="5">
        <f>(J2574/86400)+25569+(-5/24)</f>
        <v>42076.911076388882</v>
      </c>
      <c r="N2574" s="5">
        <f t="shared" si="40"/>
        <v>42106.911076388882</v>
      </c>
      <c r="O2574" t="b">
        <v>0</v>
      </c>
      <c r="P2574">
        <v>0</v>
      </c>
      <c r="Q2574" t="b">
        <v>0</v>
      </c>
      <c r="R2574" t="s">
        <v>8284</v>
      </c>
      <c r="S2574" s="11">
        <f>SUM(E2574/D2574)*100</f>
        <v>0</v>
      </c>
      <c r="T2574" s="10" t="e">
        <f>SUM(E2574/P2574)</f>
        <v>#DIV/0!</v>
      </c>
      <c r="U2574" t="s">
        <v>8334</v>
      </c>
      <c r="V2574" t="s">
        <v>8335</v>
      </c>
    </row>
    <row r="2575" spans="1:22" ht="58" x14ac:dyDescent="0.35">
      <c r="A2575">
        <v>2573</v>
      </c>
      <c r="B2575" s="3" t="s">
        <v>2573</v>
      </c>
      <c r="C2575" s="3" t="s">
        <v>6683</v>
      </c>
      <c r="D2575" s="18">
        <v>8000</v>
      </c>
      <c r="E2575" s="18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7">
        <v>41829.383668981478</v>
      </c>
      <c r="L2575" s="7">
        <v>41874.383668981478</v>
      </c>
      <c r="M2575" s="5">
        <f>(J2575/86400)+25569+(-5/24)</f>
        <v>41829.383668981478</v>
      </c>
      <c r="N2575" s="5">
        <f t="shared" si="40"/>
        <v>41874.383668981478</v>
      </c>
      <c r="O2575" t="b">
        <v>0</v>
      </c>
      <c r="P2575">
        <v>0</v>
      </c>
      <c r="Q2575" t="b">
        <v>0</v>
      </c>
      <c r="R2575" t="s">
        <v>8284</v>
      </c>
      <c r="S2575" s="11">
        <f>SUM(E2575/D2575)*100</f>
        <v>0</v>
      </c>
      <c r="T2575" s="10" t="e">
        <f>SUM(E2575/P2575)</f>
        <v>#DIV/0!</v>
      </c>
      <c r="U2575" t="s">
        <v>8334</v>
      </c>
      <c r="V2575" t="s">
        <v>8335</v>
      </c>
    </row>
    <row r="2576" spans="1:22" ht="58" x14ac:dyDescent="0.35">
      <c r="A2576">
        <v>2574</v>
      </c>
      <c r="B2576" s="3" t="s">
        <v>2574</v>
      </c>
      <c r="C2576" s="3" t="s">
        <v>6684</v>
      </c>
      <c r="D2576" s="18">
        <v>10000</v>
      </c>
      <c r="E2576" s="18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7">
        <v>42487.617418981477</v>
      </c>
      <c r="L2576" s="7">
        <v>42508.617418981477</v>
      </c>
      <c r="M2576" s="5">
        <f>(J2576/86400)+25569+(-5/24)</f>
        <v>42487.617418981477</v>
      </c>
      <c r="N2576" s="5">
        <f t="shared" si="40"/>
        <v>42508.617418981477</v>
      </c>
      <c r="O2576" t="b">
        <v>0</v>
      </c>
      <c r="P2576">
        <v>0</v>
      </c>
      <c r="Q2576" t="b">
        <v>0</v>
      </c>
      <c r="R2576" t="s">
        <v>8284</v>
      </c>
      <c r="S2576" s="11">
        <f>SUM(E2576/D2576)*100</f>
        <v>0</v>
      </c>
      <c r="T2576" s="10" t="e">
        <f>SUM(E2576/P2576)</f>
        <v>#DIV/0!</v>
      </c>
      <c r="U2576" t="s">
        <v>8334</v>
      </c>
      <c r="V2576" t="s">
        <v>8335</v>
      </c>
    </row>
    <row r="2577" spans="1:22" ht="43.5" x14ac:dyDescent="0.35">
      <c r="A2577">
        <v>2575</v>
      </c>
      <c r="B2577" s="3" t="s">
        <v>2575</v>
      </c>
      <c r="C2577" s="3" t="s">
        <v>6685</v>
      </c>
      <c r="D2577" s="18">
        <v>85000</v>
      </c>
      <c r="E2577" s="18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7">
        <v>41985.900393518517</v>
      </c>
      <c r="L2577" s="7">
        <v>42015.900393518517</v>
      </c>
      <c r="M2577" s="5">
        <f>(J2577/86400)+25569+(-5/24)</f>
        <v>41985.900393518517</v>
      </c>
      <c r="N2577" s="5">
        <f t="shared" si="40"/>
        <v>42015.900393518517</v>
      </c>
      <c r="O2577" t="b">
        <v>0</v>
      </c>
      <c r="P2577">
        <v>0</v>
      </c>
      <c r="Q2577" t="b">
        <v>0</v>
      </c>
      <c r="R2577" t="s">
        <v>8284</v>
      </c>
      <c r="S2577" s="11">
        <f>SUM(E2577/D2577)*100</f>
        <v>0</v>
      </c>
      <c r="T2577" s="10" t="e">
        <f>SUM(E2577/P2577)</f>
        <v>#DIV/0!</v>
      </c>
      <c r="U2577" t="s">
        <v>8334</v>
      </c>
      <c r="V2577" t="s">
        <v>8335</v>
      </c>
    </row>
    <row r="2578" spans="1:22" ht="29" x14ac:dyDescent="0.35">
      <c r="A2578">
        <v>2576</v>
      </c>
      <c r="B2578" s="3" t="s">
        <v>2576</v>
      </c>
      <c r="C2578" s="3" t="s">
        <v>6686</v>
      </c>
      <c r="D2578" s="18">
        <v>10000</v>
      </c>
      <c r="E2578" s="1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7">
        <v>42059.801469907405</v>
      </c>
      <c r="L2578" s="7">
        <v>42104.759803240733</v>
      </c>
      <c r="M2578" s="5">
        <f>(J2578/86400)+25569+(-5/24)</f>
        <v>42059.801469907405</v>
      </c>
      <c r="N2578" s="5">
        <f t="shared" si="40"/>
        <v>42104.759803240733</v>
      </c>
      <c r="O2578" t="b">
        <v>0</v>
      </c>
      <c r="P2578">
        <v>0</v>
      </c>
      <c r="Q2578" t="b">
        <v>0</v>
      </c>
      <c r="R2578" t="s">
        <v>8284</v>
      </c>
      <c r="S2578" s="11">
        <f>SUM(E2578/D2578)*100</f>
        <v>0</v>
      </c>
      <c r="T2578" s="10" t="e">
        <f>SUM(E2578/P2578)</f>
        <v>#DIV/0!</v>
      </c>
      <c r="U2578" t="s">
        <v>8334</v>
      </c>
      <c r="V2578" t="s">
        <v>8335</v>
      </c>
    </row>
    <row r="2579" spans="1:22" ht="43.5" x14ac:dyDescent="0.35">
      <c r="A2579">
        <v>2577</v>
      </c>
      <c r="B2579" s="3" t="s">
        <v>2577</v>
      </c>
      <c r="C2579" s="3" t="s">
        <v>6687</v>
      </c>
      <c r="D2579" s="18">
        <v>15000</v>
      </c>
      <c r="E2579" s="18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7">
        <v>41830.612233796295</v>
      </c>
      <c r="L2579" s="7">
        <v>41855.612233796295</v>
      </c>
      <c r="M2579" s="5">
        <f>(J2579/86400)+25569+(-5/24)</f>
        <v>41830.612233796295</v>
      </c>
      <c r="N2579" s="5">
        <f t="shared" si="40"/>
        <v>41855.612233796295</v>
      </c>
      <c r="O2579" t="b">
        <v>0</v>
      </c>
      <c r="P2579">
        <v>0</v>
      </c>
      <c r="Q2579" t="b">
        <v>0</v>
      </c>
      <c r="R2579" t="s">
        <v>8284</v>
      </c>
      <c r="S2579" s="11">
        <f>SUM(E2579/D2579)*100</f>
        <v>0</v>
      </c>
      <c r="T2579" s="10" t="e">
        <f>SUM(E2579/P2579)</f>
        <v>#DIV/0!</v>
      </c>
      <c r="U2579" t="s">
        <v>8334</v>
      </c>
      <c r="V2579" t="s">
        <v>8335</v>
      </c>
    </row>
    <row r="2580" spans="1:22" ht="58" x14ac:dyDescent="0.35">
      <c r="A2580">
        <v>2578</v>
      </c>
      <c r="B2580" s="3" t="s">
        <v>2578</v>
      </c>
      <c r="C2580" s="3" t="s">
        <v>6688</v>
      </c>
      <c r="D2580" s="18">
        <v>6000</v>
      </c>
      <c r="E2580" s="18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7">
        <v>42237.814571759256</v>
      </c>
      <c r="L2580" s="7">
        <v>42286.499999999993</v>
      </c>
      <c r="M2580" s="5">
        <f>(J2580/86400)+25569+(-5/24)</f>
        <v>42237.814571759256</v>
      </c>
      <c r="N2580" s="5">
        <f t="shared" si="40"/>
        <v>42286.499999999993</v>
      </c>
      <c r="O2580" t="b">
        <v>0</v>
      </c>
      <c r="P2580">
        <v>0</v>
      </c>
      <c r="Q2580" t="b">
        <v>0</v>
      </c>
      <c r="R2580" t="s">
        <v>8284</v>
      </c>
      <c r="S2580" s="11">
        <f>SUM(E2580/D2580)*100</f>
        <v>0</v>
      </c>
      <c r="T2580" s="10" t="e">
        <f>SUM(E2580/P2580)</f>
        <v>#DIV/0!</v>
      </c>
      <c r="U2580" t="s">
        <v>8334</v>
      </c>
      <c r="V2580" t="s">
        <v>8335</v>
      </c>
    </row>
    <row r="2581" spans="1:22" ht="43.5" x14ac:dyDescent="0.35">
      <c r="A2581">
        <v>2579</v>
      </c>
      <c r="B2581" s="3" t="s">
        <v>2579</v>
      </c>
      <c r="C2581" s="3" t="s">
        <v>6689</v>
      </c>
      <c r="D2581" s="18">
        <v>200000</v>
      </c>
      <c r="E2581" s="18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7">
        <v>41837.621562499997</v>
      </c>
      <c r="L2581" s="7">
        <v>41897.621562499997</v>
      </c>
      <c r="M2581" s="5">
        <f>(J2581/86400)+25569+(-5/24)</f>
        <v>41837.621562499997</v>
      </c>
      <c r="N2581" s="5">
        <f t="shared" si="40"/>
        <v>41897.621562499997</v>
      </c>
      <c r="O2581" t="b">
        <v>0</v>
      </c>
      <c r="P2581">
        <v>12</v>
      </c>
      <c r="Q2581" t="b">
        <v>0</v>
      </c>
      <c r="R2581" t="s">
        <v>8284</v>
      </c>
      <c r="S2581" s="11">
        <f>SUM(E2581/D2581)*100</f>
        <v>0.13849999999999998</v>
      </c>
      <c r="T2581" s="10">
        <f>SUM(E2581/P2581)</f>
        <v>23.083333333333332</v>
      </c>
      <c r="U2581" t="s">
        <v>8334</v>
      </c>
      <c r="V2581" t="s">
        <v>8335</v>
      </c>
    </row>
    <row r="2582" spans="1:22" ht="43.5" x14ac:dyDescent="0.35">
      <c r="A2582">
        <v>2580</v>
      </c>
      <c r="B2582" s="3" t="s">
        <v>2580</v>
      </c>
      <c r="C2582" s="3" t="s">
        <v>6690</v>
      </c>
      <c r="D2582" s="18">
        <v>8500</v>
      </c>
      <c r="E2582" s="18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7">
        <v>42110.118090277778</v>
      </c>
      <c r="L2582" s="7">
        <v>42139.916666666664</v>
      </c>
      <c r="M2582" s="5">
        <f>(J2582/86400)+25569+(-5/24)</f>
        <v>42110.118090277778</v>
      </c>
      <c r="N2582" s="5">
        <f t="shared" si="40"/>
        <v>42139.916666666664</v>
      </c>
      <c r="O2582" t="b">
        <v>0</v>
      </c>
      <c r="P2582">
        <v>2</v>
      </c>
      <c r="Q2582" t="b">
        <v>0</v>
      </c>
      <c r="R2582" t="s">
        <v>8284</v>
      </c>
      <c r="S2582" s="11">
        <f>SUM(E2582/D2582)*100</f>
        <v>0.6</v>
      </c>
      <c r="T2582" s="10">
        <f>SUM(E2582/P2582)</f>
        <v>25.5</v>
      </c>
      <c r="U2582" t="s">
        <v>8334</v>
      </c>
      <c r="V2582" t="s">
        <v>8335</v>
      </c>
    </row>
    <row r="2583" spans="1:22" ht="43.5" x14ac:dyDescent="0.35">
      <c r="A2583">
        <v>2581</v>
      </c>
      <c r="B2583" s="3" t="s">
        <v>2581</v>
      </c>
      <c r="C2583" s="3" t="s">
        <v>6691</v>
      </c>
      <c r="D2583" s="18">
        <v>5000</v>
      </c>
      <c r="E2583" s="18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7">
        <v>42294.420115740737</v>
      </c>
      <c r="L2583" s="7">
        <v>42324.461782407401</v>
      </c>
      <c r="M2583" s="5">
        <f>(J2583/86400)+25569+(-5/24)</f>
        <v>42294.420115740737</v>
      </c>
      <c r="N2583" s="5">
        <f t="shared" si="40"/>
        <v>42324.461782407401</v>
      </c>
      <c r="O2583" t="b">
        <v>0</v>
      </c>
      <c r="P2583">
        <v>11</v>
      </c>
      <c r="Q2583" t="b">
        <v>0</v>
      </c>
      <c r="R2583" t="s">
        <v>8284</v>
      </c>
      <c r="S2583" s="11">
        <f>SUM(E2583/D2583)*100</f>
        <v>10.6</v>
      </c>
      <c r="T2583" s="10">
        <f>SUM(E2583/P2583)</f>
        <v>48.18181818181818</v>
      </c>
      <c r="U2583" t="s">
        <v>8334</v>
      </c>
      <c r="V2583" t="s">
        <v>8335</v>
      </c>
    </row>
    <row r="2584" spans="1:22" ht="29" x14ac:dyDescent="0.35">
      <c r="A2584">
        <v>2582</v>
      </c>
      <c r="B2584" s="3" t="s">
        <v>2582</v>
      </c>
      <c r="C2584" s="3" t="s">
        <v>6692</v>
      </c>
      <c r="D2584" s="18">
        <v>90000</v>
      </c>
      <c r="E2584" s="18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7">
        <v>42642.780486111107</v>
      </c>
      <c r="L2584" s="7">
        <v>42672.780486111107</v>
      </c>
      <c r="M2584" s="5">
        <f>(J2584/86400)+25569+(-5/24)</f>
        <v>42642.780486111107</v>
      </c>
      <c r="N2584" s="5">
        <f t="shared" si="40"/>
        <v>42672.780486111107</v>
      </c>
      <c r="O2584" t="b">
        <v>0</v>
      </c>
      <c r="P2584">
        <v>1</v>
      </c>
      <c r="Q2584" t="b">
        <v>0</v>
      </c>
      <c r="R2584" t="s">
        <v>8284</v>
      </c>
      <c r="S2584" s="11">
        <f>SUM(E2584/D2584)*100</f>
        <v>1.1111111111111111E-3</v>
      </c>
      <c r="T2584" s="10">
        <f>SUM(E2584/P2584)</f>
        <v>1</v>
      </c>
      <c r="U2584" t="s">
        <v>8334</v>
      </c>
      <c r="V2584" t="s">
        <v>8335</v>
      </c>
    </row>
    <row r="2585" spans="1:22" ht="43.5" x14ac:dyDescent="0.35">
      <c r="A2585">
        <v>2583</v>
      </c>
      <c r="B2585" s="3" t="s">
        <v>2583</v>
      </c>
      <c r="C2585" s="3" t="s">
        <v>6693</v>
      </c>
      <c r="D2585" s="18">
        <v>1000</v>
      </c>
      <c r="E2585" s="18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7">
        <v>42019.561111111114</v>
      </c>
      <c r="L2585" s="7">
        <v>42079.519444444442</v>
      </c>
      <c r="M2585" s="5">
        <f>(J2585/86400)+25569+(-5/24)</f>
        <v>42019.561111111114</v>
      </c>
      <c r="N2585" s="5">
        <f t="shared" si="40"/>
        <v>42079.519444444442</v>
      </c>
      <c r="O2585" t="b">
        <v>0</v>
      </c>
      <c r="P2585">
        <v>5</v>
      </c>
      <c r="Q2585" t="b">
        <v>0</v>
      </c>
      <c r="R2585" t="s">
        <v>8284</v>
      </c>
      <c r="S2585" s="11">
        <f>SUM(E2585/D2585)*100</f>
        <v>0.5</v>
      </c>
      <c r="T2585" s="10">
        <f>SUM(E2585/P2585)</f>
        <v>1</v>
      </c>
      <c r="U2585" t="s">
        <v>8334</v>
      </c>
      <c r="V2585" t="s">
        <v>8335</v>
      </c>
    </row>
    <row r="2586" spans="1:22" ht="29" x14ac:dyDescent="0.35">
      <c r="A2586">
        <v>2584</v>
      </c>
      <c r="B2586" s="3" t="s">
        <v>2584</v>
      </c>
      <c r="C2586" s="3" t="s">
        <v>6694</v>
      </c>
      <c r="D2586" s="18">
        <v>10000</v>
      </c>
      <c r="E2586" s="18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7">
        <v>42139.964918981474</v>
      </c>
      <c r="L2586" s="7">
        <v>42169.964918981474</v>
      </c>
      <c r="M2586" s="5">
        <f>(J2586/86400)+25569+(-5/24)</f>
        <v>42139.964918981474</v>
      </c>
      <c r="N2586" s="5">
        <f t="shared" si="40"/>
        <v>42169.964918981474</v>
      </c>
      <c r="O2586" t="b">
        <v>0</v>
      </c>
      <c r="P2586">
        <v>0</v>
      </c>
      <c r="Q2586" t="b">
        <v>0</v>
      </c>
      <c r="R2586" t="s">
        <v>8284</v>
      </c>
      <c r="S2586" s="11">
        <f>SUM(E2586/D2586)*100</f>
        <v>0</v>
      </c>
      <c r="T2586" s="10" t="e">
        <f>SUM(E2586/P2586)</f>
        <v>#DIV/0!</v>
      </c>
      <c r="U2586" t="s">
        <v>8334</v>
      </c>
      <c r="V2586" t="s">
        <v>8335</v>
      </c>
    </row>
    <row r="2587" spans="1:22" ht="43.5" x14ac:dyDescent="0.35">
      <c r="A2587">
        <v>2585</v>
      </c>
      <c r="B2587" s="3" t="s">
        <v>2585</v>
      </c>
      <c r="C2587" s="3" t="s">
        <v>6695</v>
      </c>
      <c r="D2587" s="18">
        <v>30000</v>
      </c>
      <c r="E2587" s="18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7">
        <v>41795.754999999997</v>
      </c>
      <c r="L2587" s="7">
        <v>41825.754999999997</v>
      </c>
      <c r="M2587" s="5">
        <f>(J2587/86400)+25569+(-5/24)</f>
        <v>41795.754999999997</v>
      </c>
      <c r="N2587" s="5">
        <f t="shared" si="40"/>
        <v>41825.754999999997</v>
      </c>
      <c r="O2587" t="b">
        <v>0</v>
      </c>
      <c r="P2587">
        <v>1</v>
      </c>
      <c r="Q2587" t="b">
        <v>0</v>
      </c>
      <c r="R2587" t="s">
        <v>8284</v>
      </c>
      <c r="S2587" s="11">
        <f>SUM(E2587/D2587)*100</f>
        <v>0.16666666666666669</v>
      </c>
      <c r="T2587" s="10">
        <f>SUM(E2587/P2587)</f>
        <v>50</v>
      </c>
      <c r="U2587" t="s">
        <v>8334</v>
      </c>
      <c r="V2587" t="s">
        <v>8335</v>
      </c>
    </row>
    <row r="2588" spans="1:22" ht="29" x14ac:dyDescent="0.35">
      <c r="A2588">
        <v>2586</v>
      </c>
      <c r="B2588" s="3" t="s">
        <v>2586</v>
      </c>
      <c r="C2588" s="3" t="s">
        <v>6696</v>
      </c>
      <c r="D2588" s="18">
        <v>3000</v>
      </c>
      <c r="E2588" s="1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7">
        <v>42333.121944444443</v>
      </c>
      <c r="L2588" s="7">
        <v>42363.121944444443</v>
      </c>
      <c r="M2588" s="5">
        <f>(J2588/86400)+25569+(-5/24)</f>
        <v>42333.121944444443</v>
      </c>
      <c r="N2588" s="5">
        <f t="shared" si="40"/>
        <v>42363.121944444443</v>
      </c>
      <c r="O2588" t="b">
        <v>0</v>
      </c>
      <c r="P2588">
        <v>1</v>
      </c>
      <c r="Q2588" t="b">
        <v>0</v>
      </c>
      <c r="R2588" t="s">
        <v>8284</v>
      </c>
      <c r="S2588" s="11">
        <f>SUM(E2588/D2588)*100</f>
        <v>0.16666666666666669</v>
      </c>
      <c r="T2588" s="10">
        <f>SUM(E2588/P2588)</f>
        <v>5</v>
      </c>
      <c r="U2588" t="s">
        <v>8334</v>
      </c>
      <c r="V2588" t="s">
        <v>8335</v>
      </c>
    </row>
    <row r="2589" spans="1:22" ht="43.5" x14ac:dyDescent="0.35">
      <c r="A2589">
        <v>2587</v>
      </c>
      <c r="B2589" s="3" t="s">
        <v>2587</v>
      </c>
      <c r="C2589" s="3" t="s">
        <v>6697</v>
      </c>
      <c r="D2589" s="18">
        <v>50000</v>
      </c>
      <c r="E2589" s="18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7">
        <v>42338.467048611106</v>
      </c>
      <c r="L2589" s="7">
        <v>42368.467048611106</v>
      </c>
      <c r="M2589" s="5">
        <f>(J2589/86400)+25569+(-5/24)</f>
        <v>42338.467048611106</v>
      </c>
      <c r="N2589" s="5">
        <f t="shared" si="40"/>
        <v>42368.467048611106</v>
      </c>
      <c r="O2589" t="b">
        <v>0</v>
      </c>
      <c r="P2589">
        <v>6</v>
      </c>
      <c r="Q2589" t="b">
        <v>0</v>
      </c>
      <c r="R2589" t="s">
        <v>8284</v>
      </c>
      <c r="S2589" s="11">
        <f>SUM(E2589/D2589)*100</f>
        <v>2.4340000000000002</v>
      </c>
      <c r="T2589" s="10">
        <f>SUM(E2589/P2589)</f>
        <v>202.83333333333334</v>
      </c>
      <c r="U2589" t="s">
        <v>8334</v>
      </c>
      <c r="V2589" t="s">
        <v>8335</v>
      </c>
    </row>
    <row r="2590" spans="1:22" ht="58" x14ac:dyDescent="0.35">
      <c r="A2590">
        <v>2588</v>
      </c>
      <c r="B2590" s="3" t="s">
        <v>2588</v>
      </c>
      <c r="C2590" s="3" t="s">
        <v>6698</v>
      </c>
      <c r="D2590" s="18">
        <v>6000</v>
      </c>
      <c r="E2590" s="18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7">
        <v>42042.467893518515</v>
      </c>
      <c r="L2590" s="7">
        <v>42094.343055555553</v>
      </c>
      <c r="M2590" s="5">
        <f>(J2590/86400)+25569+(-5/24)</f>
        <v>42042.467893518515</v>
      </c>
      <c r="N2590" s="5">
        <f t="shared" si="40"/>
        <v>42094.343055555553</v>
      </c>
      <c r="O2590" t="b">
        <v>0</v>
      </c>
      <c r="P2590">
        <v>8</v>
      </c>
      <c r="Q2590" t="b">
        <v>0</v>
      </c>
      <c r="R2590" t="s">
        <v>8284</v>
      </c>
      <c r="S2590" s="11">
        <f>SUM(E2590/D2590)*100</f>
        <v>3.8833333333333329</v>
      </c>
      <c r="T2590" s="10">
        <f>SUM(E2590/P2590)</f>
        <v>29.125</v>
      </c>
      <c r="U2590" t="s">
        <v>8334</v>
      </c>
      <c r="V2590" t="s">
        <v>8335</v>
      </c>
    </row>
    <row r="2591" spans="1:22" ht="43.5" x14ac:dyDescent="0.35">
      <c r="A2591">
        <v>2589</v>
      </c>
      <c r="B2591" s="3" t="s">
        <v>2589</v>
      </c>
      <c r="C2591" s="3" t="s">
        <v>6699</v>
      </c>
      <c r="D2591" s="18">
        <v>50000</v>
      </c>
      <c r="E2591" s="18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7">
        <v>42422.327858796292</v>
      </c>
      <c r="L2591" s="7">
        <v>42452.286192129628</v>
      </c>
      <c r="M2591" s="5">
        <f>(J2591/86400)+25569+(-5/24)</f>
        <v>42422.327858796292</v>
      </c>
      <c r="N2591" s="5">
        <f t="shared" si="40"/>
        <v>42452.286192129628</v>
      </c>
      <c r="O2591" t="b">
        <v>0</v>
      </c>
      <c r="P2591">
        <v>1</v>
      </c>
      <c r="Q2591" t="b">
        <v>0</v>
      </c>
      <c r="R2591" t="s">
        <v>8284</v>
      </c>
      <c r="S2591" s="11">
        <f>SUM(E2591/D2591)*100</f>
        <v>0.01</v>
      </c>
      <c r="T2591" s="10">
        <f>SUM(E2591/P2591)</f>
        <v>5</v>
      </c>
      <c r="U2591" t="s">
        <v>8334</v>
      </c>
      <c r="V2591" t="s">
        <v>8335</v>
      </c>
    </row>
    <row r="2592" spans="1:22" ht="43.5" x14ac:dyDescent="0.35">
      <c r="A2592">
        <v>2590</v>
      </c>
      <c r="B2592" s="3" t="s">
        <v>2590</v>
      </c>
      <c r="C2592" s="3" t="s">
        <v>6700</v>
      </c>
      <c r="D2592" s="18">
        <v>3000</v>
      </c>
      <c r="E2592" s="18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7">
        <v>42388.380752314813</v>
      </c>
      <c r="L2592" s="7">
        <v>42395.380752314813</v>
      </c>
      <c r="M2592" s="5">
        <f>(J2592/86400)+25569+(-5/24)</f>
        <v>42388.380752314813</v>
      </c>
      <c r="N2592" s="5">
        <f t="shared" si="40"/>
        <v>42395.380752314813</v>
      </c>
      <c r="O2592" t="b">
        <v>0</v>
      </c>
      <c r="P2592">
        <v>0</v>
      </c>
      <c r="Q2592" t="b">
        <v>0</v>
      </c>
      <c r="R2592" t="s">
        <v>8284</v>
      </c>
      <c r="S2592" s="11">
        <f>SUM(E2592/D2592)*100</f>
        <v>0</v>
      </c>
      <c r="T2592" s="10" t="e">
        <f>SUM(E2592/P2592)</f>
        <v>#DIV/0!</v>
      </c>
      <c r="U2592" t="s">
        <v>8334</v>
      </c>
      <c r="V2592" t="s">
        <v>8335</v>
      </c>
    </row>
    <row r="2593" spans="1:22" ht="43.5" x14ac:dyDescent="0.35">
      <c r="A2593">
        <v>2591</v>
      </c>
      <c r="B2593" s="3" t="s">
        <v>2591</v>
      </c>
      <c r="C2593" s="3" t="s">
        <v>6701</v>
      </c>
      <c r="D2593" s="18">
        <v>1500</v>
      </c>
      <c r="E2593" s="18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7">
        <v>42382.698194444441</v>
      </c>
      <c r="L2593" s="7">
        <v>42442.656527777777</v>
      </c>
      <c r="M2593" s="5">
        <f>(J2593/86400)+25569+(-5/24)</f>
        <v>42382.698194444441</v>
      </c>
      <c r="N2593" s="5">
        <f t="shared" si="40"/>
        <v>42442.656527777777</v>
      </c>
      <c r="O2593" t="b">
        <v>0</v>
      </c>
      <c r="P2593">
        <v>2</v>
      </c>
      <c r="Q2593" t="b">
        <v>0</v>
      </c>
      <c r="R2593" t="s">
        <v>8284</v>
      </c>
      <c r="S2593" s="11">
        <f>SUM(E2593/D2593)*100</f>
        <v>1.7333333333333332</v>
      </c>
      <c r="T2593" s="10">
        <f>SUM(E2593/P2593)</f>
        <v>13</v>
      </c>
      <c r="U2593" t="s">
        <v>8334</v>
      </c>
      <c r="V2593" t="s">
        <v>8335</v>
      </c>
    </row>
    <row r="2594" spans="1:22" ht="58" x14ac:dyDescent="0.35">
      <c r="A2594">
        <v>2592</v>
      </c>
      <c r="B2594" s="3" t="s">
        <v>2592</v>
      </c>
      <c r="C2594" s="3" t="s">
        <v>6702</v>
      </c>
      <c r="D2594" s="18">
        <v>30000</v>
      </c>
      <c r="E2594" s="18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7">
        <v>41887.592835648145</v>
      </c>
      <c r="L2594" s="7">
        <v>41917.592835648145</v>
      </c>
      <c r="M2594" s="5">
        <f>(J2594/86400)+25569+(-5/24)</f>
        <v>41887.592835648145</v>
      </c>
      <c r="N2594" s="5">
        <f t="shared" si="40"/>
        <v>41917.592835648145</v>
      </c>
      <c r="O2594" t="b">
        <v>0</v>
      </c>
      <c r="P2594">
        <v>1</v>
      </c>
      <c r="Q2594" t="b">
        <v>0</v>
      </c>
      <c r="R2594" t="s">
        <v>8284</v>
      </c>
      <c r="S2594" s="11">
        <f>SUM(E2594/D2594)*100</f>
        <v>0.16666666666666669</v>
      </c>
      <c r="T2594" s="10">
        <f>SUM(E2594/P2594)</f>
        <v>50</v>
      </c>
      <c r="U2594" t="s">
        <v>8334</v>
      </c>
      <c r="V2594" t="s">
        <v>8335</v>
      </c>
    </row>
    <row r="2595" spans="1:22" ht="43.5" x14ac:dyDescent="0.35">
      <c r="A2595">
        <v>2593</v>
      </c>
      <c r="B2595" s="3" t="s">
        <v>2593</v>
      </c>
      <c r="C2595" s="3" t="s">
        <v>6703</v>
      </c>
      <c r="D2595" s="18">
        <v>10000</v>
      </c>
      <c r="E2595" s="18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7">
        <v>42089.636874999997</v>
      </c>
      <c r="L2595" s="7">
        <v>42119.636874999997</v>
      </c>
      <c r="M2595" s="5">
        <f>(J2595/86400)+25569+(-5/24)</f>
        <v>42089.636874999997</v>
      </c>
      <c r="N2595" s="5">
        <f t="shared" si="40"/>
        <v>42119.636874999997</v>
      </c>
      <c r="O2595" t="b">
        <v>0</v>
      </c>
      <c r="P2595">
        <v>0</v>
      </c>
      <c r="Q2595" t="b">
        <v>0</v>
      </c>
      <c r="R2595" t="s">
        <v>8284</v>
      </c>
      <c r="S2595" s="11">
        <f>SUM(E2595/D2595)*100</f>
        <v>0</v>
      </c>
      <c r="T2595" s="10" t="e">
        <f>SUM(E2595/P2595)</f>
        <v>#DIV/0!</v>
      </c>
      <c r="U2595" t="s">
        <v>8334</v>
      </c>
      <c r="V2595" t="s">
        <v>8335</v>
      </c>
    </row>
    <row r="2596" spans="1:22" ht="43.5" x14ac:dyDescent="0.35">
      <c r="A2596">
        <v>2594</v>
      </c>
      <c r="B2596" s="3" t="s">
        <v>2594</v>
      </c>
      <c r="C2596" s="3" t="s">
        <v>6704</v>
      </c>
      <c r="D2596" s="18">
        <v>80000</v>
      </c>
      <c r="E2596" s="18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7">
        <v>41828.759583333333</v>
      </c>
      <c r="L2596" s="7">
        <v>41858.759583333333</v>
      </c>
      <c r="M2596" s="5">
        <f>(J2596/86400)+25569+(-5/24)</f>
        <v>41828.759583333333</v>
      </c>
      <c r="N2596" s="5">
        <f t="shared" si="40"/>
        <v>41858.759583333333</v>
      </c>
      <c r="O2596" t="b">
        <v>0</v>
      </c>
      <c r="P2596">
        <v>1</v>
      </c>
      <c r="Q2596" t="b">
        <v>0</v>
      </c>
      <c r="R2596" t="s">
        <v>8284</v>
      </c>
      <c r="S2596" s="11">
        <f>SUM(E2596/D2596)*100</f>
        <v>1.25E-3</v>
      </c>
      <c r="T2596" s="10">
        <f>SUM(E2596/P2596)</f>
        <v>1</v>
      </c>
      <c r="U2596" t="s">
        <v>8334</v>
      </c>
      <c r="V2596" t="s">
        <v>8335</v>
      </c>
    </row>
    <row r="2597" spans="1:22" ht="29" x14ac:dyDescent="0.35">
      <c r="A2597">
        <v>2595</v>
      </c>
      <c r="B2597" s="3" t="s">
        <v>2595</v>
      </c>
      <c r="C2597" s="3" t="s">
        <v>6705</v>
      </c>
      <c r="D2597" s="18">
        <v>15000</v>
      </c>
      <c r="E2597" s="18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7">
        <v>42760.035879629628</v>
      </c>
      <c r="L2597" s="7">
        <v>42790.035879629628</v>
      </c>
      <c r="M2597" s="5">
        <f>(J2597/86400)+25569+(-5/24)</f>
        <v>42760.035879629628</v>
      </c>
      <c r="N2597" s="5">
        <f t="shared" si="40"/>
        <v>42790.035879629628</v>
      </c>
      <c r="O2597" t="b">
        <v>0</v>
      </c>
      <c r="P2597">
        <v>19</v>
      </c>
      <c r="Q2597" t="b">
        <v>0</v>
      </c>
      <c r="R2597" t="s">
        <v>8284</v>
      </c>
      <c r="S2597" s="11">
        <f>SUM(E2597/D2597)*100</f>
        <v>12.166666666666668</v>
      </c>
      <c r="T2597" s="10">
        <f>SUM(E2597/P2597)</f>
        <v>96.05263157894737</v>
      </c>
      <c r="U2597" t="s">
        <v>8334</v>
      </c>
      <c r="V2597" t="s">
        <v>8335</v>
      </c>
    </row>
    <row r="2598" spans="1:22" ht="58" x14ac:dyDescent="0.35">
      <c r="A2598">
        <v>2596</v>
      </c>
      <c r="B2598" s="3" t="s">
        <v>2596</v>
      </c>
      <c r="C2598" s="3" t="s">
        <v>6706</v>
      </c>
      <c r="D2598" s="18">
        <v>35000</v>
      </c>
      <c r="E2598" s="1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7">
        <v>41828.45612268518</v>
      </c>
      <c r="L2598" s="7">
        <v>41858.45612268518</v>
      </c>
      <c r="M2598" s="5">
        <f>(J2598/86400)+25569+(-5/24)</f>
        <v>41828.45612268518</v>
      </c>
      <c r="N2598" s="5">
        <f t="shared" si="40"/>
        <v>41858.45612268518</v>
      </c>
      <c r="O2598" t="b">
        <v>0</v>
      </c>
      <c r="P2598">
        <v>27</v>
      </c>
      <c r="Q2598" t="b">
        <v>0</v>
      </c>
      <c r="R2598" t="s">
        <v>8284</v>
      </c>
      <c r="S2598" s="11">
        <f>SUM(E2598/D2598)*100</f>
        <v>23.588571428571427</v>
      </c>
      <c r="T2598" s="10">
        <f>SUM(E2598/P2598)</f>
        <v>305.77777777777777</v>
      </c>
      <c r="U2598" t="s">
        <v>8334</v>
      </c>
      <c r="V2598" t="s">
        <v>8335</v>
      </c>
    </row>
    <row r="2599" spans="1:22" ht="43.5" x14ac:dyDescent="0.35">
      <c r="A2599">
        <v>2597</v>
      </c>
      <c r="B2599" s="3" t="s">
        <v>2597</v>
      </c>
      <c r="C2599" s="3" t="s">
        <v>6707</v>
      </c>
      <c r="D2599" s="18">
        <v>1500</v>
      </c>
      <c r="E2599" s="18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7">
        <v>42510.133298611108</v>
      </c>
      <c r="L2599" s="7">
        <v>42540.133298611108</v>
      </c>
      <c r="M2599" s="5">
        <f>(J2599/86400)+25569+(-5/24)</f>
        <v>42510.133298611108</v>
      </c>
      <c r="N2599" s="5">
        <f t="shared" si="40"/>
        <v>42540.133298611108</v>
      </c>
      <c r="O2599" t="b">
        <v>0</v>
      </c>
      <c r="P2599">
        <v>7</v>
      </c>
      <c r="Q2599" t="b">
        <v>0</v>
      </c>
      <c r="R2599" t="s">
        <v>8284</v>
      </c>
      <c r="S2599" s="11">
        <f>SUM(E2599/D2599)*100</f>
        <v>5.6666666666666661</v>
      </c>
      <c r="T2599" s="10">
        <f>SUM(E2599/P2599)</f>
        <v>12.142857142857142</v>
      </c>
      <c r="U2599" t="s">
        <v>8334</v>
      </c>
      <c r="V2599" t="s">
        <v>8335</v>
      </c>
    </row>
    <row r="2600" spans="1:22" ht="43.5" x14ac:dyDescent="0.35">
      <c r="A2600">
        <v>2598</v>
      </c>
      <c r="B2600" s="3" t="s">
        <v>2598</v>
      </c>
      <c r="C2600" s="3" t="s">
        <v>6708</v>
      </c>
      <c r="D2600" s="18">
        <v>3000</v>
      </c>
      <c r="E2600" s="18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7">
        <v>42240.631956018515</v>
      </c>
      <c r="L2600" s="7">
        <v>42270.631956018515</v>
      </c>
      <c r="M2600" s="5">
        <f>(J2600/86400)+25569+(-5/24)</f>
        <v>42240.631956018515</v>
      </c>
      <c r="N2600" s="5">
        <f t="shared" si="40"/>
        <v>42270.631956018515</v>
      </c>
      <c r="O2600" t="b">
        <v>0</v>
      </c>
      <c r="P2600">
        <v>14</v>
      </c>
      <c r="Q2600" t="b">
        <v>0</v>
      </c>
      <c r="R2600" t="s">
        <v>8284</v>
      </c>
      <c r="S2600" s="11">
        <f>SUM(E2600/D2600)*100</f>
        <v>39</v>
      </c>
      <c r="T2600" s="10">
        <f>SUM(E2600/P2600)</f>
        <v>83.571428571428569</v>
      </c>
      <c r="U2600" t="s">
        <v>8334</v>
      </c>
      <c r="V2600" t="s">
        <v>8335</v>
      </c>
    </row>
    <row r="2601" spans="1:22" ht="29" x14ac:dyDescent="0.35">
      <c r="A2601">
        <v>2599</v>
      </c>
      <c r="B2601" s="3" t="s">
        <v>2599</v>
      </c>
      <c r="C2601" s="3" t="s">
        <v>6709</v>
      </c>
      <c r="D2601" s="18">
        <v>9041</v>
      </c>
      <c r="E2601" s="18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7">
        <v>41809.545682870368</v>
      </c>
      <c r="L2601" s="7">
        <v>41854.545682870368</v>
      </c>
      <c r="M2601" s="5">
        <f>(J2601/86400)+25569+(-5/24)</f>
        <v>41809.545682870368</v>
      </c>
      <c r="N2601" s="5">
        <f t="shared" si="40"/>
        <v>41854.545682870368</v>
      </c>
      <c r="O2601" t="b">
        <v>0</v>
      </c>
      <c r="P2601">
        <v>5</v>
      </c>
      <c r="Q2601" t="b">
        <v>0</v>
      </c>
      <c r="R2601" t="s">
        <v>8284</v>
      </c>
      <c r="S2601" s="11">
        <f>SUM(E2601/D2601)*100</f>
        <v>0.99546510341776351</v>
      </c>
      <c r="T2601" s="10">
        <f>SUM(E2601/P2601)</f>
        <v>18</v>
      </c>
      <c r="U2601" t="s">
        <v>8334</v>
      </c>
      <c r="V2601" t="s">
        <v>8335</v>
      </c>
    </row>
    <row r="2602" spans="1:22" ht="43.5" x14ac:dyDescent="0.35">
      <c r="A2602">
        <v>2600</v>
      </c>
      <c r="B2602" s="3" t="s">
        <v>2600</v>
      </c>
      <c r="C2602" s="3" t="s">
        <v>6710</v>
      </c>
      <c r="D2602" s="18">
        <v>50000</v>
      </c>
      <c r="E2602" s="18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7">
        <v>42394.692129629628</v>
      </c>
      <c r="L2602" s="7">
        <v>42454.650462962956</v>
      </c>
      <c r="M2602" s="5">
        <f>(J2602/86400)+25569+(-5/24)</f>
        <v>42394.692129629628</v>
      </c>
      <c r="N2602" s="5">
        <f t="shared" si="40"/>
        <v>42454.650462962956</v>
      </c>
      <c r="O2602" t="b">
        <v>0</v>
      </c>
      <c r="P2602">
        <v>30</v>
      </c>
      <c r="Q2602" t="b">
        <v>0</v>
      </c>
      <c r="R2602" t="s">
        <v>8284</v>
      </c>
      <c r="S2602" s="11">
        <f>SUM(E2602/D2602)*100</f>
        <v>6.9320000000000004</v>
      </c>
      <c r="T2602" s="10">
        <f>SUM(E2602/P2602)</f>
        <v>115.53333333333333</v>
      </c>
      <c r="U2602" t="s">
        <v>8334</v>
      </c>
      <c r="V2602" t="s">
        <v>8335</v>
      </c>
    </row>
    <row r="2603" spans="1:22" ht="58" x14ac:dyDescent="0.35">
      <c r="A2603">
        <v>2601</v>
      </c>
      <c r="B2603" s="3" t="s">
        <v>2601</v>
      </c>
      <c r="C2603" s="3" t="s">
        <v>6711</v>
      </c>
      <c r="D2603" s="18">
        <v>500</v>
      </c>
      <c r="E2603" s="18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7">
        <v>41150.693854166668</v>
      </c>
      <c r="L2603" s="7">
        <v>41164.957638888889</v>
      </c>
      <c r="M2603" s="5">
        <f>(J2603/86400)+25569+(-5/24)</f>
        <v>41150.693854166668</v>
      </c>
      <c r="N2603" s="5">
        <f t="shared" si="40"/>
        <v>41164.957638888889</v>
      </c>
      <c r="O2603" t="b">
        <v>1</v>
      </c>
      <c r="P2603">
        <v>151</v>
      </c>
      <c r="Q2603" t="b">
        <v>1</v>
      </c>
      <c r="R2603" t="s">
        <v>8301</v>
      </c>
      <c r="S2603" s="11">
        <f>SUM(E2603/D2603)*100</f>
        <v>661.4</v>
      </c>
      <c r="T2603" s="10">
        <f>SUM(E2603/P2603)</f>
        <v>21.900662251655628</v>
      </c>
      <c r="U2603" t="s">
        <v>8317</v>
      </c>
      <c r="V2603" t="s">
        <v>8353</v>
      </c>
    </row>
    <row r="2604" spans="1:22" ht="43.5" x14ac:dyDescent="0.35">
      <c r="A2604">
        <v>2602</v>
      </c>
      <c r="B2604" s="3" t="s">
        <v>2602</v>
      </c>
      <c r="C2604" s="3" t="s">
        <v>6712</v>
      </c>
      <c r="D2604" s="18">
        <v>12000</v>
      </c>
      <c r="E2604" s="18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7">
        <v>41915.538981481477</v>
      </c>
      <c r="L2604" s="7">
        <v>41955.680555555555</v>
      </c>
      <c r="M2604" s="5">
        <f>(J2604/86400)+25569+(-5/24)</f>
        <v>41915.538981481477</v>
      </c>
      <c r="N2604" s="5">
        <f t="shared" si="40"/>
        <v>41955.680555555555</v>
      </c>
      <c r="O2604" t="b">
        <v>1</v>
      </c>
      <c r="P2604">
        <v>489</v>
      </c>
      <c r="Q2604" t="b">
        <v>1</v>
      </c>
      <c r="R2604" t="s">
        <v>8301</v>
      </c>
      <c r="S2604" s="11">
        <f>SUM(E2604/D2604)*100</f>
        <v>326.0916666666667</v>
      </c>
      <c r="T2604" s="10">
        <f>SUM(E2604/P2604)</f>
        <v>80.022494887525568</v>
      </c>
      <c r="U2604" t="s">
        <v>8317</v>
      </c>
      <c r="V2604" t="s">
        <v>8353</v>
      </c>
    </row>
    <row r="2605" spans="1:22" ht="29" x14ac:dyDescent="0.35">
      <c r="A2605">
        <v>2603</v>
      </c>
      <c r="B2605" s="3" t="s">
        <v>2603</v>
      </c>
      <c r="C2605" s="3" t="s">
        <v>6713</v>
      </c>
      <c r="D2605" s="18">
        <v>1750</v>
      </c>
      <c r="E2605" s="18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7">
        <v>41617.704328703701</v>
      </c>
      <c r="L2605" s="7">
        <v>41631.704328703701</v>
      </c>
      <c r="M2605" s="5">
        <f>(J2605/86400)+25569+(-5/24)</f>
        <v>41617.704328703701</v>
      </c>
      <c r="N2605" s="5">
        <f t="shared" si="40"/>
        <v>41631.704328703701</v>
      </c>
      <c r="O2605" t="b">
        <v>1</v>
      </c>
      <c r="P2605">
        <v>50</v>
      </c>
      <c r="Q2605" t="b">
        <v>1</v>
      </c>
      <c r="R2605" t="s">
        <v>8301</v>
      </c>
      <c r="S2605" s="11">
        <f>SUM(E2605/D2605)*100</f>
        <v>101.48571428571429</v>
      </c>
      <c r="T2605" s="10">
        <f>SUM(E2605/P2605)</f>
        <v>35.520000000000003</v>
      </c>
      <c r="U2605" t="s">
        <v>8317</v>
      </c>
      <c r="V2605" t="s">
        <v>8353</v>
      </c>
    </row>
    <row r="2606" spans="1:22" ht="43.5" x14ac:dyDescent="0.35">
      <c r="A2606">
        <v>2604</v>
      </c>
      <c r="B2606" s="3" t="s">
        <v>2604</v>
      </c>
      <c r="C2606" s="3" t="s">
        <v>6714</v>
      </c>
      <c r="D2606" s="18">
        <v>20000</v>
      </c>
      <c r="E2606" s="18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7">
        <v>40997.842858796292</v>
      </c>
      <c r="L2606" s="7">
        <v>41027.842858796292</v>
      </c>
      <c r="M2606" s="5">
        <f>(J2606/86400)+25569+(-5/24)</f>
        <v>40997.842858796292</v>
      </c>
      <c r="N2606" s="5">
        <f t="shared" si="40"/>
        <v>41027.842858796292</v>
      </c>
      <c r="O2606" t="b">
        <v>1</v>
      </c>
      <c r="P2606">
        <v>321</v>
      </c>
      <c r="Q2606" t="b">
        <v>1</v>
      </c>
      <c r="R2606" t="s">
        <v>8301</v>
      </c>
      <c r="S2606" s="11">
        <f>SUM(E2606/D2606)*100</f>
        <v>104.21799999999999</v>
      </c>
      <c r="T2606" s="10">
        <f>SUM(E2606/P2606)</f>
        <v>64.933333333333323</v>
      </c>
      <c r="U2606" t="s">
        <v>8317</v>
      </c>
      <c r="V2606" t="s">
        <v>8353</v>
      </c>
    </row>
    <row r="2607" spans="1:22" ht="43.5" x14ac:dyDescent="0.35">
      <c r="A2607">
        <v>2605</v>
      </c>
      <c r="B2607" s="3" t="s">
        <v>2605</v>
      </c>
      <c r="C2607" s="3" t="s">
        <v>6715</v>
      </c>
      <c r="D2607" s="18">
        <v>100000</v>
      </c>
      <c r="E2607" s="18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7">
        <v>42508.33321759259</v>
      </c>
      <c r="L2607" s="7">
        <v>42538.33321759259</v>
      </c>
      <c r="M2607" s="5">
        <f>(J2607/86400)+25569+(-5/24)</f>
        <v>42508.33321759259</v>
      </c>
      <c r="N2607" s="5">
        <f t="shared" si="40"/>
        <v>42538.33321759259</v>
      </c>
      <c r="O2607" t="b">
        <v>1</v>
      </c>
      <c r="P2607">
        <v>1762</v>
      </c>
      <c r="Q2607" t="b">
        <v>1</v>
      </c>
      <c r="R2607" t="s">
        <v>8301</v>
      </c>
      <c r="S2607" s="11">
        <f>SUM(E2607/D2607)*100</f>
        <v>107.42157000000002</v>
      </c>
      <c r="T2607" s="10">
        <f>SUM(E2607/P2607)</f>
        <v>60.965703745743475</v>
      </c>
      <c r="U2607" t="s">
        <v>8317</v>
      </c>
      <c r="V2607" t="s">
        <v>8353</v>
      </c>
    </row>
    <row r="2608" spans="1:22" ht="58" x14ac:dyDescent="0.35">
      <c r="A2608">
        <v>2606</v>
      </c>
      <c r="B2608" s="3" t="s">
        <v>2606</v>
      </c>
      <c r="C2608" s="3" t="s">
        <v>6716</v>
      </c>
      <c r="D2608" s="18">
        <v>11000</v>
      </c>
      <c r="E2608" s="1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7">
        <v>41726.504421296289</v>
      </c>
      <c r="L2608" s="7">
        <v>41758.504421296289</v>
      </c>
      <c r="M2608" s="5">
        <f>(J2608/86400)+25569+(-5/24)</f>
        <v>41726.504421296289</v>
      </c>
      <c r="N2608" s="5">
        <f t="shared" si="40"/>
        <v>41758.504421296289</v>
      </c>
      <c r="O2608" t="b">
        <v>1</v>
      </c>
      <c r="P2608">
        <v>385</v>
      </c>
      <c r="Q2608" t="b">
        <v>1</v>
      </c>
      <c r="R2608" t="s">
        <v>8301</v>
      </c>
      <c r="S2608" s="11">
        <f>SUM(E2608/D2608)*100</f>
        <v>110.05454545454545</v>
      </c>
      <c r="T2608" s="10">
        <f>SUM(E2608/P2608)</f>
        <v>31.444155844155844</v>
      </c>
      <c r="U2608" t="s">
        <v>8317</v>
      </c>
      <c r="V2608" t="s">
        <v>8353</v>
      </c>
    </row>
    <row r="2609" spans="1:22" ht="43.5" x14ac:dyDescent="0.35">
      <c r="A2609">
        <v>2607</v>
      </c>
      <c r="B2609" s="3" t="s">
        <v>2607</v>
      </c>
      <c r="C2609" s="3" t="s">
        <v>6717</v>
      </c>
      <c r="D2609" s="18">
        <v>8000</v>
      </c>
      <c r="E2609" s="18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7">
        <v>42184.666342592587</v>
      </c>
      <c r="L2609" s="7">
        <v>42227.874999999993</v>
      </c>
      <c r="M2609" s="5">
        <f>(J2609/86400)+25569+(-5/24)</f>
        <v>42184.666342592587</v>
      </c>
      <c r="N2609" s="5">
        <f t="shared" si="40"/>
        <v>42227.874999999993</v>
      </c>
      <c r="O2609" t="b">
        <v>1</v>
      </c>
      <c r="P2609">
        <v>398</v>
      </c>
      <c r="Q2609" t="b">
        <v>1</v>
      </c>
      <c r="R2609" t="s">
        <v>8301</v>
      </c>
      <c r="S2609" s="11">
        <f>SUM(E2609/D2609)*100</f>
        <v>407.7</v>
      </c>
      <c r="T2609" s="10">
        <f>SUM(E2609/P2609)</f>
        <v>81.949748743718587</v>
      </c>
      <c r="U2609" t="s">
        <v>8317</v>
      </c>
      <c r="V2609" t="s">
        <v>8353</v>
      </c>
    </row>
    <row r="2610" spans="1:22" ht="43.5" x14ac:dyDescent="0.35">
      <c r="A2610">
        <v>2608</v>
      </c>
      <c r="B2610" s="3" t="s">
        <v>2608</v>
      </c>
      <c r="C2610" s="3" t="s">
        <v>6718</v>
      </c>
      <c r="D2610" s="18">
        <v>8000</v>
      </c>
      <c r="E2610" s="18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7">
        <v>42767.593379629623</v>
      </c>
      <c r="L2610" s="7">
        <v>42808.791666666664</v>
      </c>
      <c r="M2610" s="5">
        <f>(J2610/86400)+25569+(-5/24)</f>
        <v>42767.593379629623</v>
      </c>
      <c r="N2610" s="5">
        <f t="shared" si="40"/>
        <v>42808.791666666664</v>
      </c>
      <c r="O2610" t="b">
        <v>1</v>
      </c>
      <c r="P2610">
        <v>304</v>
      </c>
      <c r="Q2610" t="b">
        <v>1</v>
      </c>
      <c r="R2610" t="s">
        <v>8301</v>
      </c>
      <c r="S2610" s="11">
        <f>SUM(E2610/D2610)*100</f>
        <v>223.92500000000001</v>
      </c>
      <c r="T2610" s="10">
        <f>SUM(E2610/P2610)</f>
        <v>58.92763157894737</v>
      </c>
      <c r="U2610" t="s">
        <v>8317</v>
      </c>
      <c r="V2610" t="s">
        <v>8353</v>
      </c>
    </row>
    <row r="2611" spans="1:22" ht="58" x14ac:dyDescent="0.35">
      <c r="A2611">
        <v>2609</v>
      </c>
      <c r="B2611" s="3" t="s">
        <v>2609</v>
      </c>
      <c r="C2611" s="3" t="s">
        <v>6719</v>
      </c>
      <c r="D2611" s="18">
        <v>35000</v>
      </c>
      <c r="E2611" s="18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7">
        <v>41075.02952546296</v>
      </c>
      <c r="L2611" s="7">
        <v>41105.02952546296</v>
      </c>
      <c r="M2611" s="5">
        <f>(J2611/86400)+25569+(-5/24)</f>
        <v>41075.02952546296</v>
      </c>
      <c r="N2611" s="5">
        <f t="shared" si="40"/>
        <v>41105.02952546296</v>
      </c>
      <c r="O2611" t="b">
        <v>1</v>
      </c>
      <c r="P2611">
        <v>676</v>
      </c>
      <c r="Q2611" t="b">
        <v>1</v>
      </c>
      <c r="R2611" t="s">
        <v>8301</v>
      </c>
      <c r="S2611" s="11">
        <f>SUM(E2611/D2611)*100</f>
        <v>303.80111428571428</v>
      </c>
      <c r="T2611" s="10">
        <f>SUM(E2611/P2611)</f>
        <v>157.29347633136095</v>
      </c>
      <c r="U2611" t="s">
        <v>8317</v>
      </c>
      <c r="V2611" t="s">
        <v>8353</v>
      </c>
    </row>
    <row r="2612" spans="1:22" ht="43.5" x14ac:dyDescent="0.35">
      <c r="A2612">
        <v>2610</v>
      </c>
      <c r="B2612" s="3" t="s">
        <v>2610</v>
      </c>
      <c r="C2612" s="3" t="s">
        <v>6720</v>
      </c>
      <c r="D2612" s="18">
        <v>22765</v>
      </c>
      <c r="E2612" s="18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7">
        <v>42564.672743055555</v>
      </c>
      <c r="L2612" s="7">
        <v>42604.082638888889</v>
      </c>
      <c r="M2612" s="5">
        <f>(J2612/86400)+25569+(-5/24)</f>
        <v>42564.672743055555</v>
      </c>
      <c r="N2612" s="5">
        <f t="shared" si="40"/>
        <v>42604.082638888889</v>
      </c>
      <c r="O2612" t="b">
        <v>1</v>
      </c>
      <c r="P2612">
        <v>577</v>
      </c>
      <c r="Q2612" t="b">
        <v>1</v>
      </c>
      <c r="R2612" t="s">
        <v>8301</v>
      </c>
      <c r="S2612" s="11">
        <f>SUM(E2612/D2612)*100</f>
        <v>141.3251043268175</v>
      </c>
      <c r="T2612" s="10">
        <f>SUM(E2612/P2612)</f>
        <v>55.758509532062391</v>
      </c>
      <c r="U2612" t="s">
        <v>8317</v>
      </c>
      <c r="V2612" t="s">
        <v>8353</v>
      </c>
    </row>
    <row r="2613" spans="1:22" ht="58" x14ac:dyDescent="0.35">
      <c r="A2613">
        <v>2611</v>
      </c>
      <c r="B2613" s="3" t="s">
        <v>2611</v>
      </c>
      <c r="C2613" s="3" t="s">
        <v>6721</v>
      </c>
      <c r="D2613" s="18">
        <v>11000</v>
      </c>
      <c r="E2613" s="18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7">
        <v>42704.127476851849</v>
      </c>
      <c r="L2613" s="7">
        <v>42737.749305555553</v>
      </c>
      <c r="M2613" s="5">
        <f>(J2613/86400)+25569+(-5/24)</f>
        <v>42704.127476851849</v>
      </c>
      <c r="N2613" s="5">
        <f t="shared" si="40"/>
        <v>42737.749305555553</v>
      </c>
      <c r="O2613" t="b">
        <v>1</v>
      </c>
      <c r="P2613">
        <v>3663</v>
      </c>
      <c r="Q2613" t="b">
        <v>1</v>
      </c>
      <c r="R2613" t="s">
        <v>8301</v>
      </c>
      <c r="S2613" s="11">
        <f>SUM(E2613/D2613)*100</f>
        <v>2790.6363636363635</v>
      </c>
      <c r="T2613" s="10">
        <f>SUM(E2613/P2613)</f>
        <v>83.802893802893806</v>
      </c>
      <c r="U2613" t="s">
        <v>8317</v>
      </c>
      <c r="V2613" t="s">
        <v>8353</v>
      </c>
    </row>
    <row r="2614" spans="1:22" ht="43.5" x14ac:dyDescent="0.35">
      <c r="A2614">
        <v>2612</v>
      </c>
      <c r="B2614" s="3" t="s">
        <v>2612</v>
      </c>
      <c r="C2614" s="3" t="s">
        <v>6722</v>
      </c>
      <c r="D2614" s="18">
        <v>10000</v>
      </c>
      <c r="E2614" s="18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7">
        <v>41981.934837962959</v>
      </c>
      <c r="L2614" s="7">
        <v>42012.934837962959</v>
      </c>
      <c r="M2614" s="5">
        <f>(J2614/86400)+25569+(-5/24)</f>
        <v>41981.934837962959</v>
      </c>
      <c r="N2614" s="5">
        <f t="shared" si="40"/>
        <v>42012.934837962959</v>
      </c>
      <c r="O2614" t="b">
        <v>1</v>
      </c>
      <c r="P2614">
        <v>294</v>
      </c>
      <c r="Q2614" t="b">
        <v>1</v>
      </c>
      <c r="R2614" t="s">
        <v>8301</v>
      </c>
      <c r="S2614" s="11">
        <f>SUM(E2614/D2614)*100</f>
        <v>171.76130000000001</v>
      </c>
      <c r="T2614" s="10">
        <f>SUM(E2614/P2614)</f>
        <v>58.422210884353746</v>
      </c>
      <c r="U2614" t="s">
        <v>8317</v>
      </c>
      <c r="V2614" t="s">
        <v>8353</v>
      </c>
    </row>
    <row r="2615" spans="1:22" ht="43.5" x14ac:dyDescent="0.35">
      <c r="A2615">
        <v>2613</v>
      </c>
      <c r="B2615" s="3" t="s">
        <v>2613</v>
      </c>
      <c r="C2615" s="3" t="s">
        <v>6723</v>
      </c>
      <c r="D2615" s="18">
        <v>7500</v>
      </c>
      <c r="E2615" s="18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7">
        <v>41143.609884259255</v>
      </c>
      <c r="L2615" s="7">
        <v>41173.609884259255</v>
      </c>
      <c r="M2615" s="5">
        <f>(J2615/86400)+25569+(-5/24)</f>
        <v>41143.609884259255</v>
      </c>
      <c r="N2615" s="5">
        <f t="shared" si="40"/>
        <v>41173.609884259255</v>
      </c>
      <c r="O2615" t="b">
        <v>1</v>
      </c>
      <c r="P2615">
        <v>28</v>
      </c>
      <c r="Q2615" t="b">
        <v>1</v>
      </c>
      <c r="R2615" t="s">
        <v>8301</v>
      </c>
      <c r="S2615" s="11">
        <f>SUM(E2615/D2615)*100</f>
        <v>101.01333333333334</v>
      </c>
      <c r="T2615" s="10">
        <f>SUM(E2615/P2615)</f>
        <v>270.57142857142856</v>
      </c>
      <c r="U2615" t="s">
        <v>8317</v>
      </c>
      <c r="V2615" t="s">
        <v>8353</v>
      </c>
    </row>
    <row r="2616" spans="1:22" ht="43.5" x14ac:dyDescent="0.35">
      <c r="A2616">
        <v>2614</v>
      </c>
      <c r="B2616" s="3" t="s">
        <v>2614</v>
      </c>
      <c r="C2616" s="3" t="s">
        <v>6724</v>
      </c>
      <c r="D2616" s="18">
        <v>10500</v>
      </c>
      <c r="E2616" s="18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7">
        <v>41730.500138888885</v>
      </c>
      <c r="L2616" s="7">
        <v>41759</v>
      </c>
      <c r="M2616" s="5">
        <f>(J2616/86400)+25569+(-5/24)</f>
        <v>41730.500138888885</v>
      </c>
      <c r="N2616" s="5">
        <f t="shared" si="40"/>
        <v>41759</v>
      </c>
      <c r="O2616" t="b">
        <v>1</v>
      </c>
      <c r="P2616">
        <v>100</v>
      </c>
      <c r="Q2616" t="b">
        <v>1</v>
      </c>
      <c r="R2616" t="s">
        <v>8301</v>
      </c>
      <c r="S2616" s="11">
        <f>SUM(E2616/D2616)*100</f>
        <v>102</v>
      </c>
      <c r="T2616" s="10">
        <f>SUM(E2616/P2616)</f>
        <v>107.1</v>
      </c>
      <c r="U2616" t="s">
        <v>8317</v>
      </c>
      <c r="V2616" t="s">
        <v>8353</v>
      </c>
    </row>
    <row r="2617" spans="1:22" ht="43.5" x14ac:dyDescent="0.35">
      <c r="A2617">
        <v>2615</v>
      </c>
      <c r="B2617" s="3" t="s">
        <v>2615</v>
      </c>
      <c r="C2617" s="3" t="s">
        <v>6725</v>
      </c>
      <c r="D2617" s="18">
        <v>2001</v>
      </c>
      <c r="E2617" s="18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7">
        <v>42453.288935185185</v>
      </c>
      <c r="L2617" s="7">
        <v>42490.291666666664</v>
      </c>
      <c r="M2617" s="5">
        <f>(J2617/86400)+25569+(-5/24)</f>
        <v>42453.288935185185</v>
      </c>
      <c r="N2617" s="5">
        <f t="shared" si="40"/>
        <v>42490.291666666664</v>
      </c>
      <c r="O2617" t="b">
        <v>0</v>
      </c>
      <c r="P2617">
        <v>72</v>
      </c>
      <c r="Q2617" t="b">
        <v>1</v>
      </c>
      <c r="R2617" t="s">
        <v>8301</v>
      </c>
      <c r="S2617" s="11">
        <f>SUM(E2617/D2617)*100</f>
        <v>169.76511744127936</v>
      </c>
      <c r="T2617" s="10">
        <f>SUM(E2617/P2617)</f>
        <v>47.180555555555557</v>
      </c>
      <c r="U2617" t="s">
        <v>8317</v>
      </c>
      <c r="V2617" t="s">
        <v>8353</v>
      </c>
    </row>
    <row r="2618" spans="1:22" ht="43.5" x14ac:dyDescent="0.35">
      <c r="A2618">
        <v>2616</v>
      </c>
      <c r="B2618" s="3" t="s">
        <v>2616</v>
      </c>
      <c r="C2618" s="3" t="s">
        <v>6726</v>
      </c>
      <c r="D2618" s="18">
        <v>25000</v>
      </c>
      <c r="E2618" s="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7">
        <v>42211.786215277774</v>
      </c>
      <c r="L2618" s="7">
        <v>42241.786215277774</v>
      </c>
      <c r="M2618" s="5">
        <f>(J2618/86400)+25569+(-5/24)</f>
        <v>42211.786215277774</v>
      </c>
      <c r="N2618" s="5">
        <f t="shared" si="40"/>
        <v>42241.786215277774</v>
      </c>
      <c r="O2618" t="b">
        <v>1</v>
      </c>
      <c r="P2618">
        <v>238</v>
      </c>
      <c r="Q2618" t="b">
        <v>1</v>
      </c>
      <c r="R2618" t="s">
        <v>8301</v>
      </c>
      <c r="S2618" s="11">
        <f>SUM(E2618/D2618)*100</f>
        <v>114.53400000000001</v>
      </c>
      <c r="T2618" s="10">
        <f>SUM(E2618/P2618)</f>
        <v>120.30882352941177</v>
      </c>
      <c r="U2618" t="s">
        <v>8317</v>
      </c>
      <c r="V2618" t="s">
        <v>8353</v>
      </c>
    </row>
    <row r="2619" spans="1:22" ht="43.5" x14ac:dyDescent="0.35">
      <c r="A2619">
        <v>2617</v>
      </c>
      <c r="B2619" s="3" t="s">
        <v>2617</v>
      </c>
      <c r="C2619" s="3" t="s">
        <v>6727</v>
      </c>
      <c r="D2619" s="18">
        <v>500</v>
      </c>
      <c r="E2619" s="18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7">
        <v>41902.666099537033</v>
      </c>
      <c r="L2619" s="7">
        <v>41932.666099537033</v>
      </c>
      <c r="M2619" s="5">
        <f>(J2619/86400)+25569+(-5/24)</f>
        <v>41902.666099537033</v>
      </c>
      <c r="N2619" s="5">
        <f t="shared" si="40"/>
        <v>41932.666099537033</v>
      </c>
      <c r="O2619" t="b">
        <v>1</v>
      </c>
      <c r="P2619">
        <v>159</v>
      </c>
      <c r="Q2619" t="b">
        <v>1</v>
      </c>
      <c r="R2619" t="s">
        <v>8301</v>
      </c>
      <c r="S2619" s="11">
        <f>SUM(E2619/D2619)*100</f>
        <v>877.6</v>
      </c>
      <c r="T2619" s="10">
        <f>SUM(E2619/P2619)</f>
        <v>27.59748427672956</v>
      </c>
      <c r="U2619" t="s">
        <v>8317</v>
      </c>
      <c r="V2619" t="s">
        <v>8353</v>
      </c>
    </row>
    <row r="2620" spans="1:22" ht="29" x14ac:dyDescent="0.35">
      <c r="A2620">
        <v>2618</v>
      </c>
      <c r="B2620" s="3" t="s">
        <v>2618</v>
      </c>
      <c r="C2620" s="3" t="s">
        <v>6728</v>
      </c>
      <c r="D2620" s="18">
        <v>15000</v>
      </c>
      <c r="E2620" s="18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7">
        <v>42279.584039351852</v>
      </c>
      <c r="L2620" s="7">
        <v>42339.625706018516</v>
      </c>
      <c r="M2620" s="5">
        <f>(J2620/86400)+25569+(-5/24)</f>
        <v>42279.584039351852</v>
      </c>
      <c r="N2620" s="5">
        <f t="shared" si="40"/>
        <v>42339.625706018516</v>
      </c>
      <c r="O2620" t="b">
        <v>1</v>
      </c>
      <c r="P2620">
        <v>77</v>
      </c>
      <c r="Q2620" t="b">
        <v>1</v>
      </c>
      <c r="R2620" t="s">
        <v>8301</v>
      </c>
      <c r="S2620" s="11">
        <f>SUM(E2620/D2620)*100</f>
        <v>105.38666666666667</v>
      </c>
      <c r="T2620" s="10">
        <f>SUM(E2620/P2620)</f>
        <v>205.2987012987013</v>
      </c>
      <c r="U2620" t="s">
        <v>8317</v>
      </c>
      <c r="V2620" t="s">
        <v>8353</v>
      </c>
    </row>
    <row r="2621" spans="1:22" ht="43.5" x14ac:dyDescent="0.35">
      <c r="A2621">
        <v>2619</v>
      </c>
      <c r="B2621" s="3" t="s">
        <v>2619</v>
      </c>
      <c r="C2621" s="3" t="s">
        <v>6729</v>
      </c>
      <c r="D2621" s="18">
        <v>1000</v>
      </c>
      <c r="E2621" s="18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7">
        <v>42273.67597222222</v>
      </c>
      <c r="L2621" s="7">
        <v>42300.249999999993</v>
      </c>
      <c r="M2621" s="5">
        <f>(J2621/86400)+25569+(-5/24)</f>
        <v>42273.67597222222</v>
      </c>
      <c r="N2621" s="5">
        <f t="shared" si="40"/>
        <v>42300.249999999993</v>
      </c>
      <c r="O2621" t="b">
        <v>1</v>
      </c>
      <c r="P2621">
        <v>53</v>
      </c>
      <c r="Q2621" t="b">
        <v>1</v>
      </c>
      <c r="R2621" t="s">
        <v>8301</v>
      </c>
      <c r="S2621" s="11">
        <f>SUM(E2621/D2621)*100</f>
        <v>188.39999999999998</v>
      </c>
      <c r="T2621" s="10">
        <f>SUM(E2621/P2621)</f>
        <v>35.547169811320757</v>
      </c>
      <c r="U2621" t="s">
        <v>8317</v>
      </c>
      <c r="V2621" t="s">
        <v>8353</v>
      </c>
    </row>
    <row r="2622" spans="1:22" ht="43.5" x14ac:dyDescent="0.35">
      <c r="A2622">
        <v>2620</v>
      </c>
      <c r="B2622" s="3" t="s">
        <v>2620</v>
      </c>
      <c r="C2622" s="3" t="s">
        <v>6730</v>
      </c>
      <c r="D2622" s="18">
        <v>65000</v>
      </c>
      <c r="E2622" s="18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7">
        <v>42250.958819444444</v>
      </c>
      <c r="L2622" s="7">
        <v>42287.833333333336</v>
      </c>
      <c r="M2622" s="5">
        <f>(J2622/86400)+25569+(-5/24)</f>
        <v>42250.958819444444</v>
      </c>
      <c r="N2622" s="5">
        <f t="shared" si="40"/>
        <v>42287.833333333336</v>
      </c>
      <c r="O2622" t="b">
        <v>1</v>
      </c>
      <c r="P2622">
        <v>1251</v>
      </c>
      <c r="Q2622" t="b">
        <v>1</v>
      </c>
      <c r="R2622" t="s">
        <v>8301</v>
      </c>
      <c r="S2622" s="11">
        <f>SUM(E2622/D2622)*100</f>
        <v>143.65230769230772</v>
      </c>
      <c r="T2622" s="10">
        <f>SUM(E2622/P2622)</f>
        <v>74.639488409272587</v>
      </c>
      <c r="U2622" t="s">
        <v>8317</v>
      </c>
      <c r="V2622" t="s">
        <v>8353</v>
      </c>
    </row>
    <row r="2623" spans="1:22" ht="43.5" x14ac:dyDescent="0.35">
      <c r="A2623">
        <v>2621</v>
      </c>
      <c r="B2623" s="3" t="s">
        <v>2621</v>
      </c>
      <c r="C2623" s="3" t="s">
        <v>6731</v>
      </c>
      <c r="D2623" s="18">
        <v>15000</v>
      </c>
      <c r="E2623" s="18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7">
        <v>42115.539212962962</v>
      </c>
      <c r="L2623" s="7">
        <v>42145.539212962962</v>
      </c>
      <c r="M2623" s="5">
        <f>(J2623/86400)+25569+(-5/24)</f>
        <v>42115.539212962962</v>
      </c>
      <c r="N2623" s="5">
        <f t="shared" si="40"/>
        <v>42145.539212962962</v>
      </c>
      <c r="O2623" t="b">
        <v>1</v>
      </c>
      <c r="P2623">
        <v>465</v>
      </c>
      <c r="Q2623" t="b">
        <v>1</v>
      </c>
      <c r="R2623" t="s">
        <v>8301</v>
      </c>
      <c r="S2623" s="11">
        <f>SUM(E2623/D2623)*100</f>
        <v>145.88</v>
      </c>
      <c r="T2623" s="10">
        <f>SUM(E2623/P2623)</f>
        <v>47.058064516129029</v>
      </c>
      <c r="U2623" t="s">
        <v>8317</v>
      </c>
      <c r="V2623" t="s">
        <v>8353</v>
      </c>
    </row>
    <row r="2624" spans="1:22" ht="43.5" x14ac:dyDescent="0.35">
      <c r="A2624">
        <v>2622</v>
      </c>
      <c r="B2624" s="3" t="s">
        <v>2622</v>
      </c>
      <c r="C2624" s="3" t="s">
        <v>6732</v>
      </c>
      <c r="D2624" s="18">
        <v>1500</v>
      </c>
      <c r="E2624" s="18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7">
        <v>42689.534907407404</v>
      </c>
      <c r="L2624" s="7">
        <v>42734.534907407404</v>
      </c>
      <c r="M2624" s="5">
        <f>(J2624/86400)+25569+(-5/24)</f>
        <v>42689.534907407404</v>
      </c>
      <c r="N2624" s="5">
        <f t="shared" si="40"/>
        <v>42734.534907407404</v>
      </c>
      <c r="O2624" t="b">
        <v>0</v>
      </c>
      <c r="P2624">
        <v>74</v>
      </c>
      <c r="Q2624" t="b">
        <v>1</v>
      </c>
      <c r="R2624" t="s">
        <v>8301</v>
      </c>
      <c r="S2624" s="11">
        <f>SUM(E2624/D2624)*100</f>
        <v>131.184</v>
      </c>
      <c r="T2624" s="10">
        <f>SUM(E2624/P2624)</f>
        <v>26.591351351351353</v>
      </c>
      <c r="U2624" t="s">
        <v>8317</v>
      </c>
      <c r="V2624" t="s">
        <v>8353</v>
      </c>
    </row>
    <row r="2625" spans="1:22" ht="43.5" x14ac:dyDescent="0.35">
      <c r="A2625">
        <v>2623</v>
      </c>
      <c r="B2625" s="3" t="s">
        <v>2623</v>
      </c>
      <c r="C2625" s="3" t="s">
        <v>6733</v>
      </c>
      <c r="D2625" s="18">
        <v>2000</v>
      </c>
      <c r="E2625" s="18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7">
        <v>42692.048217592594</v>
      </c>
      <c r="L2625" s="7">
        <v>42706.048217592594</v>
      </c>
      <c r="M2625" s="5">
        <f>(J2625/86400)+25569+(-5/24)</f>
        <v>42692.048217592594</v>
      </c>
      <c r="N2625" s="5">
        <f t="shared" si="40"/>
        <v>42706.048217592594</v>
      </c>
      <c r="O2625" t="b">
        <v>0</v>
      </c>
      <c r="P2625">
        <v>62</v>
      </c>
      <c r="Q2625" t="b">
        <v>1</v>
      </c>
      <c r="R2625" t="s">
        <v>8301</v>
      </c>
      <c r="S2625" s="11">
        <f>SUM(E2625/D2625)*100</f>
        <v>113.99999999999999</v>
      </c>
      <c r="T2625" s="10">
        <f>SUM(E2625/P2625)</f>
        <v>36.774193548387096</v>
      </c>
      <c r="U2625" t="s">
        <v>8317</v>
      </c>
      <c r="V2625" t="s">
        <v>8353</v>
      </c>
    </row>
    <row r="2626" spans="1:22" ht="43.5" x14ac:dyDescent="0.35">
      <c r="A2626">
        <v>2624</v>
      </c>
      <c r="B2626" s="3" t="s">
        <v>2624</v>
      </c>
      <c r="C2626" s="3" t="s">
        <v>6734</v>
      </c>
      <c r="D2626" s="18">
        <v>8000</v>
      </c>
      <c r="E2626" s="18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7">
        <v>41144.213217592587</v>
      </c>
      <c r="L2626" s="7">
        <v>41165.213217592587</v>
      </c>
      <c r="M2626" s="5">
        <f>(J2626/86400)+25569+(-5/24)</f>
        <v>41144.213217592587</v>
      </c>
      <c r="N2626" s="5">
        <f t="shared" si="40"/>
        <v>41165.213217592587</v>
      </c>
      <c r="O2626" t="b">
        <v>0</v>
      </c>
      <c r="P2626">
        <v>3468</v>
      </c>
      <c r="Q2626" t="b">
        <v>1</v>
      </c>
      <c r="R2626" t="s">
        <v>8301</v>
      </c>
      <c r="S2626" s="11">
        <f>SUM(E2626/D2626)*100</f>
        <v>1379.4206249999997</v>
      </c>
      <c r="T2626" s="10">
        <f>SUM(E2626/P2626)</f>
        <v>31.820544982698959</v>
      </c>
      <c r="U2626" t="s">
        <v>8317</v>
      </c>
      <c r="V2626" t="s">
        <v>8353</v>
      </c>
    </row>
    <row r="2627" spans="1:22" ht="58" x14ac:dyDescent="0.35">
      <c r="A2627">
        <v>2625</v>
      </c>
      <c r="B2627" s="3" t="s">
        <v>2625</v>
      </c>
      <c r="C2627" s="3" t="s">
        <v>6735</v>
      </c>
      <c r="D2627" s="18">
        <v>150</v>
      </c>
      <c r="E2627" s="18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7">
        <v>42658.601944444446</v>
      </c>
      <c r="L2627" s="7">
        <v>42683.643611111103</v>
      </c>
      <c r="M2627" s="5">
        <f>(J2627/86400)+25569+(-5/24)</f>
        <v>42658.601944444446</v>
      </c>
      <c r="N2627" s="5">
        <f t="shared" ref="N2627:N2690" si="41">(I2627/86400)+25569+(-5/24)</f>
        <v>42683.643611111103</v>
      </c>
      <c r="O2627" t="b">
        <v>0</v>
      </c>
      <c r="P2627">
        <v>52</v>
      </c>
      <c r="Q2627" t="b">
        <v>1</v>
      </c>
      <c r="R2627" t="s">
        <v>8301</v>
      </c>
      <c r="S2627" s="11">
        <f>SUM(E2627/D2627)*100</f>
        <v>956</v>
      </c>
      <c r="T2627" s="10">
        <f>SUM(E2627/P2627)</f>
        <v>27.576923076923077</v>
      </c>
      <c r="U2627" t="s">
        <v>8317</v>
      </c>
      <c r="V2627" t="s">
        <v>8353</v>
      </c>
    </row>
    <row r="2628" spans="1:22" ht="43.5" x14ac:dyDescent="0.35">
      <c r="A2628">
        <v>2626</v>
      </c>
      <c r="B2628" s="3" t="s">
        <v>2626</v>
      </c>
      <c r="C2628" s="3" t="s">
        <v>6736</v>
      </c>
      <c r="D2628" s="18">
        <v>2500</v>
      </c>
      <c r="E2628" s="1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7">
        <v>42128.41978009259</v>
      </c>
      <c r="L2628" s="7">
        <v>42158.41978009259</v>
      </c>
      <c r="M2628" s="5">
        <f>(J2628/86400)+25569+(-5/24)</f>
        <v>42128.41978009259</v>
      </c>
      <c r="N2628" s="5">
        <f t="shared" si="41"/>
        <v>42158.41978009259</v>
      </c>
      <c r="O2628" t="b">
        <v>0</v>
      </c>
      <c r="P2628">
        <v>50</v>
      </c>
      <c r="Q2628" t="b">
        <v>1</v>
      </c>
      <c r="R2628" t="s">
        <v>8301</v>
      </c>
      <c r="S2628" s="11">
        <f>SUM(E2628/D2628)*100</f>
        <v>112.00000000000001</v>
      </c>
      <c r="T2628" s="10">
        <f>SUM(E2628/P2628)</f>
        <v>56</v>
      </c>
      <c r="U2628" t="s">
        <v>8317</v>
      </c>
      <c r="V2628" t="s">
        <v>8353</v>
      </c>
    </row>
    <row r="2629" spans="1:22" ht="43.5" x14ac:dyDescent="0.35">
      <c r="A2629">
        <v>2627</v>
      </c>
      <c r="B2629" s="3" t="s">
        <v>2627</v>
      </c>
      <c r="C2629" s="3" t="s">
        <v>6737</v>
      </c>
      <c r="D2629" s="18">
        <v>150</v>
      </c>
      <c r="E2629" s="18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7">
        <v>42304.621076388888</v>
      </c>
      <c r="L2629" s="7">
        <v>42334.662743055553</v>
      </c>
      <c r="M2629" s="5">
        <f>(J2629/86400)+25569+(-5/24)</f>
        <v>42304.621076388888</v>
      </c>
      <c r="N2629" s="5">
        <f t="shared" si="41"/>
        <v>42334.662743055553</v>
      </c>
      <c r="O2629" t="b">
        <v>0</v>
      </c>
      <c r="P2629">
        <v>45</v>
      </c>
      <c r="Q2629" t="b">
        <v>1</v>
      </c>
      <c r="R2629" t="s">
        <v>8301</v>
      </c>
      <c r="S2629" s="11">
        <f>SUM(E2629/D2629)*100</f>
        <v>646.66666666666663</v>
      </c>
      <c r="T2629" s="10">
        <f>SUM(E2629/P2629)</f>
        <v>21.555555555555557</v>
      </c>
      <c r="U2629" t="s">
        <v>8317</v>
      </c>
      <c r="V2629" t="s">
        <v>8353</v>
      </c>
    </row>
    <row r="2630" spans="1:22" ht="43.5" x14ac:dyDescent="0.35">
      <c r="A2630">
        <v>2628</v>
      </c>
      <c r="B2630" s="3" t="s">
        <v>2628</v>
      </c>
      <c r="C2630" s="3" t="s">
        <v>6738</v>
      </c>
      <c r="D2630" s="18">
        <v>839</v>
      </c>
      <c r="E2630" s="18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7">
        <v>41953.757719907408</v>
      </c>
      <c r="L2630" s="7">
        <v>41973.757719907408</v>
      </c>
      <c r="M2630" s="5">
        <f>(J2630/86400)+25569+(-5/24)</f>
        <v>41953.757719907408</v>
      </c>
      <c r="N2630" s="5">
        <f t="shared" si="41"/>
        <v>41973.757719907408</v>
      </c>
      <c r="O2630" t="b">
        <v>0</v>
      </c>
      <c r="P2630">
        <v>21</v>
      </c>
      <c r="Q2630" t="b">
        <v>1</v>
      </c>
      <c r="R2630" t="s">
        <v>8301</v>
      </c>
      <c r="S2630" s="11">
        <f>SUM(E2630/D2630)*100</f>
        <v>110.36948748510132</v>
      </c>
      <c r="T2630" s="10">
        <f>SUM(E2630/P2630)</f>
        <v>44.095238095238095</v>
      </c>
      <c r="U2630" t="s">
        <v>8317</v>
      </c>
      <c r="V2630" t="s">
        <v>8353</v>
      </c>
    </row>
    <row r="2631" spans="1:22" ht="29" x14ac:dyDescent="0.35">
      <c r="A2631">
        <v>2629</v>
      </c>
      <c r="B2631" s="3" t="s">
        <v>2629</v>
      </c>
      <c r="C2631" s="3" t="s">
        <v>6739</v>
      </c>
      <c r="D2631" s="18">
        <v>5000</v>
      </c>
      <c r="E2631" s="18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7">
        <v>42108.330115740733</v>
      </c>
      <c r="L2631" s="7">
        <v>42138.330115740733</v>
      </c>
      <c r="M2631" s="5">
        <f>(J2631/86400)+25569+(-5/24)</f>
        <v>42108.330115740733</v>
      </c>
      <c r="N2631" s="5">
        <f t="shared" si="41"/>
        <v>42138.330115740733</v>
      </c>
      <c r="O2631" t="b">
        <v>0</v>
      </c>
      <c r="P2631">
        <v>100</v>
      </c>
      <c r="Q2631" t="b">
        <v>1</v>
      </c>
      <c r="R2631" t="s">
        <v>8301</v>
      </c>
      <c r="S2631" s="11">
        <f>SUM(E2631/D2631)*100</f>
        <v>127.74000000000001</v>
      </c>
      <c r="T2631" s="10">
        <f>SUM(E2631/P2631)</f>
        <v>63.87</v>
      </c>
      <c r="U2631" t="s">
        <v>8317</v>
      </c>
      <c r="V2631" t="s">
        <v>8353</v>
      </c>
    </row>
    <row r="2632" spans="1:22" ht="43.5" x14ac:dyDescent="0.35">
      <c r="A2632">
        <v>2630</v>
      </c>
      <c r="B2632" s="3" t="s">
        <v>2630</v>
      </c>
      <c r="C2632" s="3" t="s">
        <v>6740</v>
      </c>
      <c r="D2632" s="18">
        <v>2000</v>
      </c>
      <c r="E2632" s="18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7">
        <v>42523.897129629629</v>
      </c>
      <c r="L2632" s="7">
        <v>42551.208333333336</v>
      </c>
      <c r="M2632" s="5">
        <f>(J2632/86400)+25569+(-5/24)</f>
        <v>42523.897129629629</v>
      </c>
      <c r="N2632" s="5">
        <f t="shared" si="41"/>
        <v>42551.208333333336</v>
      </c>
      <c r="O2632" t="b">
        <v>0</v>
      </c>
      <c r="P2632">
        <v>81</v>
      </c>
      <c r="Q2632" t="b">
        <v>1</v>
      </c>
      <c r="R2632" t="s">
        <v>8301</v>
      </c>
      <c r="S2632" s="11">
        <f>SUM(E2632/D2632)*100</f>
        <v>157.9</v>
      </c>
      <c r="T2632" s="10">
        <f>SUM(E2632/P2632)</f>
        <v>38.987654320987652</v>
      </c>
      <c r="U2632" t="s">
        <v>8317</v>
      </c>
      <c r="V2632" t="s">
        <v>8353</v>
      </c>
    </row>
    <row r="2633" spans="1:22" ht="43.5" x14ac:dyDescent="0.35">
      <c r="A2633">
        <v>2631</v>
      </c>
      <c r="B2633" s="3" t="s">
        <v>2631</v>
      </c>
      <c r="C2633" s="3" t="s">
        <v>6741</v>
      </c>
      <c r="D2633" s="18">
        <v>20000</v>
      </c>
      <c r="E2633" s="18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7">
        <v>42217.960960648146</v>
      </c>
      <c r="L2633" s="7">
        <v>42245.960960648146</v>
      </c>
      <c r="M2633" s="5">
        <f>(J2633/86400)+25569+(-5/24)</f>
        <v>42217.960960648146</v>
      </c>
      <c r="N2633" s="5">
        <f t="shared" si="41"/>
        <v>42245.960960648146</v>
      </c>
      <c r="O2633" t="b">
        <v>0</v>
      </c>
      <c r="P2633">
        <v>286</v>
      </c>
      <c r="Q2633" t="b">
        <v>1</v>
      </c>
      <c r="R2633" t="s">
        <v>8301</v>
      </c>
      <c r="S2633" s="11">
        <f>SUM(E2633/D2633)*100</f>
        <v>114.66525000000001</v>
      </c>
      <c r="T2633" s="10">
        <f>SUM(E2633/P2633)</f>
        <v>80.185489510489504</v>
      </c>
      <c r="U2633" t="s">
        <v>8317</v>
      </c>
      <c r="V2633" t="s">
        <v>8353</v>
      </c>
    </row>
    <row r="2634" spans="1:22" ht="43.5" x14ac:dyDescent="0.35">
      <c r="A2634">
        <v>2632</v>
      </c>
      <c r="B2634" s="3" t="s">
        <v>2632</v>
      </c>
      <c r="C2634" s="3" t="s">
        <v>6742</v>
      </c>
      <c r="D2634" s="18">
        <v>1070</v>
      </c>
      <c r="E2634" s="18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7">
        <v>42493.853460648148</v>
      </c>
      <c r="L2634" s="7">
        <v>42518.853460648148</v>
      </c>
      <c r="M2634" s="5">
        <f>(J2634/86400)+25569+(-5/24)</f>
        <v>42493.853460648148</v>
      </c>
      <c r="N2634" s="5">
        <f t="shared" si="41"/>
        <v>42518.853460648148</v>
      </c>
      <c r="O2634" t="b">
        <v>0</v>
      </c>
      <c r="P2634">
        <v>42</v>
      </c>
      <c r="Q2634" t="b">
        <v>1</v>
      </c>
      <c r="R2634" t="s">
        <v>8301</v>
      </c>
      <c r="S2634" s="11">
        <f>SUM(E2634/D2634)*100</f>
        <v>137.00934579439252</v>
      </c>
      <c r="T2634" s="10">
        <f>SUM(E2634/P2634)</f>
        <v>34.904761904761905</v>
      </c>
      <c r="U2634" t="s">
        <v>8317</v>
      </c>
      <c r="V2634" t="s">
        <v>8353</v>
      </c>
    </row>
    <row r="2635" spans="1:22" ht="43.5" x14ac:dyDescent="0.35">
      <c r="A2635">
        <v>2633</v>
      </c>
      <c r="B2635" s="3" t="s">
        <v>2633</v>
      </c>
      <c r="C2635" s="3" t="s">
        <v>6743</v>
      </c>
      <c r="D2635" s="18">
        <v>5000</v>
      </c>
      <c r="E2635" s="18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7">
        <v>41667.614953703705</v>
      </c>
      <c r="L2635" s="7">
        <v>41697.75</v>
      </c>
      <c r="M2635" s="5">
        <f>(J2635/86400)+25569+(-5/24)</f>
        <v>41667.614953703705</v>
      </c>
      <c r="N2635" s="5">
        <f t="shared" si="41"/>
        <v>41697.75</v>
      </c>
      <c r="O2635" t="b">
        <v>0</v>
      </c>
      <c r="P2635">
        <v>199</v>
      </c>
      <c r="Q2635" t="b">
        <v>1</v>
      </c>
      <c r="R2635" t="s">
        <v>8301</v>
      </c>
      <c r="S2635" s="11">
        <f>SUM(E2635/D2635)*100</f>
        <v>354.62</v>
      </c>
      <c r="T2635" s="10">
        <f>SUM(E2635/P2635)</f>
        <v>89.100502512562812</v>
      </c>
      <c r="U2635" t="s">
        <v>8317</v>
      </c>
      <c r="V2635" t="s">
        <v>8353</v>
      </c>
    </row>
    <row r="2636" spans="1:22" ht="43.5" x14ac:dyDescent="0.35">
      <c r="A2636">
        <v>2634</v>
      </c>
      <c r="B2636" s="3" t="s">
        <v>2634</v>
      </c>
      <c r="C2636" s="3" t="s">
        <v>6744</v>
      </c>
      <c r="D2636" s="18">
        <v>930</v>
      </c>
      <c r="E2636" s="18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7">
        <v>42612.448159722218</v>
      </c>
      <c r="L2636" s="7">
        <v>42642.448159722218</v>
      </c>
      <c r="M2636" s="5">
        <f>(J2636/86400)+25569+(-5/24)</f>
        <v>42612.448159722218</v>
      </c>
      <c r="N2636" s="5">
        <f t="shared" si="41"/>
        <v>42642.448159722218</v>
      </c>
      <c r="O2636" t="b">
        <v>0</v>
      </c>
      <c r="P2636">
        <v>25</v>
      </c>
      <c r="Q2636" t="b">
        <v>1</v>
      </c>
      <c r="R2636" t="s">
        <v>8301</v>
      </c>
      <c r="S2636" s="11">
        <f>SUM(E2636/D2636)*100</f>
        <v>106.02150537634409</v>
      </c>
      <c r="T2636" s="10">
        <f>SUM(E2636/P2636)</f>
        <v>39.44</v>
      </c>
      <c r="U2636" t="s">
        <v>8317</v>
      </c>
      <c r="V2636" t="s">
        <v>8353</v>
      </c>
    </row>
    <row r="2637" spans="1:22" ht="43.5" x14ac:dyDescent="0.35">
      <c r="A2637">
        <v>2635</v>
      </c>
      <c r="B2637" s="3" t="s">
        <v>2635</v>
      </c>
      <c r="C2637" s="3" t="s">
        <v>6745</v>
      </c>
      <c r="D2637" s="18">
        <v>11500</v>
      </c>
      <c r="E2637" s="18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7">
        <v>42037.742604166669</v>
      </c>
      <c r="L2637" s="7">
        <v>42072.700937499998</v>
      </c>
      <c r="M2637" s="5">
        <f>(J2637/86400)+25569+(-5/24)</f>
        <v>42037.742604166669</v>
      </c>
      <c r="N2637" s="5">
        <f t="shared" si="41"/>
        <v>42072.700937499998</v>
      </c>
      <c r="O2637" t="b">
        <v>0</v>
      </c>
      <c r="P2637">
        <v>84</v>
      </c>
      <c r="Q2637" t="b">
        <v>1</v>
      </c>
      <c r="R2637" t="s">
        <v>8301</v>
      </c>
      <c r="S2637" s="11">
        <f>SUM(E2637/D2637)*100</f>
        <v>100</v>
      </c>
      <c r="T2637" s="10">
        <f>SUM(E2637/P2637)</f>
        <v>136.9047619047619</v>
      </c>
      <c r="U2637" t="s">
        <v>8317</v>
      </c>
      <c r="V2637" t="s">
        <v>8353</v>
      </c>
    </row>
    <row r="2638" spans="1:22" ht="58" x14ac:dyDescent="0.35">
      <c r="A2638">
        <v>2636</v>
      </c>
      <c r="B2638" s="3" t="s">
        <v>2636</v>
      </c>
      <c r="C2638" s="3" t="s">
        <v>6746</v>
      </c>
      <c r="D2638" s="18">
        <v>1000</v>
      </c>
      <c r="E2638" s="1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7">
        <v>42636.406412037039</v>
      </c>
      <c r="L2638" s="7">
        <v>42658.833333333336</v>
      </c>
      <c r="M2638" s="5">
        <f>(J2638/86400)+25569+(-5/24)</f>
        <v>42636.406412037039</v>
      </c>
      <c r="N2638" s="5">
        <f t="shared" si="41"/>
        <v>42658.833333333336</v>
      </c>
      <c r="O2638" t="b">
        <v>0</v>
      </c>
      <c r="P2638">
        <v>50</v>
      </c>
      <c r="Q2638" t="b">
        <v>1</v>
      </c>
      <c r="R2638" t="s">
        <v>8301</v>
      </c>
      <c r="S2638" s="11">
        <f>SUM(E2638/D2638)*100</f>
        <v>187.3</v>
      </c>
      <c r="T2638" s="10">
        <f>SUM(E2638/P2638)</f>
        <v>37.46</v>
      </c>
      <c r="U2638" t="s">
        <v>8317</v>
      </c>
      <c r="V2638" t="s">
        <v>8353</v>
      </c>
    </row>
    <row r="2639" spans="1:22" ht="29" x14ac:dyDescent="0.35">
      <c r="A2639">
        <v>2637</v>
      </c>
      <c r="B2639" s="3" t="s">
        <v>2637</v>
      </c>
      <c r="C2639" s="3" t="s">
        <v>6747</v>
      </c>
      <c r="D2639" s="18">
        <v>500</v>
      </c>
      <c r="E2639" s="18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7">
        <v>42639.341145833336</v>
      </c>
      <c r="L2639" s="7">
        <v>42655.341145833336</v>
      </c>
      <c r="M2639" s="5">
        <f>(J2639/86400)+25569+(-5/24)</f>
        <v>42639.341145833336</v>
      </c>
      <c r="N2639" s="5">
        <f t="shared" si="41"/>
        <v>42655.341145833336</v>
      </c>
      <c r="O2639" t="b">
        <v>0</v>
      </c>
      <c r="P2639">
        <v>26</v>
      </c>
      <c r="Q2639" t="b">
        <v>1</v>
      </c>
      <c r="R2639" t="s">
        <v>8301</v>
      </c>
      <c r="S2639" s="11">
        <f>SUM(E2639/D2639)*100</f>
        <v>166.2</v>
      </c>
      <c r="T2639" s="10">
        <f>SUM(E2639/P2639)</f>
        <v>31.96153846153846</v>
      </c>
      <c r="U2639" t="s">
        <v>8317</v>
      </c>
      <c r="V2639" t="s">
        <v>8353</v>
      </c>
    </row>
    <row r="2640" spans="1:22" ht="43.5" x14ac:dyDescent="0.35">
      <c r="A2640">
        <v>2638</v>
      </c>
      <c r="B2640" s="3" t="s">
        <v>2638</v>
      </c>
      <c r="C2640" s="3" t="s">
        <v>6748</v>
      </c>
      <c r="D2640" s="18">
        <v>347</v>
      </c>
      <c r="E2640" s="18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7">
        <v>41989.70480324074</v>
      </c>
      <c r="L2640" s="7">
        <v>42019.70480324074</v>
      </c>
      <c r="M2640" s="5">
        <f>(J2640/86400)+25569+(-5/24)</f>
        <v>41989.70480324074</v>
      </c>
      <c r="N2640" s="5">
        <f t="shared" si="41"/>
        <v>42019.70480324074</v>
      </c>
      <c r="O2640" t="b">
        <v>0</v>
      </c>
      <c r="P2640">
        <v>14</v>
      </c>
      <c r="Q2640" t="b">
        <v>1</v>
      </c>
      <c r="R2640" t="s">
        <v>8301</v>
      </c>
      <c r="S2640" s="11">
        <f>SUM(E2640/D2640)*100</f>
        <v>101.72910662824208</v>
      </c>
      <c r="T2640" s="10">
        <f>SUM(E2640/P2640)</f>
        <v>25.214285714285715</v>
      </c>
      <c r="U2640" t="s">
        <v>8317</v>
      </c>
      <c r="V2640" t="s">
        <v>8353</v>
      </c>
    </row>
    <row r="2641" spans="1:22" ht="43.5" x14ac:dyDescent="0.35">
      <c r="A2641">
        <v>2639</v>
      </c>
      <c r="B2641" s="3" t="s">
        <v>2639</v>
      </c>
      <c r="C2641" s="3" t="s">
        <v>6749</v>
      </c>
      <c r="D2641" s="18">
        <v>300</v>
      </c>
      <c r="E2641" s="18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7">
        <v>42024.656805555554</v>
      </c>
      <c r="L2641" s="7">
        <v>42054.656805555554</v>
      </c>
      <c r="M2641" s="5">
        <f>(J2641/86400)+25569+(-5/24)</f>
        <v>42024.656805555554</v>
      </c>
      <c r="N2641" s="5">
        <f t="shared" si="41"/>
        <v>42054.656805555554</v>
      </c>
      <c r="O2641" t="b">
        <v>0</v>
      </c>
      <c r="P2641">
        <v>49</v>
      </c>
      <c r="Q2641" t="b">
        <v>1</v>
      </c>
      <c r="R2641" t="s">
        <v>8301</v>
      </c>
      <c r="S2641" s="11">
        <f>SUM(E2641/D2641)*100</f>
        <v>164</v>
      </c>
      <c r="T2641" s="10">
        <f>SUM(E2641/P2641)</f>
        <v>10.040816326530612</v>
      </c>
      <c r="U2641" t="s">
        <v>8317</v>
      </c>
      <c r="V2641" t="s">
        <v>8353</v>
      </c>
    </row>
    <row r="2642" spans="1:22" ht="58" x14ac:dyDescent="0.35">
      <c r="A2642">
        <v>2640</v>
      </c>
      <c r="B2642" s="3" t="s">
        <v>2640</v>
      </c>
      <c r="C2642" s="3" t="s">
        <v>6750</v>
      </c>
      <c r="D2642" s="18">
        <v>3000</v>
      </c>
      <c r="E2642" s="18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7">
        <v>42102.952245370368</v>
      </c>
      <c r="L2642" s="7">
        <v>42162.952245370368</v>
      </c>
      <c r="M2642" s="5">
        <f>(J2642/86400)+25569+(-5/24)</f>
        <v>42102.952245370368</v>
      </c>
      <c r="N2642" s="5">
        <f t="shared" si="41"/>
        <v>42162.952245370368</v>
      </c>
      <c r="O2642" t="b">
        <v>0</v>
      </c>
      <c r="P2642">
        <v>69</v>
      </c>
      <c r="Q2642" t="b">
        <v>1</v>
      </c>
      <c r="R2642" t="s">
        <v>8301</v>
      </c>
      <c r="S2642" s="11">
        <f>SUM(E2642/D2642)*100</f>
        <v>105.66666666666666</v>
      </c>
      <c r="T2642" s="10">
        <f>SUM(E2642/P2642)</f>
        <v>45.94202898550725</v>
      </c>
      <c r="U2642" t="s">
        <v>8317</v>
      </c>
      <c r="V2642" t="s">
        <v>8353</v>
      </c>
    </row>
    <row r="2643" spans="1:22" ht="29" x14ac:dyDescent="0.35">
      <c r="A2643">
        <v>2641</v>
      </c>
      <c r="B2643" s="3" t="s">
        <v>2641</v>
      </c>
      <c r="C2643" s="3" t="s">
        <v>6751</v>
      </c>
      <c r="D2643" s="18">
        <v>1500</v>
      </c>
      <c r="E2643" s="18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7">
        <v>41880.618784722217</v>
      </c>
      <c r="L2643" s="7">
        <v>41897.631249999999</v>
      </c>
      <c r="M2643" s="5">
        <f>(J2643/86400)+25569+(-5/24)</f>
        <v>41880.618784722217</v>
      </c>
      <c r="N2643" s="5">
        <f t="shared" si="41"/>
        <v>41897.631249999999</v>
      </c>
      <c r="O2643" t="b">
        <v>0</v>
      </c>
      <c r="P2643">
        <v>1</v>
      </c>
      <c r="Q2643" t="b">
        <v>0</v>
      </c>
      <c r="R2643" t="s">
        <v>8301</v>
      </c>
      <c r="S2643" s="11">
        <f>SUM(E2643/D2643)*100</f>
        <v>1</v>
      </c>
      <c r="T2643" s="10">
        <f>SUM(E2643/P2643)</f>
        <v>15</v>
      </c>
      <c r="U2643" t="s">
        <v>8317</v>
      </c>
      <c r="V2643" t="s">
        <v>8353</v>
      </c>
    </row>
    <row r="2644" spans="1:22" ht="58" x14ac:dyDescent="0.35">
      <c r="A2644">
        <v>2642</v>
      </c>
      <c r="B2644" s="3" t="s">
        <v>2642</v>
      </c>
      <c r="C2644" s="3" t="s">
        <v>6752</v>
      </c>
      <c r="D2644" s="18">
        <v>500000</v>
      </c>
      <c r="E2644" s="18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7">
        <v>42536.03828703703</v>
      </c>
      <c r="L2644" s="7">
        <v>42566.081249999996</v>
      </c>
      <c r="M2644" s="5">
        <f>(J2644/86400)+25569+(-5/24)</f>
        <v>42536.03828703703</v>
      </c>
      <c r="N2644" s="5">
        <f t="shared" si="41"/>
        <v>42566.081249999996</v>
      </c>
      <c r="O2644" t="b">
        <v>0</v>
      </c>
      <c r="P2644">
        <v>0</v>
      </c>
      <c r="Q2644" t="b">
        <v>0</v>
      </c>
      <c r="R2644" t="s">
        <v>8301</v>
      </c>
      <c r="S2644" s="11">
        <f>SUM(E2644/D2644)*100</f>
        <v>0</v>
      </c>
      <c r="T2644" s="10" t="e">
        <f>SUM(E2644/P2644)</f>
        <v>#DIV/0!</v>
      </c>
      <c r="U2644" t="s">
        <v>8317</v>
      </c>
      <c r="V2644" t="s">
        <v>8353</v>
      </c>
    </row>
    <row r="2645" spans="1:22" ht="58" x14ac:dyDescent="0.35">
      <c r="A2645">
        <v>2643</v>
      </c>
      <c r="B2645" s="3" t="s">
        <v>2643</v>
      </c>
      <c r="C2645" s="3" t="s">
        <v>6753</v>
      </c>
      <c r="D2645" s="18">
        <v>1000000</v>
      </c>
      <c r="E2645" s="18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7">
        <v>42689.374016203707</v>
      </c>
      <c r="L2645" s="7">
        <v>42725.124305555553</v>
      </c>
      <c r="M2645" s="5">
        <f>(J2645/86400)+25569+(-5/24)</f>
        <v>42689.374016203707</v>
      </c>
      <c r="N2645" s="5">
        <f t="shared" si="41"/>
        <v>42725.124305555553</v>
      </c>
      <c r="O2645" t="b">
        <v>1</v>
      </c>
      <c r="P2645">
        <v>1501</v>
      </c>
      <c r="Q2645" t="b">
        <v>0</v>
      </c>
      <c r="R2645" t="s">
        <v>8301</v>
      </c>
      <c r="S2645" s="11">
        <f>SUM(E2645/D2645)*100</f>
        <v>33.559730999999999</v>
      </c>
      <c r="T2645" s="10">
        <f>SUM(E2645/P2645)</f>
        <v>223.58248500999335</v>
      </c>
      <c r="U2645" t="s">
        <v>8317</v>
      </c>
      <c r="V2645" t="s">
        <v>8353</v>
      </c>
    </row>
    <row r="2646" spans="1:22" ht="43.5" x14ac:dyDescent="0.35">
      <c r="A2646">
        <v>2644</v>
      </c>
      <c r="B2646" s="3" t="s">
        <v>2644</v>
      </c>
      <c r="C2646" s="3" t="s">
        <v>6754</v>
      </c>
      <c r="D2646" s="18">
        <v>100000</v>
      </c>
      <c r="E2646" s="18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7">
        <v>42774.583738425928</v>
      </c>
      <c r="L2646" s="7">
        <v>42804.583738425928</v>
      </c>
      <c r="M2646" s="5">
        <f>(J2646/86400)+25569+(-5/24)</f>
        <v>42774.583738425928</v>
      </c>
      <c r="N2646" s="5">
        <f t="shared" si="41"/>
        <v>42804.583738425928</v>
      </c>
      <c r="O2646" t="b">
        <v>1</v>
      </c>
      <c r="P2646">
        <v>52</v>
      </c>
      <c r="Q2646" t="b">
        <v>0</v>
      </c>
      <c r="R2646" t="s">
        <v>8301</v>
      </c>
      <c r="S2646" s="11">
        <f>SUM(E2646/D2646)*100</f>
        <v>2.0529999999999999</v>
      </c>
      <c r="T2646" s="10">
        <f>SUM(E2646/P2646)</f>
        <v>39.480769230769234</v>
      </c>
      <c r="U2646" t="s">
        <v>8317</v>
      </c>
      <c r="V2646" t="s">
        <v>8353</v>
      </c>
    </row>
    <row r="2647" spans="1:22" ht="43.5" x14ac:dyDescent="0.35">
      <c r="A2647">
        <v>2645</v>
      </c>
      <c r="B2647" s="3" t="s">
        <v>2645</v>
      </c>
      <c r="C2647" s="3" t="s">
        <v>6755</v>
      </c>
      <c r="D2647" s="18">
        <v>20000</v>
      </c>
      <c r="E2647" s="18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7">
        <v>41921.634293981479</v>
      </c>
      <c r="L2647" s="7">
        <v>41951.675960648143</v>
      </c>
      <c r="M2647" s="5">
        <f>(J2647/86400)+25569+(-5/24)</f>
        <v>41921.634293981479</v>
      </c>
      <c r="N2647" s="5">
        <f t="shared" si="41"/>
        <v>41951.675960648143</v>
      </c>
      <c r="O2647" t="b">
        <v>1</v>
      </c>
      <c r="P2647">
        <v>23</v>
      </c>
      <c r="Q2647" t="b">
        <v>0</v>
      </c>
      <c r="R2647" t="s">
        <v>8301</v>
      </c>
      <c r="S2647" s="11">
        <f>SUM(E2647/D2647)*100</f>
        <v>10.5</v>
      </c>
      <c r="T2647" s="10">
        <f>SUM(E2647/P2647)</f>
        <v>91.304347826086953</v>
      </c>
      <c r="U2647" t="s">
        <v>8317</v>
      </c>
      <c r="V2647" t="s">
        <v>8353</v>
      </c>
    </row>
    <row r="2648" spans="1:22" ht="43.5" x14ac:dyDescent="0.35">
      <c r="A2648">
        <v>2646</v>
      </c>
      <c r="B2648" s="3" t="s">
        <v>2646</v>
      </c>
      <c r="C2648" s="3" t="s">
        <v>6756</v>
      </c>
      <c r="D2648" s="18">
        <v>500000</v>
      </c>
      <c r="E2648" s="1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7">
        <v>42226.10496527778</v>
      </c>
      <c r="L2648" s="7">
        <v>42256.10496527778</v>
      </c>
      <c r="M2648" s="5">
        <f>(J2648/86400)+25569+(-5/24)</f>
        <v>42226.10496527778</v>
      </c>
      <c r="N2648" s="5">
        <f t="shared" si="41"/>
        <v>42256.10496527778</v>
      </c>
      <c r="O2648" t="b">
        <v>1</v>
      </c>
      <c r="P2648">
        <v>535</v>
      </c>
      <c r="Q2648" t="b">
        <v>0</v>
      </c>
      <c r="R2648" t="s">
        <v>8301</v>
      </c>
      <c r="S2648" s="11">
        <f>SUM(E2648/D2648)*100</f>
        <v>8.4172840000000004</v>
      </c>
      <c r="T2648" s="10">
        <f>SUM(E2648/P2648)</f>
        <v>78.666205607476627</v>
      </c>
      <c r="U2648" t="s">
        <v>8317</v>
      </c>
      <c r="V2648" t="s">
        <v>8353</v>
      </c>
    </row>
    <row r="2649" spans="1:22" ht="43.5" x14ac:dyDescent="0.35">
      <c r="A2649">
        <v>2647</v>
      </c>
      <c r="B2649" s="3" t="s">
        <v>2647</v>
      </c>
      <c r="C2649" s="3" t="s">
        <v>6757</v>
      </c>
      <c r="D2649" s="18">
        <v>2500</v>
      </c>
      <c r="E2649" s="18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7">
        <v>42200.053460648145</v>
      </c>
      <c r="L2649" s="7">
        <v>42230.053460648145</v>
      </c>
      <c r="M2649" s="5">
        <f>(J2649/86400)+25569+(-5/24)</f>
        <v>42200.053460648145</v>
      </c>
      <c r="N2649" s="5">
        <f t="shared" si="41"/>
        <v>42230.053460648145</v>
      </c>
      <c r="O2649" t="b">
        <v>0</v>
      </c>
      <c r="P2649">
        <v>3</v>
      </c>
      <c r="Q2649" t="b">
        <v>0</v>
      </c>
      <c r="R2649" t="s">
        <v>8301</v>
      </c>
      <c r="S2649" s="11">
        <f>SUM(E2649/D2649)*100</f>
        <v>1.44</v>
      </c>
      <c r="T2649" s="10">
        <f>SUM(E2649/P2649)</f>
        <v>12</v>
      </c>
      <c r="U2649" t="s">
        <v>8317</v>
      </c>
      <c r="V2649" t="s">
        <v>8353</v>
      </c>
    </row>
    <row r="2650" spans="1:22" ht="58" x14ac:dyDescent="0.35">
      <c r="A2650">
        <v>2648</v>
      </c>
      <c r="B2650" s="3" t="s">
        <v>2648</v>
      </c>
      <c r="C2650" s="3" t="s">
        <v>6758</v>
      </c>
      <c r="D2650" s="18">
        <v>12000</v>
      </c>
      <c r="E2650" s="18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7">
        <v>42408.506481481476</v>
      </c>
      <c r="L2650" s="7">
        <v>42438.506481481476</v>
      </c>
      <c r="M2650" s="5">
        <f>(J2650/86400)+25569+(-5/24)</f>
        <v>42408.506481481476</v>
      </c>
      <c r="N2650" s="5">
        <f t="shared" si="41"/>
        <v>42438.506481481476</v>
      </c>
      <c r="O2650" t="b">
        <v>0</v>
      </c>
      <c r="P2650">
        <v>6</v>
      </c>
      <c r="Q2650" t="b">
        <v>0</v>
      </c>
      <c r="R2650" t="s">
        <v>8301</v>
      </c>
      <c r="S2650" s="11">
        <f>SUM(E2650/D2650)*100</f>
        <v>0.88333333333333341</v>
      </c>
      <c r="T2650" s="10">
        <f>SUM(E2650/P2650)</f>
        <v>17.666666666666668</v>
      </c>
      <c r="U2650" t="s">
        <v>8317</v>
      </c>
      <c r="V2650" t="s">
        <v>8353</v>
      </c>
    </row>
    <row r="2651" spans="1:22" ht="29" x14ac:dyDescent="0.35">
      <c r="A2651">
        <v>2649</v>
      </c>
      <c r="B2651" s="3" t="s">
        <v>2649</v>
      </c>
      <c r="C2651" s="3" t="s">
        <v>6759</v>
      </c>
      <c r="D2651" s="18">
        <v>125000</v>
      </c>
      <c r="E2651" s="18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7">
        <v>42341.788668981484</v>
      </c>
      <c r="L2651" s="7">
        <v>42401.788668981484</v>
      </c>
      <c r="M2651" s="5">
        <f>(J2651/86400)+25569+(-5/24)</f>
        <v>42341.788668981484</v>
      </c>
      <c r="N2651" s="5">
        <f t="shared" si="41"/>
        <v>42401.788668981484</v>
      </c>
      <c r="O2651" t="b">
        <v>0</v>
      </c>
      <c r="P2651">
        <v>3</v>
      </c>
      <c r="Q2651" t="b">
        <v>0</v>
      </c>
      <c r="R2651" t="s">
        <v>8301</v>
      </c>
      <c r="S2651" s="11">
        <f>SUM(E2651/D2651)*100</f>
        <v>9.920000000000001E-2</v>
      </c>
      <c r="T2651" s="10">
        <f>SUM(E2651/P2651)</f>
        <v>41.333333333333336</v>
      </c>
      <c r="U2651" t="s">
        <v>8317</v>
      </c>
      <c r="V2651" t="s">
        <v>8353</v>
      </c>
    </row>
    <row r="2652" spans="1:22" ht="58" x14ac:dyDescent="0.35">
      <c r="A2652">
        <v>2650</v>
      </c>
      <c r="B2652" s="3" t="s">
        <v>2650</v>
      </c>
      <c r="C2652" s="3" t="s">
        <v>6760</v>
      </c>
      <c r="D2652" s="18">
        <v>60000</v>
      </c>
      <c r="E2652" s="18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7">
        <v>42695.416006944441</v>
      </c>
      <c r="L2652" s="7">
        <v>42725.416006944441</v>
      </c>
      <c r="M2652" s="5">
        <f>(J2652/86400)+25569+(-5/24)</f>
        <v>42695.416006944441</v>
      </c>
      <c r="N2652" s="5">
        <f t="shared" si="41"/>
        <v>42725.416006944441</v>
      </c>
      <c r="O2652" t="b">
        <v>0</v>
      </c>
      <c r="P2652">
        <v>5</v>
      </c>
      <c r="Q2652" t="b">
        <v>0</v>
      </c>
      <c r="R2652" t="s">
        <v>8301</v>
      </c>
      <c r="S2652" s="11">
        <f>SUM(E2652/D2652)*100</f>
        <v>0.59666666666666668</v>
      </c>
      <c r="T2652" s="10">
        <f>SUM(E2652/P2652)</f>
        <v>71.599999999999994</v>
      </c>
      <c r="U2652" t="s">
        <v>8317</v>
      </c>
      <c r="V2652" t="s">
        <v>8353</v>
      </c>
    </row>
    <row r="2653" spans="1:22" ht="43.5" x14ac:dyDescent="0.35">
      <c r="A2653">
        <v>2651</v>
      </c>
      <c r="B2653" s="3" t="s">
        <v>2651</v>
      </c>
      <c r="C2653" s="3" t="s">
        <v>6761</v>
      </c>
      <c r="D2653" s="18">
        <v>280000</v>
      </c>
      <c r="E2653" s="18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7">
        <v>42327.597326388888</v>
      </c>
      <c r="L2653" s="7">
        <v>42355.597326388888</v>
      </c>
      <c r="M2653" s="5">
        <f>(J2653/86400)+25569+(-5/24)</f>
        <v>42327.597326388888</v>
      </c>
      <c r="N2653" s="5">
        <f t="shared" si="41"/>
        <v>42355.597326388888</v>
      </c>
      <c r="O2653" t="b">
        <v>0</v>
      </c>
      <c r="P2653">
        <v>17</v>
      </c>
      <c r="Q2653" t="b">
        <v>0</v>
      </c>
      <c r="R2653" t="s">
        <v>8301</v>
      </c>
      <c r="S2653" s="11">
        <f>SUM(E2653/D2653)*100</f>
        <v>1.8689285714285715</v>
      </c>
      <c r="T2653" s="10">
        <f>SUM(E2653/P2653)</f>
        <v>307.8235294117647</v>
      </c>
      <c r="U2653" t="s">
        <v>8317</v>
      </c>
      <c r="V2653" t="s">
        <v>8353</v>
      </c>
    </row>
    <row r="2654" spans="1:22" ht="43.5" x14ac:dyDescent="0.35">
      <c r="A2654">
        <v>2652</v>
      </c>
      <c r="B2654" s="3" t="s">
        <v>2652</v>
      </c>
      <c r="C2654" s="3" t="s">
        <v>6762</v>
      </c>
      <c r="D2654" s="18">
        <v>100000</v>
      </c>
      <c r="E2654" s="18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7">
        <v>41952.950520833336</v>
      </c>
      <c r="L2654" s="7">
        <v>41982.950520833336</v>
      </c>
      <c r="M2654" s="5">
        <f>(J2654/86400)+25569+(-5/24)</f>
        <v>41952.950520833336</v>
      </c>
      <c r="N2654" s="5">
        <f t="shared" si="41"/>
        <v>41982.950520833336</v>
      </c>
      <c r="O2654" t="b">
        <v>0</v>
      </c>
      <c r="P2654">
        <v>11</v>
      </c>
      <c r="Q2654" t="b">
        <v>0</v>
      </c>
      <c r="R2654" t="s">
        <v>8301</v>
      </c>
      <c r="S2654" s="11">
        <f>SUM(E2654/D2654)*100</f>
        <v>0.88500000000000001</v>
      </c>
      <c r="T2654" s="10">
        <f>SUM(E2654/P2654)</f>
        <v>80.454545454545453</v>
      </c>
      <c r="U2654" t="s">
        <v>8317</v>
      </c>
      <c r="V2654" t="s">
        <v>8353</v>
      </c>
    </row>
    <row r="2655" spans="1:22" ht="43.5" x14ac:dyDescent="0.35">
      <c r="A2655">
        <v>2653</v>
      </c>
      <c r="B2655" s="3" t="s">
        <v>2653</v>
      </c>
      <c r="C2655" s="3" t="s">
        <v>6763</v>
      </c>
      <c r="D2655" s="18">
        <v>51000</v>
      </c>
      <c r="E2655" s="18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7">
        <v>41771.443599537037</v>
      </c>
      <c r="L2655" s="7">
        <v>41802.958333333328</v>
      </c>
      <c r="M2655" s="5">
        <f>(J2655/86400)+25569+(-5/24)</f>
        <v>41771.443599537037</v>
      </c>
      <c r="N2655" s="5">
        <f t="shared" si="41"/>
        <v>41802.958333333328</v>
      </c>
      <c r="O2655" t="b">
        <v>0</v>
      </c>
      <c r="P2655">
        <v>70</v>
      </c>
      <c r="Q2655" t="b">
        <v>0</v>
      </c>
      <c r="R2655" t="s">
        <v>8301</v>
      </c>
      <c r="S2655" s="11">
        <f>SUM(E2655/D2655)*100</f>
        <v>11.52156862745098</v>
      </c>
      <c r="T2655" s="10">
        <f>SUM(E2655/P2655)</f>
        <v>83.942857142857136</v>
      </c>
      <c r="U2655" t="s">
        <v>8317</v>
      </c>
      <c r="V2655" t="s">
        <v>8353</v>
      </c>
    </row>
    <row r="2656" spans="1:22" ht="43.5" x14ac:dyDescent="0.35">
      <c r="A2656">
        <v>2654</v>
      </c>
      <c r="B2656" s="3" t="s">
        <v>2654</v>
      </c>
      <c r="C2656" s="3" t="s">
        <v>6764</v>
      </c>
      <c r="D2656" s="18">
        <v>100000</v>
      </c>
      <c r="E2656" s="18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7">
        <v>42055.392662037033</v>
      </c>
      <c r="L2656" s="7">
        <v>42115.350995370369</v>
      </c>
      <c r="M2656" s="5">
        <f>(J2656/86400)+25569+(-5/24)</f>
        <v>42055.392662037033</v>
      </c>
      <c r="N2656" s="5">
        <f t="shared" si="41"/>
        <v>42115.350995370369</v>
      </c>
      <c r="O2656" t="b">
        <v>0</v>
      </c>
      <c r="P2656">
        <v>6</v>
      </c>
      <c r="Q2656" t="b">
        <v>0</v>
      </c>
      <c r="R2656" t="s">
        <v>8301</v>
      </c>
      <c r="S2656" s="11">
        <f>SUM(E2656/D2656)*100</f>
        <v>5.1000000000000004E-2</v>
      </c>
      <c r="T2656" s="10">
        <f>SUM(E2656/P2656)</f>
        <v>8.5</v>
      </c>
      <c r="U2656" t="s">
        <v>8317</v>
      </c>
      <c r="V2656" t="s">
        <v>8353</v>
      </c>
    </row>
    <row r="2657" spans="1:22" x14ac:dyDescent="0.35">
      <c r="A2657">
        <v>2655</v>
      </c>
      <c r="B2657" s="3" t="s">
        <v>2655</v>
      </c>
      <c r="C2657" s="3" t="s">
        <v>6765</v>
      </c>
      <c r="D2657" s="18">
        <v>15000</v>
      </c>
      <c r="E2657" s="18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7">
        <v>42381.657951388886</v>
      </c>
      <c r="L2657" s="7">
        <v>42409.624999999993</v>
      </c>
      <c r="M2657" s="5">
        <f>(J2657/86400)+25569+(-5/24)</f>
        <v>42381.657951388886</v>
      </c>
      <c r="N2657" s="5">
        <f t="shared" si="41"/>
        <v>42409.624999999993</v>
      </c>
      <c r="O2657" t="b">
        <v>0</v>
      </c>
      <c r="P2657">
        <v>43</v>
      </c>
      <c r="Q2657" t="b">
        <v>0</v>
      </c>
      <c r="R2657" t="s">
        <v>8301</v>
      </c>
      <c r="S2657" s="11">
        <f>SUM(E2657/D2657)*100</f>
        <v>21.033333333333335</v>
      </c>
      <c r="T2657" s="10">
        <f>SUM(E2657/P2657)</f>
        <v>73.372093023255815</v>
      </c>
      <c r="U2657" t="s">
        <v>8317</v>
      </c>
      <c r="V2657" t="s">
        <v>8353</v>
      </c>
    </row>
    <row r="2658" spans="1:22" ht="29" x14ac:dyDescent="0.35">
      <c r="A2658">
        <v>2656</v>
      </c>
      <c r="B2658" s="3" t="s">
        <v>2656</v>
      </c>
      <c r="C2658" s="3" t="s">
        <v>6766</v>
      </c>
      <c r="D2658" s="18">
        <v>150000</v>
      </c>
      <c r="E2658" s="1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7">
        <v>42767.480185185188</v>
      </c>
      <c r="L2658" s="7">
        <v>42806.583333333336</v>
      </c>
      <c r="M2658" s="5">
        <f>(J2658/86400)+25569+(-5/24)</f>
        <v>42767.480185185188</v>
      </c>
      <c r="N2658" s="5">
        <f t="shared" si="41"/>
        <v>42806.583333333336</v>
      </c>
      <c r="O2658" t="b">
        <v>0</v>
      </c>
      <c r="P2658">
        <v>152</v>
      </c>
      <c r="Q2658" t="b">
        <v>0</v>
      </c>
      <c r="R2658" t="s">
        <v>8301</v>
      </c>
      <c r="S2658" s="11">
        <f>SUM(E2658/D2658)*100</f>
        <v>11.436666666666667</v>
      </c>
      <c r="T2658" s="10">
        <f>SUM(E2658/P2658)</f>
        <v>112.86184210526316</v>
      </c>
      <c r="U2658" t="s">
        <v>8317</v>
      </c>
      <c r="V2658" t="s">
        <v>8353</v>
      </c>
    </row>
    <row r="2659" spans="1:22" ht="43.5" x14ac:dyDescent="0.35">
      <c r="A2659">
        <v>2657</v>
      </c>
      <c r="B2659" s="3" t="s">
        <v>2657</v>
      </c>
      <c r="C2659" s="3" t="s">
        <v>6767</v>
      </c>
      <c r="D2659" s="18">
        <v>30000</v>
      </c>
      <c r="E2659" s="18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7">
        <v>42551.720520833333</v>
      </c>
      <c r="L2659" s="7">
        <v>42584.854166666664</v>
      </c>
      <c r="M2659" s="5">
        <f>(J2659/86400)+25569+(-5/24)</f>
        <v>42551.720520833333</v>
      </c>
      <c r="N2659" s="5">
        <f t="shared" si="41"/>
        <v>42584.854166666664</v>
      </c>
      <c r="O2659" t="b">
        <v>0</v>
      </c>
      <c r="P2659">
        <v>59</v>
      </c>
      <c r="Q2659" t="b">
        <v>0</v>
      </c>
      <c r="R2659" t="s">
        <v>8301</v>
      </c>
      <c r="S2659" s="11">
        <f>SUM(E2659/D2659)*100</f>
        <v>18.737933333333334</v>
      </c>
      <c r="T2659" s="10">
        <f>SUM(E2659/P2659)</f>
        <v>95.277627118644077</v>
      </c>
      <c r="U2659" t="s">
        <v>8317</v>
      </c>
      <c r="V2659" t="s">
        <v>8353</v>
      </c>
    </row>
    <row r="2660" spans="1:22" ht="43.5" x14ac:dyDescent="0.35">
      <c r="A2660">
        <v>2658</v>
      </c>
      <c r="B2660" s="3" t="s">
        <v>2658</v>
      </c>
      <c r="C2660" s="3" t="s">
        <v>6768</v>
      </c>
      <c r="D2660" s="18">
        <v>98000</v>
      </c>
      <c r="E2660" s="18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7">
        <v>42551.675856481474</v>
      </c>
      <c r="L2660" s="7">
        <v>42581.675856481474</v>
      </c>
      <c r="M2660" s="5">
        <f>(J2660/86400)+25569+(-5/24)</f>
        <v>42551.675856481474</v>
      </c>
      <c r="N2660" s="5">
        <f t="shared" si="41"/>
        <v>42581.675856481474</v>
      </c>
      <c r="O2660" t="b">
        <v>0</v>
      </c>
      <c r="P2660">
        <v>4</v>
      </c>
      <c r="Q2660" t="b">
        <v>0</v>
      </c>
      <c r="R2660" t="s">
        <v>8301</v>
      </c>
      <c r="S2660" s="11">
        <f>SUM(E2660/D2660)*100</f>
        <v>9.285714285714286E-2</v>
      </c>
      <c r="T2660" s="10">
        <f>SUM(E2660/P2660)</f>
        <v>22.75</v>
      </c>
      <c r="U2660" t="s">
        <v>8317</v>
      </c>
      <c r="V2660" t="s">
        <v>8353</v>
      </c>
    </row>
    <row r="2661" spans="1:22" x14ac:dyDescent="0.35">
      <c r="A2661">
        <v>2659</v>
      </c>
      <c r="B2661" s="3" t="s">
        <v>2659</v>
      </c>
      <c r="C2661" s="3" t="s">
        <v>6769</v>
      </c>
      <c r="D2661" s="18">
        <v>49000</v>
      </c>
      <c r="E2661" s="18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7">
        <v>42081.861226851848</v>
      </c>
      <c r="L2661" s="7">
        <v>42111.861226851848</v>
      </c>
      <c r="M2661" s="5">
        <f>(J2661/86400)+25569+(-5/24)</f>
        <v>42081.861226851848</v>
      </c>
      <c r="N2661" s="5">
        <f t="shared" si="41"/>
        <v>42111.861226851848</v>
      </c>
      <c r="O2661" t="b">
        <v>0</v>
      </c>
      <c r="P2661">
        <v>10</v>
      </c>
      <c r="Q2661" t="b">
        <v>0</v>
      </c>
      <c r="R2661" t="s">
        <v>8301</v>
      </c>
      <c r="S2661" s="11">
        <f>SUM(E2661/D2661)*100</f>
        <v>2.7204081632653061</v>
      </c>
      <c r="T2661" s="10">
        <f>SUM(E2661/P2661)</f>
        <v>133.30000000000001</v>
      </c>
      <c r="U2661" t="s">
        <v>8317</v>
      </c>
      <c r="V2661" t="s">
        <v>8353</v>
      </c>
    </row>
    <row r="2662" spans="1:22" ht="58" x14ac:dyDescent="0.35">
      <c r="A2662">
        <v>2660</v>
      </c>
      <c r="B2662" s="3" t="s">
        <v>2660</v>
      </c>
      <c r="C2662" s="3" t="s">
        <v>6770</v>
      </c>
      <c r="D2662" s="18">
        <v>20000</v>
      </c>
      <c r="E2662" s="18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7">
        <v>42272.504837962959</v>
      </c>
      <c r="L2662" s="7">
        <v>42332.546504629623</v>
      </c>
      <c r="M2662" s="5">
        <f>(J2662/86400)+25569+(-5/24)</f>
        <v>42272.504837962959</v>
      </c>
      <c r="N2662" s="5">
        <f t="shared" si="41"/>
        <v>42332.546504629623</v>
      </c>
      <c r="O2662" t="b">
        <v>0</v>
      </c>
      <c r="P2662">
        <v>5</v>
      </c>
      <c r="Q2662" t="b">
        <v>0</v>
      </c>
      <c r="R2662" t="s">
        <v>8301</v>
      </c>
      <c r="S2662" s="11">
        <f>SUM(E2662/D2662)*100</f>
        <v>9.5000000000000001E-2</v>
      </c>
      <c r="T2662" s="10">
        <f>SUM(E2662/P2662)</f>
        <v>3.8</v>
      </c>
      <c r="U2662" t="s">
        <v>8317</v>
      </c>
      <c r="V2662" t="s">
        <v>8353</v>
      </c>
    </row>
    <row r="2663" spans="1:22" ht="43.5" x14ac:dyDescent="0.35">
      <c r="A2663">
        <v>2661</v>
      </c>
      <c r="B2663" s="3" t="s">
        <v>2661</v>
      </c>
      <c r="C2663" s="3" t="s">
        <v>6771</v>
      </c>
      <c r="D2663" s="18">
        <v>5000</v>
      </c>
      <c r="E2663" s="18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7">
        <v>41542.750115740739</v>
      </c>
      <c r="L2663" s="7">
        <v>41572.750115740739</v>
      </c>
      <c r="M2663" s="5">
        <f>(J2663/86400)+25569+(-5/24)</f>
        <v>41542.750115740739</v>
      </c>
      <c r="N2663" s="5">
        <f t="shared" si="41"/>
        <v>41572.750115740739</v>
      </c>
      <c r="O2663" t="b">
        <v>0</v>
      </c>
      <c r="P2663">
        <v>60</v>
      </c>
      <c r="Q2663" t="b">
        <v>1</v>
      </c>
      <c r="R2663" t="s">
        <v>8302</v>
      </c>
      <c r="S2663" s="11">
        <f>SUM(E2663/D2663)*100</f>
        <v>102.89999999999999</v>
      </c>
      <c r="T2663" s="10">
        <f>SUM(E2663/P2663)</f>
        <v>85.75</v>
      </c>
      <c r="U2663" t="s">
        <v>8317</v>
      </c>
      <c r="V2663" t="s">
        <v>8354</v>
      </c>
    </row>
    <row r="2664" spans="1:22" ht="43.5" x14ac:dyDescent="0.35">
      <c r="A2664">
        <v>2662</v>
      </c>
      <c r="B2664" s="3" t="s">
        <v>2662</v>
      </c>
      <c r="C2664" s="3" t="s">
        <v>6772</v>
      </c>
      <c r="D2664" s="18">
        <v>20000</v>
      </c>
      <c r="E2664" s="18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7">
        <v>42207.538344907407</v>
      </c>
      <c r="L2664" s="7">
        <v>42237.538344907407</v>
      </c>
      <c r="M2664" s="5">
        <f>(J2664/86400)+25569+(-5/24)</f>
        <v>42207.538344907407</v>
      </c>
      <c r="N2664" s="5">
        <f t="shared" si="41"/>
        <v>42237.538344907407</v>
      </c>
      <c r="O2664" t="b">
        <v>0</v>
      </c>
      <c r="P2664">
        <v>80</v>
      </c>
      <c r="Q2664" t="b">
        <v>1</v>
      </c>
      <c r="R2664" t="s">
        <v>8302</v>
      </c>
      <c r="S2664" s="11">
        <f>SUM(E2664/D2664)*100</f>
        <v>106.80000000000001</v>
      </c>
      <c r="T2664" s="10">
        <f>SUM(E2664/P2664)</f>
        <v>267</v>
      </c>
      <c r="U2664" t="s">
        <v>8317</v>
      </c>
      <c r="V2664" t="s">
        <v>8354</v>
      </c>
    </row>
    <row r="2665" spans="1:22" ht="43.5" x14ac:dyDescent="0.35">
      <c r="A2665">
        <v>2663</v>
      </c>
      <c r="B2665" s="3" t="s">
        <v>2663</v>
      </c>
      <c r="C2665" s="3" t="s">
        <v>6773</v>
      </c>
      <c r="D2665" s="18">
        <v>20000</v>
      </c>
      <c r="E2665" s="18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7">
        <v>42222.41443287037</v>
      </c>
      <c r="L2665" s="7">
        <v>42251.416666666664</v>
      </c>
      <c r="M2665" s="5">
        <f>(J2665/86400)+25569+(-5/24)</f>
        <v>42222.41443287037</v>
      </c>
      <c r="N2665" s="5">
        <f t="shared" si="41"/>
        <v>42251.416666666664</v>
      </c>
      <c r="O2665" t="b">
        <v>0</v>
      </c>
      <c r="P2665">
        <v>56</v>
      </c>
      <c r="Q2665" t="b">
        <v>1</v>
      </c>
      <c r="R2665" t="s">
        <v>8302</v>
      </c>
      <c r="S2665" s="11">
        <f>SUM(E2665/D2665)*100</f>
        <v>104.59625</v>
      </c>
      <c r="T2665" s="10">
        <f>SUM(E2665/P2665)</f>
        <v>373.55803571428572</v>
      </c>
      <c r="U2665" t="s">
        <v>8317</v>
      </c>
      <c r="V2665" t="s">
        <v>8354</v>
      </c>
    </row>
    <row r="2666" spans="1:22" ht="43.5" x14ac:dyDescent="0.35">
      <c r="A2666">
        <v>2664</v>
      </c>
      <c r="B2666" s="3" t="s">
        <v>2664</v>
      </c>
      <c r="C2666" s="3" t="s">
        <v>6774</v>
      </c>
      <c r="D2666" s="18">
        <v>17500</v>
      </c>
      <c r="E2666" s="18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7">
        <v>42312.817094907405</v>
      </c>
      <c r="L2666" s="7">
        <v>42347.082638888889</v>
      </c>
      <c r="M2666" s="5">
        <f>(J2666/86400)+25569+(-5/24)</f>
        <v>42312.817094907405</v>
      </c>
      <c r="N2666" s="5">
        <f t="shared" si="41"/>
        <v>42347.082638888889</v>
      </c>
      <c r="O2666" t="b">
        <v>0</v>
      </c>
      <c r="P2666">
        <v>104</v>
      </c>
      <c r="Q2666" t="b">
        <v>1</v>
      </c>
      <c r="R2666" t="s">
        <v>8302</v>
      </c>
      <c r="S2666" s="11">
        <f>SUM(E2666/D2666)*100</f>
        <v>103.42857142857143</v>
      </c>
      <c r="T2666" s="10">
        <f>SUM(E2666/P2666)</f>
        <v>174.03846153846155</v>
      </c>
      <c r="U2666" t="s">
        <v>8317</v>
      </c>
      <c r="V2666" t="s">
        <v>8354</v>
      </c>
    </row>
    <row r="2667" spans="1:22" ht="58" x14ac:dyDescent="0.35">
      <c r="A2667">
        <v>2665</v>
      </c>
      <c r="B2667" s="3" t="s">
        <v>2665</v>
      </c>
      <c r="C2667" s="3" t="s">
        <v>6775</v>
      </c>
      <c r="D2667" s="18">
        <v>3500</v>
      </c>
      <c r="E2667" s="18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7">
        <v>42083.687199074069</v>
      </c>
      <c r="L2667" s="7">
        <v>42128.687199074069</v>
      </c>
      <c r="M2667" s="5">
        <f>(J2667/86400)+25569+(-5/24)</f>
        <v>42083.687199074069</v>
      </c>
      <c r="N2667" s="5">
        <f t="shared" si="41"/>
        <v>42128.687199074069</v>
      </c>
      <c r="O2667" t="b">
        <v>0</v>
      </c>
      <c r="P2667">
        <v>46</v>
      </c>
      <c r="Q2667" t="b">
        <v>1</v>
      </c>
      <c r="R2667" t="s">
        <v>8302</v>
      </c>
      <c r="S2667" s="11">
        <f>SUM(E2667/D2667)*100</f>
        <v>123.14285714285715</v>
      </c>
      <c r="T2667" s="10">
        <f>SUM(E2667/P2667)</f>
        <v>93.695652173913047</v>
      </c>
      <c r="U2667" t="s">
        <v>8317</v>
      </c>
      <c r="V2667" t="s">
        <v>8354</v>
      </c>
    </row>
    <row r="2668" spans="1:22" ht="43.5" x14ac:dyDescent="0.35">
      <c r="A2668">
        <v>2666</v>
      </c>
      <c r="B2668" s="3" t="s">
        <v>2666</v>
      </c>
      <c r="C2668" s="3" t="s">
        <v>6776</v>
      </c>
      <c r="D2668" s="18">
        <v>10000</v>
      </c>
      <c r="E2668" s="1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7">
        <v>42235.55600694444</v>
      </c>
      <c r="L2668" s="7">
        <v>42272.666666666664</v>
      </c>
      <c r="M2668" s="5">
        <f>(J2668/86400)+25569+(-5/24)</f>
        <v>42235.55600694444</v>
      </c>
      <c r="N2668" s="5">
        <f t="shared" si="41"/>
        <v>42272.666666666664</v>
      </c>
      <c r="O2668" t="b">
        <v>0</v>
      </c>
      <c r="P2668">
        <v>206</v>
      </c>
      <c r="Q2668" t="b">
        <v>1</v>
      </c>
      <c r="R2668" t="s">
        <v>8302</v>
      </c>
      <c r="S2668" s="11">
        <f>SUM(E2668/D2668)*100</f>
        <v>159.29509999999999</v>
      </c>
      <c r="T2668" s="10">
        <f>SUM(E2668/P2668)</f>
        <v>77.327718446601949</v>
      </c>
      <c r="U2668" t="s">
        <v>8317</v>
      </c>
      <c r="V2668" t="s">
        <v>8354</v>
      </c>
    </row>
    <row r="2669" spans="1:22" ht="58" x14ac:dyDescent="0.35">
      <c r="A2669">
        <v>2667</v>
      </c>
      <c r="B2669" s="3" t="s">
        <v>2667</v>
      </c>
      <c r="C2669" s="3" t="s">
        <v>6777</v>
      </c>
      <c r="D2669" s="18">
        <v>1500</v>
      </c>
      <c r="E2669" s="18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7">
        <v>42380.717777777776</v>
      </c>
      <c r="L2669" s="7">
        <v>42410.717777777776</v>
      </c>
      <c r="M2669" s="5">
        <f>(J2669/86400)+25569+(-5/24)</f>
        <v>42380.717777777776</v>
      </c>
      <c r="N2669" s="5">
        <f t="shared" si="41"/>
        <v>42410.717777777776</v>
      </c>
      <c r="O2669" t="b">
        <v>0</v>
      </c>
      <c r="P2669">
        <v>18</v>
      </c>
      <c r="Q2669" t="b">
        <v>1</v>
      </c>
      <c r="R2669" t="s">
        <v>8302</v>
      </c>
      <c r="S2669" s="11">
        <f>SUM(E2669/D2669)*100</f>
        <v>110.66666666666667</v>
      </c>
      <c r="T2669" s="10">
        <f>SUM(E2669/P2669)</f>
        <v>92.222222222222229</v>
      </c>
      <c r="U2669" t="s">
        <v>8317</v>
      </c>
      <c r="V2669" t="s">
        <v>8354</v>
      </c>
    </row>
    <row r="2670" spans="1:22" ht="29" x14ac:dyDescent="0.35">
      <c r="A2670">
        <v>2668</v>
      </c>
      <c r="B2670" s="3" t="s">
        <v>2668</v>
      </c>
      <c r="C2670" s="3" t="s">
        <v>6778</v>
      </c>
      <c r="D2670" s="18">
        <v>1000</v>
      </c>
      <c r="E2670" s="18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7">
        <v>42275.380381944444</v>
      </c>
      <c r="L2670" s="7">
        <v>42317.397222222215</v>
      </c>
      <c r="M2670" s="5">
        <f>(J2670/86400)+25569+(-5/24)</f>
        <v>42275.380381944444</v>
      </c>
      <c r="N2670" s="5">
        <f t="shared" si="41"/>
        <v>42317.397222222215</v>
      </c>
      <c r="O2670" t="b">
        <v>0</v>
      </c>
      <c r="P2670">
        <v>28</v>
      </c>
      <c r="Q2670" t="b">
        <v>1</v>
      </c>
      <c r="R2670" t="s">
        <v>8302</v>
      </c>
      <c r="S2670" s="11">
        <f>SUM(E2670/D2670)*100</f>
        <v>170.70000000000002</v>
      </c>
      <c r="T2670" s="10">
        <f>SUM(E2670/P2670)</f>
        <v>60.964285714285715</v>
      </c>
      <c r="U2670" t="s">
        <v>8317</v>
      </c>
      <c r="V2670" t="s">
        <v>8354</v>
      </c>
    </row>
    <row r="2671" spans="1:22" ht="43.5" x14ac:dyDescent="0.35">
      <c r="A2671">
        <v>2669</v>
      </c>
      <c r="B2671" s="3" t="s">
        <v>2669</v>
      </c>
      <c r="C2671" s="3" t="s">
        <v>6779</v>
      </c>
      <c r="D2671" s="18">
        <v>800</v>
      </c>
      <c r="E2671" s="18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7">
        <v>42318.827499999992</v>
      </c>
      <c r="L2671" s="7">
        <v>42378.827499999992</v>
      </c>
      <c r="M2671" s="5">
        <f>(J2671/86400)+25569+(-5/24)</f>
        <v>42318.827499999992</v>
      </c>
      <c r="N2671" s="5">
        <f t="shared" si="41"/>
        <v>42378.827499999992</v>
      </c>
      <c r="O2671" t="b">
        <v>0</v>
      </c>
      <c r="P2671">
        <v>11</v>
      </c>
      <c r="Q2671" t="b">
        <v>1</v>
      </c>
      <c r="R2671" t="s">
        <v>8302</v>
      </c>
      <c r="S2671" s="11">
        <f>SUM(E2671/D2671)*100</f>
        <v>125.125</v>
      </c>
      <c r="T2671" s="10">
        <f>SUM(E2671/P2671)</f>
        <v>91</v>
      </c>
      <c r="U2671" t="s">
        <v>8317</v>
      </c>
      <c r="V2671" t="s">
        <v>8354</v>
      </c>
    </row>
    <row r="2672" spans="1:22" ht="43.5" x14ac:dyDescent="0.35">
      <c r="A2672">
        <v>2670</v>
      </c>
      <c r="B2672" s="3" t="s">
        <v>2670</v>
      </c>
      <c r="C2672" s="3" t="s">
        <v>6780</v>
      </c>
      <c r="D2672" s="18">
        <v>38888</v>
      </c>
      <c r="E2672" s="18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7">
        <v>41820.812268518515</v>
      </c>
      <c r="L2672" s="7">
        <v>41848.812268518515</v>
      </c>
      <c r="M2672" s="5">
        <f>(J2672/86400)+25569+(-5/24)</f>
        <v>41820.812268518515</v>
      </c>
      <c r="N2672" s="5">
        <f t="shared" si="41"/>
        <v>41848.812268518515</v>
      </c>
      <c r="O2672" t="b">
        <v>1</v>
      </c>
      <c r="P2672">
        <v>60</v>
      </c>
      <c r="Q2672" t="b">
        <v>0</v>
      </c>
      <c r="R2672" t="s">
        <v>8302</v>
      </c>
      <c r="S2672" s="11">
        <f>SUM(E2672/D2672)*100</f>
        <v>6.4158609339642041</v>
      </c>
      <c r="T2672" s="10">
        <f>SUM(E2672/P2672)</f>
        <v>41.583333333333336</v>
      </c>
      <c r="U2672" t="s">
        <v>8317</v>
      </c>
      <c r="V2672" t="s">
        <v>8354</v>
      </c>
    </row>
    <row r="2673" spans="1:22" ht="43.5" x14ac:dyDescent="0.35">
      <c r="A2673">
        <v>2671</v>
      </c>
      <c r="B2673" s="3" t="s">
        <v>2671</v>
      </c>
      <c r="C2673" s="3" t="s">
        <v>6781</v>
      </c>
      <c r="D2673" s="18">
        <v>25000</v>
      </c>
      <c r="E2673" s="18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7">
        <v>41962.54069444444</v>
      </c>
      <c r="L2673" s="7">
        <v>41992.609722222223</v>
      </c>
      <c r="M2673" s="5">
        <f>(J2673/86400)+25569+(-5/24)</f>
        <v>41962.54069444444</v>
      </c>
      <c r="N2673" s="5">
        <f t="shared" si="41"/>
        <v>41992.609722222223</v>
      </c>
      <c r="O2673" t="b">
        <v>1</v>
      </c>
      <c r="P2673">
        <v>84</v>
      </c>
      <c r="Q2673" t="b">
        <v>0</v>
      </c>
      <c r="R2673" t="s">
        <v>8302</v>
      </c>
      <c r="S2673" s="11">
        <f>SUM(E2673/D2673)*100</f>
        <v>11.343999999999999</v>
      </c>
      <c r="T2673" s="10">
        <f>SUM(E2673/P2673)</f>
        <v>33.761904761904759</v>
      </c>
      <c r="U2673" t="s">
        <v>8317</v>
      </c>
      <c r="V2673" t="s">
        <v>8354</v>
      </c>
    </row>
    <row r="2674" spans="1:22" ht="58" x14ac:dyDescent="0.35">
      <c r="A2674">
        <v>2672</v>
      </c>
      <c r="B2674" s="3" t="s">
        <v>2672</v>
      </c>
      <c r="C2674" s="3" t="s">
        <v>6782</v>
      </c>
      <c r="D2674" s="18">
        <v>10000</v>
      </c>
      <c r="E2674" s="18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7">
        <v>42344.675810185181</v>
      </c>
      <c r="L2674" s="7">
        <v>42366.041666666664</v>
      </c>
      <c r="M2674" s="5">
        <f>(J2674/86400)+25569+(-5/24)</f>
        <v>42344.675810185181</v>
      </c>
      <c r="N2674" s="5">
        <f t="shared" si="41"/>
        <v>42366.041666666664</v>
      </c>
      <c r="O2674" t="b">
        <v>1</v>
      </c>
      <c r="P2674">
        <v>47</v>
      </c>
      <c r="Q2674" t="b">
        <v>0</v>
      </c>
      <c r="R2674" t="s">
        <v>8302</v>
      </c>
      <c r="S2674" s="11">
        <f>SUM(E2674/D2674)*100</f>
        <v>33.19</v>
      </c>
      <c r="T2674" s="10">
        <f>SUM(E2674/P2674)</f>
        <v>70.61702127659575</v>
      </c>
      <c r="U2674" t="s">
        <v>8317</v>
      </c>
      <c r="V2674" t="s">
        <v>8354</v>
      </c>
    </row>
    <row r="2675" spans="1:22" ht="58" x14ac:dyDescent="0.35">
      <c r="A2675">
        <v>2673</v>
      </c>
      <c r="B2675" s="3" t="s">
        <v>2673</v>
      </c>
      <c r="C2675" s="3" t="s">
        <v>6783</v>
      </c>
      <c r="D2675" s="18">
        <v>40000</v>
      </c>
      <c r="E2675" s="18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7">
        <v>41912.333321759259</v>
      </c>
      <c r="L2675" s="7">
        <v>41941.739583333328</v>
      </c>
      <c r="M2675" s="5">
        <f>(J2675/86400)+25569+(-5/24)</f>
        <v>41912.333321759259</v>
      </c>
      <c r="N2675" s="5">
        <f t="shared" si="41"/>
        <v>41941.739583333328</v>
      </c>
      <c r="O2675" t="b">
        <v>1</v>
      </c>
      <c r="P2675">
        <v>66</v>
      </c>
      <c r="Q2675" t="b">
        <v>0</v>
      </c>
      <c r="R2675" t="s">
        <v>8302</v>
      </c>
      <c r="S2675" s="11">
        <f>SUM(E2675/D2675)*100</f>
        <v>27.58</v>
      </c>
      <c r="T2675" s="10">
        <f>SUM(E2675/P2675)</f>
        <v>167.15151515151516</v>
      </c>
      <c r="U2675" t="s">
        <v>8317</v>
      </c>
      <c r="V2675" t="s">
        <v>8354</v>
      </c>
    </row>
    <row r="2676" spans="1:22" ht="58" x14ac:dyDescent="0.35">
      <c r="A2676">
        <v>2674</v>
      </c>
      <c r="B2676" s="3" t="s">
        <v>2674</v>
      </c>
      <c r="C2676" s="3" t="s">
        <v>6784</v>
      </c>
      <c r="D2676" s="18">
        <v>35000</v>
      </c>
      <c r="E2676" s="18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7">
        <v>42529.424421296295</v>
      </c>
      <c r="L2676" s="7">
        <v>42555.999305555553</v>
      </c>
      <c r="M2676" s="5">
        <f>(J2676/86400)+25569+(-5/24)</f>
        <v>42529.424421296295</v>
      </c>
      <c r="N2676" s="5">
        <f t="shared" si="41"/>
        <v>42555.999305555553</v>
      </c>
      <c r="O2676" t="b">
        <v>1</v>
      </c>
      <c r="P2676">
        <v>171</v>
      </c>
      <c r="Q2676" t="b">
        <v>0</v>
      </c>
      <c r="R2676" t="s">
        <v>8302</v>
      </c>
      <c r="S2676" s="11">
        <f>SUM(E2676/D2676)*100</f>
        <v>62.839999999999996</v>
      </c>
      <c r="T2676" s="10">
        <f>SUM(E2676/P2676)</f>
        <v>128.61988304093566</v>
      </c>
      <c r="U2676" t="s">
        <v>8317</v>
      </c>
      <c r="V2676" t="s">
        <v>8354</v>
      </c>
    </row>
    <row r="2677" spans="1:22" ht="58" x14ac:dyDescent="0.35">
      <c r="A2677">
        <v>2675</v>
      </c>
      <c r="B2677" s="3" t="s">
        <v>2675</v>
      </c>
      <c r="C2677" s="3" t="s">
        <v>6785</v>
      </c>
      <c r="D2677" s="18">
        <v>25000</v>
      </c>
      <c r="E2677" s="18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7">
        <v>41923.649178240739</v>
      </c>
      <c r="L2677" s="7">
        <v>41953.690844907404</v>
      </c>
      <c r="M2677" s="5">
        <f>(J2677/86400)+25569+(-5/24)</f>
        <v>41923.649178240739</v>
      </c>
      <c r="N2677" s="5">
        <f t="shared" si="41"/>
        <v>41953.690844907404</v>
      </c>
      <c r="O2677" t="b">
        <v>1</v>
      </c>
      <c r="P2677">
        <v>29</v>
      </c>
      <c r="Q2677" t="b">
        <v>0</v>
      </c>
      <c r="R2677" t="s">
        <v>8302</v>
      </c>
      <c r="S2677" s="11">
        <f>SUM(E2677/D2677)*100</f>
        <v>7.5880000000000001</v>
      </c>
      <c r="T2677" s="10">
        <f>SUM(E2677/P2677)</f>
        <v>65.41379310344827</v>
      </c>
      <c r="U2677" t="s">
        <v>8317</v>
      </c>
      <c r="V2677" t="s">
        <v>8354</v>
      </c>
    </row>
    <row r="2678" spans="1:22" ht="43.5" x14ac:dyDescent="0.35">
      <c r="A2678">
        <v>2676</v>
      </c>
      <c r="B2678" s="3" t="s">
        <v>2676</v>
      </c>
      <c r="C2678" s="3" t="s">
        <v>6786</v>
      </c>
      <c r="D2678" s="18">
        <v>2100</v>
      </c>
      <c r="E2678" s="1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7">
        <v>42482.416365740741</v>
      </c>
      <c r="L2678" s="7">
        <v>42512.416365740741</v>
      </c>
      <c r="M2678" s="5">
        <f>(J2678/86400)+25569+(-5/24)</f>
        <v>42482.416365740741</v>
      </c>
      <c r="N2678" s="5">
        <f t="shared" si="41"/>
        <v>42512.416365740741</v>
      </c>
      <c r="O2678" t="b">
        <v>0</v>
      </c>
      <c r="P2678">
        <v>9</v>
      </c>
      <c r="Q2678" t="b">
        <v>0</v>
      </c>
      <c r="R2678" t="s">
        <v>8302</v>
      </c>
      <c r="S2678" s="11">
        <f>SUM(E2678/D2678)*100</f>
        <v>50.38095238095238</v>
      </c>
      <c r="T2678" s="10">
        <f>SUM(E2678/P2678)</f>
        <v>117.55555555555556</v>
      </c>
      <c r="U2678" t="s">
        <v>8317</v>
      </c>
      <c r="V2678" t="s">
        <v>8354</v>
      </c>
    </row>
    <row r="2679" spans="1:22" ht="43.5" x14ac:dyDescent="0.35">
      <c r="A2679">
        <v>2677</v>
      </c>
      <c r="B2679" s="3" t="s">
        <v>2677</v>
      </c>
      <c r="C2679" s="3" t="s">
        <v>6787</v>
      </c>
      <c r="D2679" s="18">
        <v>19500</v>
      </c>
      <c r="E2679" s="18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7">
        <v>41792.821099537039</v>
      </c>
      <c r="L2679" s="7">
        <v>41822.821099537039</v>
      </c>
      <c r="M2679" s="5">
        <f>(J2679/86400)+25569+(-5/24)</f>
        <v>41792.821099537039</v>
      </c>
      <c r="N2679" s="5">
        <f t="shared" si="41"/>
        <v>41822.821099537039</v>
      </c>
      <c r="O2679" t="b">
        <v>0</v>
      </c>
      <c r="P2679">
        <v>27</v>
      </c>
      <c r="Q2679" t="b">
        <v>0</v>
      </c>
      <c r="R2679" t="s">
        <v>8302</v>
      </c>
      <c r="S2679" s="11">
        <f>SUM(E2679/D2679)*100</f>
        <v>17.512820512820511</v>
      </c>
      <c r="T2679" s="10">
        <f>SUM(E2679/P2679)</f>
        <v>126.48148148148148</v>
      </c>
      <c r="U2679" t="s">
        <v>8317</v>
      </c>
      <c r="V2679" t="s">
        <v>8354</v>
      </c>
    </row>
    <row r="2680" spans="1:22" ht="43.5" x14ac:dyDescent="0.35">
      <c r="A2680">
        <v>2678</v>
      </c>
      <c r="B2680" s="3" t="s">
        <v>2678</v>
      </c>
      <c r="C2680" s="3" t="s">
        <v>6788</v>
      </c>
      <c r="D2680" s="18">
        <v>8000000</v>
      </c>
      <c r="E2680" s="18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7">
        <v>42241.589872685181</v>
      </c>
      <c r="L2680" s="7">
        <v>42271.589872685181</v>
      </c>
      <c r="M2680" s="5">
        <f>(J2680/86400)+25569+(-5/24)</f>
        <v>42241.589872685181</v>
      </c>
      <c r="N2680" s="5">
        <f t="shared" si="41"/>
        <v>42271.589872685181</v>
      </c>
      <c r="O2680" t="b">
        <v>0</v>
      </c>
      <c r="P2680">
        <v>2</v>
      </c>
      <c r="Q2680" t="b">
        <v>0</v>
      </c>
      <c r="R2680" t="s">
        <v>8302</v>
      </c>
      <c r="S2680" s="11">
        <f>SUM(E2680/D2680)*100</f>
        <v>1.375E-2</v>
      </c>
      <c r="T2680" s="10">
        <f>SUM(E2680/P2680)</f>
        <v>550</v>
      </c>
      <c r="U2680" t="s">
        <v>8317</v>
      </c>
      <c r="V2680" t="s">
        <v>8354</v>
      </c>
    </row>
    <row r="2681" spans="1:22" ht="58" x14ac:dyDescent="0.35">
      <c r="A2681">
        <v>2679</v>
      </c>
      <c r="B2681" s="3" t="s">
        <v>2679</v>
      </c>
      <c r="C2681" s="3" t="s">
        <v>6789</v>
      </c>
      <c r="D2681" s="18">
        <v>40000</v>
      </c>
      <c r="E2681" s="18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7">
        <v>42032.792754629627</v>
      </c>
      <c r="L2681" s="7">
        <v>42062.792754629627</v>
      </c>
      <c r="M2681" s="5">
        <f>(J2681/86400)+25569+(-5/24)</f>
        <v>42032.792754629627</v>
      </c>
      <c r="N2681" s="5">
        <f t="shared" si="41"/>
        <v>42062.792754629627</v>
      </c>
      <c r="O2681" t="b">
        <v>0</v>
      </c>
      <c r="P2681">
        <v>3</v>
      </c>
      <c r="Q2681" t="b">
        <v>0</v>
      </c>
      <c r="R2681" t="s">
        <v>8302</v>
      </c>
      <c r="S2681" s="11">
        <f>SUM(E2681/D2681)*100</f>
        <v>0.33</v>
      </c>
      <c r="T2681" s="10">
        <f>SUM(E2681/P2681)</f>
        <v>44</v>
      </c>
      <c r="U2681" t="s">
        <v>8317</v>
      </c>
      <c r="V2681" t="s">
        <v>8354</v>
      </c>
    </row>
    <row r="2682" spans="1:22" x14ac:dyDescent="0.35">
      <c r="A2682">
        <v>2680</v>
      </c>
      <c r="B2682" s="3" t="s">
        <v>2680</v>
      </c>
      <c r="C2682" s="3" t="s">
        <v>6790</v>
      </c>
      <c r="D2682" s="18">
        <v>32000</v>
      </c>
      <c r="E2682" s="18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7">
        <v>42436.003368055557</v>
      </c>
      <c r="L2682" s="7">
        <v>42465.961701388886</v>
      </c>
      <c r="M2682" s="5">
        <f>(J2682/86400)+25569+(-5/24)</f>
        <v>42436.003368055557</v>
      </c>
      <c r="N2682" s="5">
        <f t="shared" si="41"/>
        <v>42465.961701388886</v>
      </c>
      <c r="O2682" t="b">
        <v>0</v>
      </c>
      <c r="P2682">
        <v>4</v>
      </c>
      <c r="Q2682" t="b">
        <v>0</v>
      </c>
      <c r="R2682" t="s">
        <v>8302</v>
      </c>
      <c r="S2682" s="11">
        <f>SUM(E2682/D2682)*100</f>
        <v>0.86250000000000004</v>
      </c>
      <c r="T2682" s="10">
        <f>SUM(E2682/P2682)</f>
        <v>69</v>
      </c>
      <c r="U2682" t="s">
        <v>8317</v>
      </c>
      <c r="V2682" t="s">
        <v>8354</v>
      </c>
    </row>
    <row r="2683" spans="1:22" ht="43.5" x14ac:dyDescent="0.35">
      <c r="A2683">
        <v>2681</v>
      </c>
      <c r="B2683" s="3" t="s">
        <v>2681</v>
      </c>
      <c r="C2683" s="3" t="s">
        <v>6791</v>
      </c>
      <c r="D2683" s="18">
        <v>8000</v>
      </c>
      <c r="E2683" s="18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7">
        <v>41805.686921296292</v>
      </c>
      <c r="L2683" s="7">
        <v>41830.686921296292</v>
      </c>
      <c r="M2683" s="5">
        <f>(J2683/86400)+25569+(-5/24)</f>
        <v>41805.686921296292</v>
      </c>
      <c r="N2683" s="5">
        <f t="shared" si="41"/>
        <v>41830.686921296292</v>
      </c>
      <c r="O2683" t="b">
        <v>0</v>
      </c>
      <c r="P2683">
        <v>2</v>
      </c>
      <c r="Q2683" t="b">
        <v>0</v>
      </c>
      <c r="R2683" t="s">
        <v>8284</v>
      </c>
      <c r="S2683" s="11">
        <f>SUM(E2683/D2683)*100</f>
        <v>0.6875</v>
      </c>
      <c r="T2683" s="10">
        <f>SUM(E2683/P2683)</f>
        <v>27.5</v>
      </c>
      <c r="U2683" t="s">
        <v>8334</v>
      </c>
      <c r="V2683" t="s">
        <v>8335</v>
      </c>
    </row>
    <row r="2684" spans="1:22" ht="43.5" x14ac:dyDescent="0.35">
      <c r="A2684">
        <v>2682</v>
      </c>
      <c r="B2684" s="3" t="s">
        <v>2682</v>
      </c>
      <c r="C2684" s="3" t="s">
        <v>6792</v>
      </c>
      <c r="D2684" s="18">
        <v>6000</v>
      </c>
      <c r="E2684" s="18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7">
        <v>41932.663657407407</v>
      </c>
      <c r="L2684" s="7">
        <v>41965.040972222218</v>
      </c>
      <c r="M2684" s="5">
        <f>(J2684/86400)+25569+(-5/24)</f>
        <v>41932.663657407407</v>
      </c>
      <c r="N2684" s="5">
        <f t="shared" si="41"/>
        <v>41965.040972222218</v>
      </c>
      <c r="O2684" t="b">
        <v>0</v>
      </c>
      <c r="P2684">
        <v>20</v>
      </c>
      <c r="Q2684" t="b">
        <v>0</v>
      </c>
      <c r="R2684" t="s">
        <v>8284</v>
      </c>
      <c r="S2684" s="11">
        <f>SUM(E2684/D2684)*100</f>
        <v>28.299999999999997</v>
      </c>
      <c r="T2684" s="10">
        <f>SUM(E2684/P2684)</f>
        <v>84.9</v>
      </c>
      <c r="U2684" t="s">
        <v>8334</v>
      </c>
      <c r="V2684" t="s">
        <v>8335</v>
      </c>
    </row>
    <row r="2685" spans="1:22" ht="43.5" x14ac:dyDescent="0.35">
      <c r="A2685">
        <v>2683</v>
      </c>
      <c r="B2685" s="3" t="s">
        <v>2683</v>
      </c>
      <c r="C2685" s="3" t="s">
        <v>6793</v>
      </c>
      <c r="D2685" s="18">
        <v>15000</v>
      </c>
      <c r="E2685" s="18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7">
        <v>42034.546759259254</v>
      </c>
      <c r="L2685" s="7">
        <v>42064.546759259254</v>
      </c>
      <c r="M2685" s="5">
        <f>(J2685/86400)+25569+(-5/24)</f>
        <v>42034.546759259254</v>
      </c>
      <c r="N2685" s="5">
        <f t="shared" si="41"/>
        <v>42064.546759259254</v>
      </c>
      <c r="O2685" t="b">
        <v>0</v>
      </c>
      <c r="P2685">
        <v>3</v>
      </c>
      <c r="Q2685" t="b">
        <v>0</v>
      </c>
      <c r="R2685" t="s">
        <v>8284</v>
      </c>
      <c r="S2685" s="11">
        <f>SUM(E2685/D2685)*100</f>
        <v>0.24</v>
      </c>
      <c r="T2685" s="10">
        <f>SUM(E2685/P2685)</f>
        <v>12</v>
      </c>
      <c r="U2685" t="s">
        <v>8334</v>
      </c>
      <c r="V2685" t="s">
        <v>8335</v>
      </c>
    </row>
    <row r="2686" spans="1:22" ht="43.5" x14ac:dyDescent="0.35">
      <c r="A2686">
        <v>2684</v>
      </c>
      <c r="B2686" s="3" t="s">
        <v>2684</v>
      </c>
      <c r="C2686" s="3" t="s">
        <v>6794</v>
      </c>
      <c r="D2686" s="18">
        <v>70000</v>
      </c>
      <c r="E2686" s="18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7">
        <v>41820.706307870372</v>
      </c>
      <c r="L2686" s="7">
        <v>41860.706307870372</v>
      </c>
      <c r="M2686" s="5">
        <f>(J2686/86400)+25569+(-5/24)</f>
        <v>41820.706307870372</v>
      </c>
      <c r="N2686" s="5">
        <f t="shared" si="41"/>
        <v>41860.706307870372</v>
      </c>
      <c r="O2686" t="b">
        <v>0</v>
      </c>
      <c r="P2686">
        <v>4</v>
      </c>
      <c r="Q2686" t="b">
        <v>0</v>
      </c>
      <c r="R2686" t="s">
        <v>8284</v>
      </c>
      <c r="S2686" s="11">
        <f>SUM(E2686/D2686)*100</f>
        <v>1.1428571428571428</v>
      </c>
      <c r="T2686" s="10">
        <f>SUM(E2686/P2686)</f>
        <v>200</v>
      </c>
      <c r="U2686" t="s">
        <v>8334</v>
      </c>
      <c r="V2686" t="s">
        <v>8335</v>
      </c>
    </row>
    <row r="2687" spans="1:22" ht="43.5" x14ac:dyDescent="0.35">
      <c r="A2687">
        <v>2685</v>
      </c>
      <c r="B2687" s="3" t="s">
        <v>2685</v>
      </c>
      <c r="C2687" s="3" t="s">
        <v>6795</v>
      </c>
      <c r="D2687" s="18">
        <v>50000</v>
      </c>
      <c r="E2687" s="18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7">
        <v>42061.487615740734</v>
      </c>
      <c r="L2687" s="7">
        <v>42121.44594907407</v>
      </c>
      <c r="M2687" s="5">
        <f>(J2687/86400)+25569+(-5/24)</f>
        <v>42061.487615740734</v>
      </c>
      <c r="N2687" s="5">
        <f t="shared" si="41"/>
        <v>42121.44594907407</v>
      </c>
      <c r="O2687" t="b">
        <v>0</v>
      </c>
      <c r="P2687">
        <v>1</v>
      </c>
      <c r="Q2687" t="b">
        <v>0</v>
      </c>
      <c r="R2687" t="s">
        <v>8284</v>
      </c>
      <c r="S2687" s="11">
        <f>SUM(E2687/D2687)*100</f>
        <v>0.02</v>
      </c>
      <c r="T2687" s="10">
        <f>SUM(E2687/P2687)</f>
        <v>10</v>
      </c>
      <c r="U2687" t="s">
        <v>8334</v>
      </c>
      <c r="V2687" t="s">
        <v>8335</v>
      </c>
    </row>
    <row r="2688" spans="1:22" ht="43.5" x14ac:dyDescent="0.35">
      <c r="A2688">
        <v>2686</v>
      </c>
      <c r="B2688" s="3" t="s">
        <v>2686</v>
      </c>
      <c r="C2688" s="3" t="s">
        <v>6796</v>
      </c>
      <c r="D2688" s="18">
        <v>30000</v>
      </c>
      <c r="E2688" s="1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7">
        <v>41892.766469907401</v>
      </c>
      <c r="L2688" s="7">
        <v>41912.766469907401</v>
      </c>
      <c r="M2688" s="5">
        <f>(J2688/86400)+25569+(-5/24)</f>
        <v>41892.766469907401</v>
      </c>
      <c r="N2688" s="5">
        <f t="shared" si="41"/>
        <v>41912.766469907401</v>
      </c>
      <c r="O2688" t="b">
        <v>0</v>
      </c>
      <c r="P2688">
        <v>0</v>
      </c>
      <c r="Q2688" t="b">
        <v>0</v>
      </c>
      <c r="R2688" t="s">
        <v>8284</v>
      </c>
      <c r="S2688" s="11">
        <f>SUM(E2688/D2688)*100</f>
        <v>0</v>
      </c>
      <c r="T2688" s="10" t="e">
        <f>SUM(E2688/P2688)</f>
        <v>#DIV/0!</v>
      </c>
      <c r="U2688" t="s">
        <v>8334</v>
      </c>
      <c r="V2688" t="s">
        <v>8335</v>
      </c>
    </row>
    <row r="2689" spans="1:22" ht="43.5" x14ac:dyDescent="0.35">
      <c r="A2689">
        <v>2687</v>
      </c>
      <c r="B2689" s="3" t="s">
        <v>2687</v>
      </c>
      <c r="C2689" s="3" t="s">
        <v>6797</v>
      </c>
      <c r="D2689" s="18">
        <v>15000</v>
      </c>
      <c r="E2689" s="18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7">
        <v>42154.431921296295</v>
      </c>
      <c r="L2689" s="7">
        <v>42184.431921296295</v>
      </c>
      <c r="M2689" s="5">
        <f>(J2689/86400)+25569+(-5/24)</f>
        <v>42154.431921296295</v>
      </c>
      <c r="N2689" s="5">
        <f t="shared" si="41"/>
        <v>42184.431921296295</v>
      </c>
      <c r="O2689" t="b">
        <v>0</v>
      </c>
      <c r="P2689">
        <v>0</v>
      </c>
      <c r="Q2689" t="b">
        <v>0</v>
      </c>
      <c r="R2689" t="s">
        <v>8284</v>
      </c>
      <c r="S2689" s="11">
        <f>SUM(E2689/D2689)*100</f>
        <v>0</v>
      </c>
      <c r="T2689" s="10" t="e">
        <f>SUM(E2689/P2689)</f>
        <v>#DIV/0!</v>
      </c>
      <c r="U2689" t="s">
        <v>8334</v>
      </c>
      <c r="V2689" t="s">
        <v>8335</v>
      </c>
    </row>
    <row r="2690" spans="1:22" ht="29" x14ac:dyDescent="0.35">
      <c r="A2690">
        <v>2688</v>
      </c>
      <c r="B2690" s="3" t="s">
        <v>2688</v>
      </c>
      <c r="C2690" s="3" t="s">
        <v>6798</v>
      </c>
      <c r="D2690" s="18">
        <v>50000</v>
      </c>
      <c r="E2690" s="18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7">
        <v>42027.910532407404</v>
      </c>
      <c r="L2690" s="7">
        <v>42058.916666666664</v>
      </c>
      <c r="M2690" s="5">
        <f>(J2690/86400)+25569+(-5/24)</f>
        <v>42027.910532407404</v>
      </c>
      <c r="N2690" s="5">
        <f t="shared" si="41"/>
        <v>42058.916666666664</v>
      </c>
      <c r="O2690" t="b">
        <v>0</v>
      </c>
      <c r="P2690">
        <v>14</v>
      </c>
      <c r="Q2690" t="b">
        <v>0</v>
      </c>
      <c r="R2690" t="s">
        <v>8284</v>
      </c>
      <c r="S2690" s="11">
        <f>SUM(E2690/D2690)*100</f>
        <v>0.14799999999999999</v>
      </c>
      <c r="T2690" s="10">
        <f>SUM(E2690/P2690)</f>
        <v>5.2857142857142856</v>
      </c>
      <c r="U2690" t="s">
        <v>8334</v>
      </c>
      <c r="V2690" t="s">
        <v>8335</v>
      </c>
    </row>
    <row r="2691" spans="1:22" ht="43.5" x14ac:dyDescent="0.35">
      <c r="A2691">
        <v>2689</v>
      </c>
      <c r="B2691" s="3" t="s">
        <v>2689</v>
      </c>
      <c r="C2691" s="3" t="s">
        <v>6799</v>
      </c>
      <c r="D2691" s="18">
        <v>35000</v>
      </c>
      <c r="E2691" s="18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7">
        <v>42551.75335648148</v>
      </c>
      <c r="L2691" s="7">
        <v>42581.75335648148</v>
      </c>
      <c r="M2691" s="5">
        <f>(J2691/86400)+25569+(-5/24)</f>
        <v>42551.75335648148</v>
      </c>
      <c r="N2691" s="5">
        <f t="shared" ref="N2691:N2754" si="42">(I2691/86400)+25569+(-5/24)</f>
        <v>42581.75335648148</v>
      </c>
      <c r="O2691" t="b">
        <v>0</v>
      </c>
      <c r="P2691">
        <v>1</v>
      </c>
      <c r="Q2691" t="b">
        <v>0</v>
      </c>
      <c r="R2691" t="s">
        <v>8284</v>
      </c>
      <c r="S2691" s="11">
        <f>SUM(E2691/D2691)*100</f>
        <v>2.8571428571428571E-3</v>
      </c>
      <c r="T2691" s="10">
        <f>SUM(E2691/P2691)</f>
        <v>1</v>
      </c>
      <c r="U2691" t="s">
        <v>8334</v>
      </c>
      <c r="V2691" t="s">
        <v>8335</v>
      </c>
    </row>
    <row r="2692" spans="1:22" ht="58" x14ac:dyDescent="0.35">
      <c r="A2692">
        <v>2690</v>
      </c>
      <c r="B2692" s="3" t="s">
        <v>2690</v>
      </c>
      <c r="C2692" s="3" t="s">
        <v>6800</v>
      </c>
      <c r="D2692" s="18">
        <v>80000</v>
      </c>
      <c r="E2692" s="18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7">
        <v>42112.89671296296</v>
      </c>
      <c r="L2692" s="7">
        <v>42157.89671296296</v>
      </c>
      <c r="M2692" s="5">
        <f>(J2692/86400)+25569+(-5/24)</f>
        <v>42112.89671296296</v>
      </c>
      <c r="N2692" s="5">
        <f t="shared" si="42"/>
        <v>42157.89671296296</v>
      </c>
      <c r="O2692" t="b">
        <v>0</v>
      </c>
      <c r="P2692">
        <v>118</v>
      </c>
      <c r="Q2692" t="b">
        <v>0</v>
      </c>
      <c r="R2692" t="s">
        <v>8284</v>
      </c>
      <c r="S2692" s="11">
        <f>SUM(E2692/D2692)*100</f>
        <v>10.7325</v>
      </c>
      <c r="T2692" s="10">
        <f>SUM(E2692/P2692)</f>
        <v>72.762711864406782</v>
      </c>
      <c r="U2692" t="s">
        <v>8334</v>
      </c>
      <c r="V2692" t="s">
        <v>8335</v>
      </c>
    </row>
    <row r="2693" spans="1:22" ht="29" x14ac:dyDescent="0.35">
      <c r="A2693">
        <v>2691</v>
      </c>
      <c r="B2693" s="3" t="s">
        <v>2691</v>
      </c>
      <c r="C2693" s="3" t="s">
        <v>6801</v>
      </c>
      <c r="D2693" s="18">
        <v>65000</v>
      </c>
      <c r="E2693" s="18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7">
        <v>42089.515706018516</v>
      </c>
      <c r="L2693" s="7">
        <v>42134.515706018516</v>
      </c>
      <c r="M2693" s="5">
        <f>(J2693/86400)+25569+(-5/24)</f>
        <v>42089.515706018516</v>
      </c>
      <c r="N2693" s="5">
        <f t="shared" si="42"/>
        <v>42134.515706018516</v>
      </c>
      <c r="O2693" t="b">
        <v>0</v>
      </c>
      <c r="P2693">
        <v>2</v>
      </c>
      <c r="Q2693" t="b">
        <v>0</v>
      </c>
      <c r="R2693" t="s">
        <v>8284</v>
      </c>
      <c r="S2693" s="11">
        <f>SUM(E2693/D2693)*100</f>
        <v>5.3846153846153842E-2</v>
      </c>
      <c r="T2693" s="10">
        <f>SUM(E2693/P2693)</f>
        <v>17.5</v>
      </c>
      <c r="U2693" t="s">
        <v>8334</v>
      </c>
      <c r="V2693" t="s">
        <v>8335</v>
      </c>
    </row>
    <row r="2694" spans="1:22" ht="43.5" x14ac:dyDescent="0.35">
      <c r="A2694">
        <v>2692</v>
      </c>
      <c r="B2694" s="3" t="s">
        <v>2692</v>
      </c>
      <c r="C2694" s="3" t="s">
        <v>6802</v>
      </c>
      <c r="D2694" s="18">
        <v>3500</v>
      </c>
      <c r="E2694" s="18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7">
        <v>42058.125694444439</v>
      </c>
      <c r="L2694" s="7">
        <v>42088.084027777775</v>
      </c>
      <c r="M2694" s="5">
        <f>(J2694/86400)+25569+(-5/24)</f>
        <v>42058.125694444439</v>
      </c>
      <c r="N2694" s="5">
        <f t="shared" si="42"/>
        <v>42088.084027777775</v>
      </c>
      <c r="O2694" t="b">
        <v>0</v>
      </c>
      <c r="P2694">
        <v>1</v>
      </c>
      <c r="Q2694" t="b">
        <v>0</v>
      </c>
      <c r="R2694" t="s">
        <v>8284</v>
      </c>
      <c r="S2694" s="11">
        <f>SUM(E2694/D2694)*100</f>
        <v>0.7142857142857143</v>
      </c>
      <c r="T2694" s="10">
        <f>SUM(E2694/P2694)</f>
        <v>25</v>
      </c>
      <c r="U2694" t="s">
        <v>8334</v>
      </c>
      <c r="V2694" t="s">
        <v>8335</v>
      </c>
    </row>
    <row r="2695" spans="1:22" ht="43.5" x14ac:dyDescent="0.35">
      <c r="A2695">
        <v>2693</v>
      </c>
      <c r="B2695" s="3" t="s">
        <v>2693</v>
      </c>
      <c r="C2695" s="3" t="s">
        <v>6803</v>
      </c>
      <c r="D2695" s="18">
        <v>5000</v>
      </c>
      <c r="E2695" s="18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7">
        <v>41833.930162037032</v>
      </c>
      <c r="L2695" s="7">
        <v>41863.930162037032</v>
      </c>
      <c r="M2695" s="5">
        <f>(J2695/86400)+25569+(-5/24)</f>
        <v>41833.930162037032</v>
      </c>
      <c r="N2695" s="5">
        <f t="shared" si="42"/>
        <v>41863.930162037032</v>
      </c>
      <c r="O2695" t="b">
        <v>0</v>
      </c>
      <c r="P2695">
        <v>3</v>
      </c>
      <c r="Q2695" t="b">
        <v>0</v>
      </c>
      <c r="R2695" t="s">
        <v>8284</v>
      </c>
      <c r="S2695" s="11">
        <f>SUM(E2695/D2695)*100</f>
        <v>0.8</v>
      </c>
      <c r="T2695" s="10">
        <f>SUM(E2695/P2695)</f>
        <v>13.333333333333334</v>
      </c>
      <c r="U2695" t="s">
        <v>8334</v>
      </c>
      <c r="V2695" t="s">
        <v>8335</v>
      </c>
    </row>
    <row r="2696" spans="1:22" ht="58" x14ac:dyDescent="0.35">
      <c r="A2696">
        <v>2694</v>
      </c>
      <c r="B2696" s="3" t="s">
        <v>2694</v>
      </c>
      <c r="C2696" s="3" t="s">
        <v>6804</v>
      </c>
      <c r="D2696" s="18">
        <v>30000</v>
      </c>
      <c r="E2696" s="18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7">
        <v>41877.932164351849</v>
      </c>
      <c r="L2696" s="7">
        <v>41907.932164351849</v>
      </c>
      <c r="M2696" s="5">
        <f>(J2696/86400)+25569+(-5/24)</f>
        <v>41877.932164351849</v>
      </c>
      <c r="N2696" s="5">
        <f t="shared" si="42"/>
        <v>41907.932164351849</v>
      </c>
      <c r="O2696" t="b">
        <v>0</v>
      </c>
      <c r="P2696">
        <v>1</v>
      </c>
      <c r="Q2696" t="b">
        <v>0</v>
      </c>
      <c r="R2696" t="s">
        <v>8284</v>
      </c>
      <c r="S2696" s="11">
        <f>SUM(E2696/D2696)*100</f>
        <v>3.3333333333333335E-3</v>
      </c>
      <c r="T2696" s="10">
        <f>SUM(E2696/P2696)</f>
        <v>1</v>
      </c>
      <c r="U2696" t="s">
        <v>8334</v>
      </c>
      <c r="V2696" t="s">
        <v>8335</v>
      </c>
    </row>
    <row r="2697" spans="1:22" ht="43.5" x14ac:dyDescent="0.35">
      <c r="A2697">
        <v>2695</v>
      </c>
      <c r="B2697" s="3" t="s">
        <v>2695</v>
      </c>
      <c r="C2697" s="3" t="s">
        <v>6805</v>
      </c>
      <c r="D2697" s="18">
        <v>15000</v>
      </c>
      <c r="E2697" s="18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7">
        <v>42047.973587962959</v>
      </c>
      <c r="L2697" s="7">
        <v>42107.931921296295</v>
      </c>
      <c r="M2697" s="5">
        <f>(J2697/86400)+25569+(-5/24)</f>
        <v>42047.973587962959</v>
      </c>
      <c r="N2697" s="5">
        <f t="shared" si="42"/>
        <v>42107.931921296295</v>
      </c>
      <c r="O2697" t="b">
        <v>0</v>
      </c>
      <c r="P2697">
        <v>3</v>
      </c>
      <c r="Q2697" t="b">
        <v>0</v>
      </c>
      <c r="R2697" t="s">
        <v>8284</v>
      </c>
      <c r="S2697" s="11">
        <f>SUM(E2697/D2697)*100</f>
        <v>0.47333333333333333</v>
      </c>
      <c r="T2697" s="10">
        <f>SUM(E2697/P2697)</f>
        <v>23.666666666666668</v>
      </c>
      <c r="U2697" t="s">
        <v>8334</v>
      </c>
      <c r="V2697" t="s">
        <v>8335</v>
      </c>
    </row>
    <row r="2698" spans="1:22" ht="58" x14ac:dyDescent="0.35">
      <c r="A2698">
        <v>2696</v>
      </c>
      <c r="B2698" s="3" t="s">
        <v>2696</v>
      </c>
      <c r="C2698" s="3" t="s">
        <v>6806</v>
      </c>
      <c r="D2698" s="18">
        <v>60000</v>
      </c>
      <c r="E2698" s="1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7">
        <v>41964.636111111111</v>
      </c>
      <c r="L2698" s="7">
        <v>41998.636111111111</v>
      </c>
      <c r="M2698" s="5">
        <f>(J2698/86400)+25569+(-5/24)</f>
        <v>41964.636111111111</v>
      </c>
      <c r="N2698" s="5">
        <f t="shared" si="42"/>
        <v>41998.636111111111</v>
      </c>
      <c r="O2698" t="b">
        <v>0</v>
      </c>
      <c r="P2698">
        <v>38</v>
      </c>
      <c r="Q2698" t="b">
        <v>0</v>
      </c>
      <c r="R2698" t="s">
        <v>8284</v>
      </c>
      <c r="S2698" s="11">
        <f>SUM(E2698/D2698)*100</f>
        <v>5.65</v>
      </c>
      <c r="T2698" s="10">
        <f>SUM(E2698/P2698)</f>
        <v>89.21052631578948</v>
      </c>
      <c r="U2698" t="s">
        <v>8334</v>
      </c>
      <c r="V2698" t="s">
        <v>8335</v>
      </c>
    </row>
    <row r="2699" spans="1:22" ht="43.5" x14ac:dyDescent="0.35">
      <c r="A2699">
        <v>2697</v>
      </c>
      <c r="B2699" s="3" t="s">
        <v>2697</v>
      </c>
      <c r="C2699" s="3" t="s">
        <v>6807</v>
      </c>
      <c r="D2699" s="18">
        <v>23000</v>
      </c>
      <c r="E2699" s="18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7">
        <v>42187.731747685182</v>
      </c>
      <c r="L2699" s="7">
        <v>42218.708333333336</v>
      </c>
      <c r="M2699" s="5">
        <f>(J2699/86400)+25569+(-5/24)</f>
        <v>42187.731747685182</v>
      </c>
      <c r="N2699" s="5">
        <f t="shared" si="42"/>
        <v>42218.708333333336</v>
      </c>
      <c r="O2699" t="b">
        <v>0</v>
      </c>
      <c r="P2699">
        <v>52</v>
      </c>
      <c r="Q2699" t="b">
        <v>0</v>
      </c>
      <c r="R2699" t="s">
        <v>8284</v>
      </c>
      <c r="S2699" s="11">
        <f>SUM(E2699/D2699)*100</f>
        <v>26.35217391304348</v>
      </c>
      <c r="T2699" s="10">
        <f>SUM(E2699/P2699)</f>
        <v>116.55769230769231</v>
      </c>
      <c r="U2699" t="s">
        <v>8334</v>
      </c>
      <c r="V2699" t="s">
        <v>8335</v>
      </c>
    </row>
    <row r="2700" spans="1:22" ht="43.5" x14ac:dyDescent="0.35">
      <c r="A2700">
        <v>2698</v>
      </c>
      <c r="B2700" s="3" t="s">
        <v>2698</v>
      </c>
      <c r="C2700" s="3" t="s">
        <v>6808</v>
      </c>
      <c r="D2700" s="18">
        <v>8000</v>
      </c>
      <c r="E2700" s="18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7">
        <v>41787.689907407403</v>
      </c>
      <c r="L2700" s="7">
        <v>41817.689907407403</v>
      </c>
      <c r="M2700" s="5">
        <f>(J2700/86400)+25569+(-5/24)</f>
        <v>41787.689907407403</v>
      </c>
      <c r="N2700" s="5">
        <f t="shared" si="42"/>
        <v>41817.689907407403</v>
      </c>
      <c r="O2700" t="b">
        <v>0</v>
      </c>
      <c r="P2700">
        <v>2</v>
      </c>
      <c r="Q2700" t="b">
        <v>0</v>
      </c>
      <c r="R2700" t="s">
        <v>8284</v>
      </c>
      <c r="S2700" s="11">
        <f>SUM(E2700/D2700)*100</f>
        <v>0.325125</v>
      </c>
      <c r="T2700" s="10">
        <f>SUM(E2700/P2700)</f>
        <v>13.005000000000001</v>
      </c>
      <c r="U2700" t="s">
        <v>8334</v>
      </c>
      <c r="V2700" t="s">
        <v>8335</v>
      </c>
    </row>
    <row r="2701" spans="1:22" ht="43.5" x14ac:dyDescent="0.35">
      <c r="A2701">
        <v>2699</v>
      </c>
      <c r="B2701" s="3" t="s">
        <v>2699</v>
      </c>
      <c r="C2701" s="3" t="s">
        <v>6809</v>
      </c>
      <c r="D2701" s="18">
        <v>2</v>
      </c>
      <c r="E2701" s="18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7">
        <v>41829.688229166662</v>
      </c>
      <c r="L2701" s="7">
        <v>41859.688229166662</v>
      </c>
      <c r="M2701" s="5">
        <f>(J2701/86400)+25569+(-5/24)</f>
        <v>41829.688229166662</v>
      </c>
      <c r="N2701" s="5">
        <f t="shared" si="42"/>
        <v>41859.688229166662</v>
      </c>
      <c r="O2701" t="b">
        <v>0</v>
      </c>
      <c r="P2701">
        <v>0</v>
      </c>
      <c r="Q2701" t="b">
        <v>0</v>
      </c>
      <c r="R2701" t="s">
        <v>8284</v>
      </c>
      <c r="S2701" s="11">
        <f>SUM(E2701/D2701)*100</f>
        <v>0</v>
      </c>
      <c r="T2701" s="10" t="e">
        <f>SUM(E2701/P2701)</f>
        <v>#DIV/0!</v>
      </c>
      <c r="U2701" t="s">
        <v>8334</v>
      </c>
      <c r="V2701" t="s">
        <v>8335</v>
      </c>
    </row>
    <row r="2702" spans="1:22" ht="43.5" x14ac:dyDescent="0.35">
      <c r="A2702">
        <v>2700</v>
      </c>
      <c r="B2702" s="3" t="s">
        <v>2700</v>
      </c>
      <c r="C2702" s="3" t="s">
        <v>6810</v>
      </c>
      <c r="D2702" s="18">
        <v>9999</v>
      </c>
      <c r="E2702" s="18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7">
        <v>41870.666342592587</v>
      </c>
      <c r="L2702" s="7">
        <v>41900.666342592587</v>
      </c>
      <c r="M2702" s="5">
        <f>(J2702/86400)+25569+(-5/24)</f>
        <v>41870.666342592587</v>
      </c>
      <c r="N2702" s="5">
        <f t="shared" si="42"/>
        <v>41900.666342592587</v>
      </c>
      <c r="O2702" t="b">
        <v>0</v>
      </c>
      <c r="P2702">
        <v>4</v>
      </c>
      <c r="Q2702" t="b">
        <v>0</v>
      </c>
      <c r="R2702" t="s">
        <v>8284</v>
      </c>
      <c r="S2702" s="11">
        <f>SUM(E2702/D2702)*100</f>
        <v>0.7000700070007001</v>
      </c>
      <c r="T2702" s="10">
        <f>SUM(E2702/P2702)</f>
        <v>17.5</v>
      </c>
      <c r="U2702" t="s">
        <v>8334</v>
      </c>
      <c r="V2702" t="s">
        <v>8335</v>
      </c>
    </row>
    <row r="2703" spans="1:22" ht="43.5" x14ac:dyDescent="0.35">
      <c r="A2703">
        <v>2701</v>
      </c>
      <c r="B2703" s="3" t="s">
        <v>2701</v>
      </c>
      <c r="C2703" s="3" t="s">
        <v>6811</v>
      </c>
      <c r="D2703" s="18">
        <v>3400</v>
      </c>
      <c r="E2703" s="18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7">
        <v>42801.566365740735</v>
      </c>
      <c r="L2703" s="7">
        <v>42832.524699074071</v>
      </c>
      <c r="M2703" s="5">
        <f>(J2703/86400)+25569+(-5/24)</f>
        <v>42801.566365740735</v>
      </c>
      <c r="N2703" s="5">
        <f t="shared" si="42"/>
        <v>42832.524699074071</v>
      </c>
      <c r="O2703" t="b">
        <v>0</v>
      </c>
      <c r="P2703">
        <v>46</v>
      </c>
      <c r="Q2703" t="b">
        <v>0</v>
      </c>
      <c r="R2703" t="s">
        <v>8303</v>
      </c>
      <c r="S2703" s="11">
        <f>SUM(E2703/D2703)*100</f>
        <v>46.176470588235297</v>
      </c>
      <c r="T2703" s="10">
        <f>SUM(E2703/P2703)</f>
        <v>34.130434782608695</v>
      </c>
      <c r="U2703" t="s">
        <v>8315</v>
      </c>
      <c r="V2703" t="s">
        <v>8355</v>
      </c>
    </row>
    <row r="2704" spans="1:22" ht="43.5" x14ac:dyDescent="0.35">
      <c r="A2704">
        <v>2702</v>
      </c>
      <c r="B2704" s="3" t="s">
        <v>2702</v>
      </c>
      <c r="C2704" s="3" t="s">
        <v>6812</v>
      </c>
      <c r="D2704" s="18">
        <v>10000</v>
      </c>
      <c r="E2704" s="18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7">
        <v>42800.593483796292</v>
      </c>
      <c r="L2704" s="7">
        <v>42830.551817129628</v>
      </c>
      <c r="M2704" s="5">
        <f>(J2704/86400)+25569+(-5/24)</f>
        <v>42800.593483796292</v>
      </c>
      <c r="N2704" s="5">
        <f t="shared" si="42"/>
        <v>42830.551817129628</v>
      </c>
      <c r="O2704" t="b">
        <v>1</v>
      </c>
      <c r="P2704">
        <v>26</v>
      </c>
      <c r="Q2704" t="b">
        <v>0</v>
      </c>
      <c r="R2704" t="s">
        <v>8303</v>
      </c>
      <c r="S2704" s="11">
        <f>SUM(E2704/D2704)*100</f>
        <v>34.410000000000004</v>
      </c>
      <c r="T2704" s="10">
        <f>SUM(E2704/P2704)</f>
        <v>132.34615384615384</v>
      </c>
      <c r="U2704" t="s">
        <v>8315</v>
      </c>
      <c r="V2704" t="s">
        <v>8355</v>
      </c>
    </row>
    <row r="2705" spans="1:22" ht="29" x14ac:dyDescent="0.35">
      <c r="A2705">
        <v>2703</v>
      </c>
      <c r="B2705" s="3" t="s">
        <v>2703</v>
      </c>
      <c r="C2705" s="3" t="s">
        <v>6813</v>
      </c>
      <c r="D2705" s="18">
        <v>40000</v>
      </c>
      <c r="E2705" s="18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7">
        <v>42756.481828703698</v>
      </c>
      <c r="L2705" s="7">
        <v>42816.440162037034</v>
      </c>
      <c r="M2705" s="5">
        <f>(J2705/86400)+25569+(-5/24)</f>
        <v>42756.481828703698</v>
      </c>
      <c r="N2705" s="5">
        <f t="shared" si="42"/>
        <v>42816.440162037034</v>
      </c>
      <c r="O2705" t="b">
        <v>0</v>
      </c>
      <c r="P2705">
        <v>45</v>
      </c>
      <c r="Q2705" t="b">
        <v>0</v>
      </c>
      <c r="R2705" t="s">
        <v>8303</v>
      </c>
      <c r="S2705" s="11">
        <f>SUM(E2705/D2705)*100</f>
        <v>103.75000000000001</v>
      </c>
      <c r="T2705" s="10">
        <f>SUM(E2705/P2705)</f>
        <v>922.22222222222217</v>
      </c>
      <c r="U2705" t="s">
        <v>8315</v>
      </c>
      <c r="V2705" t="s">
        <v>8355</v>
      </c>
    </row>
    <row r="2706" spans="1:22" ht="43.5" x14ac:dyDescent="0.35">
      <c r="A2706">
        <v>2704</v>
      </c>
      <c r="B2706" s="3" t="s">
        <v>2704</v>
      </c>
      <c r="C2706" s="3" t="s">
        <v>6814</v>
      </c>
      <c r="D2706" s="18">
        <v>19000</v>
      </c>
      <c r="E2706" s="18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7">
        <v>42787.654097222221</v>
      </c>
      <c r="L2706" s="7">
        <v>42830.61243055555</v>
      </c>
      <c r="M2706" s="5">
        <f>(J2706/86400)+25569+(-5/24)</f>
        <v>42787.654097222221</v>
      </c>
      <c r="N2706" s="5">
        <f t="shared" si="42"/>
        <v>42830.61243055555</v>
      </c>
      <c r="O2706" t="b">
        <v>0</v>
      </c>
      <c r="P2706">
        <v>7</v>
      </c>
      <c r="Q2706" t="b">
        <v>0</v>
      </c>
      <c r="R2706" t="s">
        <v>8303</v>
      </c>
      <c r="S2706" s="11">
        <f>SUM(E2706/D2706)*100</f>
        <v>6.0263157894736841</v>
      </c>
      <c r="T2706" s="10">
        <f>SUM(E2706/P2706)</f>
        <v>163.57142857142858</v>
      </c>
      <c r="U2706" t="s">
        <v>8315</v>
      </c>
      <c r="V2706" t="s">
        <v>8355</v>
      </c>
    </row>
    <row r="2707" spans="1:22" ht="29" x14ac:dyDescent="0.35">
      <c r="A2707">
        <v>2705</v>
      </c>
      <c r="B2707" s="3" t="s">
        <v>2705</v>
      </c>
      <c r="C2707" s="3" t="s">
        <v>6815</v>
      </c>
      <c r="D2707" s="18">
        <v>16500</v>
      </c>
      <c r="E2707" s="18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7">
        <v>42773.70784722222</v>
      </c>
      <c r="L2707" s="7">
        <v>42818.666180555556</v>
      </c>
      <c r="M2707" s="5">
        <f>(J2707/86400)+25569+(-5/24)</f>
        <v>42773.70784722222</v>
      </c>
      <c r="N2707" s="5">
        <f t="shared" si="42"/>
        <v>42818.666180555556</v>
      </c>
      <c r="O2707" t="b">
        <v>0</v>
      </c>
      <c r="P2707">
        <v>8</v>
      </c>
      <c r="Q2707" t="b">
        <v>0</v>
      </c>
      <c r="R2707" t="s">
        <v>8303</v>
      </c>
      <c r="S2707" s="11">
        <f>SUM(E2707/D2707)*100</f>
        <v>10.539393939393939</v>
      </c>
      <c r="T2707" s="10">
        <f>SUM(E2707/P2707)</f>
        <v>217.375</v>
      </c>
      <c r="U2707" t="s">
        <v>8315</v>
      </c>
      <c r="V2707" t="s">
        <v>8355</v>
      </c>
    </row>
    <row r="2708" spans="1:22" ht="43.5" x14ac:dyDescent="0.35">
      <c r="A2708">
        <v>2706</v>
      </c>
      <c r="B2708" s="3" t="s">
        <v>2706</v>
      </c>
      <c r="C2708" s="3" t="s">
        <v>6816</v>
      </c>
      <c r="D2708" s="18">
        <v>35000</v>
      </c>
      <c r="E2708" s="1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7">
        <v>41899.086608796293</v>
      </c>
      <c r="L2708" s="7">
        <v>41928.082638888889</v>
      </c>
      <c r="M2708" s="5">
        <f>(J2708/86400)+25569+(-5/24)</f>
        <v>41899.086608796293</v>
      </c>
      <c r="N2708" s="5">
        <f t="shared" si="42"/>
        <v>41928.082638888889</v>
      </c>
      <c r="O2708" t="b">
        <v>1</v>
      </c>
      <c r="P2708">
        <v>263</v>
      </c>
      <c r="Q2708" t="b">
        <v>1</v>
      </c>
      <c r="R2708" t="s">
        <v>8303</v>
      </c>
      <c r="S2708" s="11">
        <f>SUM(E2708/D2708)*100</f>
        <v>112.29714285714284</v>
      </c>
      <c r="T2708" s="10">
        <f>SUM(E2708/P2708)</f>
        <v>149.44486692015209</v>
      </c>
      <c r="U2708" t="s">
        <v>8315</v>
      </c>
      <c r="V2708" t="s">
        <v>8355</v>
      </c>
    </row>
    <row r="2709" spans="1:22" ht="43.5" x14ac:dyDescent="0.35">
      <c r="A2709">
        <v>2707</v>
      </c>
      <c r="B2709" s="3" t="s">
        <v>2707</v>
      </c>
      <c r="C2709" s="3" t="s">
        <v>6817</v>
      </c>
      <c r="D2709" s="18">
        <v>8000</v>
      </c>
      <c r="E2709" s="18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7">
        <v>41391.574571759258</v>
      </c>
      <c r="L2709" s="7">
        <v>41421.082638888889</v>
      </c>
      <c r="M2709" s="5">
        <f>(J2709/86400)+25569+(-5/24)</f>
        <v>41391.574571759258</v>
      </c>
      <c r="N2709" s="5">
        <f t="shared" si="42"/>
        <v>41421.082638888889</v>
      </c>
      <c r="O2709" t="b">
        <v>1</v>
      </c>
      <c r="P2709">
        <v>394</v>
      </c>
      <c r="Q2709" t="b">
        <v>1</v>
      </c>
      <c r="R2709" t="s">
        <v>8303</v>
      </c>
      <c r="S2709" s="11">
        <f>SUM(E2709/D2709)*100</f>
        <v>350.84462500000001</v>
      </c>
      <c r="T2709" s="10">
        <f>SUM(E2709/P2709)</f>
        <v>71.237487309644663</v>
      </c>
      <c r="U2709" t="s">
        <v>8315</v>
      </c>
      <c r="V2709" t="s">
        <v>8355</v>
      </c>
    </row>
    <row r="2710" spans="1:22" ht="43.5" x14ac:dyDescent="0.35">
      <c r="A2710">
        <v>2708</v>
      </c>
      <c r="B2710" s="3" t="s">
        <v>2708</v>
      </c>
      <c r="C2710" s="3" t="s">
        <v>6818</v>
      </c>
      <c r="D2710" s="18">
        <v>20000</v>
      </c>
      <c r="E2710" s="18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7">
        <v>42512.489884259259</v>
      </c>
      <c r="L2710" s="7">
        <v>42572.489884259259</v>
      </c>
      <c r="M2710" s="5">
        <f>(J2710/86400)+25569+(-5/24)</f>
        <v>42512.489884259259</v>
      </c>
      <c r="N2710" s="5">
        <f t="shared" si="42"/>
        <v>42572.489884259259</v>
      </c>
      <c r="O2710" t="b">
        <v>1</v>
      </c>
      <c r="P2710">
        <v>1049</v>
      </c>
      <c r="Q2710" t="b">
        <v>1</v>
      </c>
      <c r="R2710" t="s">
        <v>8303</v>
      </c>
      <c r="S2710" s="11">
        <f>SUM(E2710/D2710)*100</f>
        <v>233.21535</v>
      </c>
      <c r="T2710" s="10">
        <f>SUM(E2710/P2710)</f>
        <v>44.464318398474738</v>
      </c>
      <c r="U2710" t="s">
        <v>8315</v>
      </c>
      <c r="V2710" t="s">
        <v>8355</v>
      </c>
    </row>
    <row r="2711" spans="1:22" ht="43.5" x14ac:dyDescent="0.35">
      <c r="A2711">
        <v>2709</v>
      </c>
      <c r="B2711" s="3" t="s">
        <v>2709</v>
      </c>
      <c r="C2711" s="3" t="s">
        <v>6819</v>
      </c>
      <c r="D2711" s="18">
        <v>50000</v>
      </c>
      <c r="E2711" s="18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7">
        <v>42611.941446759258</v>
      </c>
      <c r="L2711" s="7">
        <v>42646.957638888889</v>
      </c>
      <c r="M2711" s="5">
        <f>(J2711/86400)+25569+(-5/24)</f>
        <v>42611.941446759258</v>
      </c>
      <c r="N2711" s="5">
        <f t="shared" si="42"/>
        <v>42646.957638888889</v>
      </c>
      <c r="O2711" t="b">
        <v>1</v>
      </c>
      <c r="P2711">
        <v>308</v>
      </c>
      <c r="Q2711" t="b">
        <v>1</v>
      </c>
      <c r="R2711" t="s">
        <v>8303</v>
      </c>
      <c r="S2711" s="11">
        <f>SUM(E2711/D2711)*100</f>
        <v>101.60599999999999</v>
      </c>
      <c r="T2711" s="10">
        <f>SUM(E2711/P2711)</f>
        <v>164.94480519480518</v>
      </c>
      <c r="U2711" t="s">
        <v>8315</v>
      </c>
      <c r="V2711" t="s">
        <v>8355</v>
      </c>
    </row>
    <row r="2712" spans="1:22" ht="29" x14ac:dyDescent="0.35">
      <c r="A2712">
        <v>2710</v>
      </c>
      <c r="B2712" s="3" t="s">
        <v>2710</v>
      </c>
      <c r="C2712" s="3" t="s">
        <v>6820</v>
      </c>
      <c r="D2712" s="18">
        <v>60000</v>
      </c>
      <c r="E2712" s="18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7">
        <v>41828.021157407406</v>
      </c>
      <c r="L2712" s="7">
        <v>41859.875</v>
      </c>
      <c r="M2712" s="5">
        <f>(J2712/86400)+25569+(-5/24)</f>
        <v>41828.021157407406</v>
      </c>
      <c r="N2712" s="5">
        <f t="shared" si="42"/>
        <v>41859.875</v>
      </c>
      <c r="O2712" t="b">
        <v>1</v>
      </c>
      <c r="P2712">
        <v>1088</v>
      </c>
      <c r="Q2712" t="b">
        <v>1</v>
      </c>
      <c r="R2712" t="s">
        <v>8303</v>
      </c>
      <c r="S2712" s="11">
        <f>SUM(E2712/D2712)*100</f>
        <v>153.90035000000003</v>
      </c>
      <c r="T2712" s="10">
        <f>SUM(E2712/P2712)</f>
        <v>84.871516544117654</v>
      </c>
      <c r="U2712" t="s">
        <v>8315</v>
      </c>
      <c r="V2712" t="s">
        <v>8355</v>
      </c>
    </row>
    <row r="2713" spans="1:22" ht="43.5" x14ac:dyDescent="0.35">
      <c r="A2713">
        <v>2711</v>
      </c>
      <c r="B2713" s="3" t="s">
        <v>2711</v>
      </c>
      <c r="C2713" s="3" t="s">
        <v>6821</v>
      </c>
      <c r="D2713" s="18">
        <v>3910</v>
      </c>
      <c r="E2713" s="18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7">
        <v>41780.536921296291</v>
      </c>
      <c r="L2713" s="7">
        <v>41810.709027777775</v>
      </c>
      <c r="M2713" s="5">
        <f>(J2713/86400)+25569+(-5/24)</f>
        <v>41780.536921296291</v>
      </c>
      <c r="N2713" s="5">
        <f t="shared" si="42"/>
        <v>41810.709027777775</v>
      </c>
      <c r="O2713" t="b">
        <v>1</v>
      </c>
      <c r="P2713">
        <v>73</v>
      </c>
      <c r="Q2713" t="b">
        <v>1</v>
      </c>
      <c r="R2713" t="s">
        <v>8303</v>
      </c>
      <c r="S2713" s="11">
        <f>SUM(E2713/D2713)*100</f>
        <v>100.7161125319693</v>
      </c>
      <c r="T2713" s="10">
        <f>SUM(E2713/P2713)</f>
        <v>53.945205479452056</v>
      </c>
      <c r="U2713" t="s">
        <v>8315</v>
      </c>
      <c r="V2713" t="s">
        <v>8355</v>
      </c>
    </row>
    <row r="2714" spans="1:22" ht="43.5" x14ac:dyDescent="0.35">
      <c r="A2714">
        <v>2712</v>
      </c>
      <c r="B2714" s="3" t="s">
        <v>2712</v>
      </c>
      <c r="C2714" s="3" t="s">
        <v>6822</v>
      </c>
      <c r="D2714" s="18">
        <v>5500</v>
      </c>
      <c r="E2714" s="18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7">
        <v>41431.853703703702</v>
      </c>
      <c r="L2714" s="7">
        <v>41468.541666666664</v>
      </c>
      <c r="M2714" s="5">
        <f>(J2714/86400)+25569+(-5/24)</f>
        <v>41431.853703703702</v>
      </c>
      <c r="N2714" s="5">
        <f t="shared" si="42"/>
        <v>41468.541666666664</v>
      </c>
      <c r="O2714" t="b">
        <v>1</v>
      </c>
      <c r="P2714">
        <v>143</v>
      </c>
      <c r="Q2714" t="b">
        <v>1</v>
      </c>
      <c r="R2714" t="s">
        <v>8303</v>
      </c>
      <c r="S2714" s="11">
        <f>SUM(E2714/D2714)*100</f>
        <v>131.38181818181818</v>
      </c>
      <c r="T2714" s="10">
        <f>SUM(E2714/P2714)</f>
        <v>50.531468531468533</v>
      </c>
      <c r="U2714" t="s">
        <v>8315</v>
      </c>
      <c r="V2714" t="s">
        <v>8355</v>
      </c>
    </row>
    <row r="2715" spans="1:22" ht="58" x14ac:dyDescent="0.35">
      <c r="A2715">
        <v>2713</v>
      </c>
      <c r="B2715" s="3" t="s">
        <v>2713</v>
      </c>
      <c r="C2715" s="3" t="s">
        <v>6823</v>
      </c>
      <c r="D2715" s="18">
        <v>150000</v>
      </c>
      <c r="E2715" s="18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7">
        <v>42322.445416666662</v>
      </c>
      <c r="L2715" s="7">
        <v>42362.445416666662</v>
      </c>
      <c r="M2715" s="5">
        <f>(J2715/86400)+25569+(-5/24)</f>
        <v>42322.445416666662</v>
      </c>
      <c r="N2715" s="5">
        <f t="shared" si="42"/>
        <v>42362.445416666662</v>
      </c>
      <c r="O2715" t="b">
        <v>1</v>
      </c>
      <c r="P2715">
        <v>1420</v>
      </c>
      <c r="Q2715" t="b">
        <v>1</v>
      </c>
      <c r="R2715" t="s">
        <v>8303</v>
      </c>
      <c r="S2715" s="11">
        <f>SUM(E2715/D2715)*100</f>
        <v>102.24133333333334</v>
      </c>
      <c r="T2715" s="10">
        <f>SUM(E2715/P2715)</f>
        <v>108.00140845070422</v>
      </c>
      <c r="U2715" t="s">
        <v>8315</v>
      </c>
      <c r="V2715" t="s">
        <v>8355</v>
      </c>
    </row>
    <row r="2716" spans="1:22" ht="29" x14ac:dyDescent="0.35">
      <c r="A2716">
        <v>2714</v>
      </c>
      <c r="B2716" s="3" t="s">
        <v>2714</v>
      </c>
      <c r="C2716" s="3" t="s">
        <v>6824</v>
      </c>
      <c r="D2716" s="18">
        <v>25000</v>
      </c>
      <c r="E2716" s="18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7">
        <v>42629.446712962956</v>
      </c>
      <c r="L2716" s="7">
        <v>42657.749999999993</v>
      </c>
      <c r="M2716" s="5">
        <f>(J2716/86400)+25569+(-5/24)</f>
        <v>42629.446712962956</v>
      </c>
      <c r="N2716" s="5">
        <f t="shared" si="42"/>
        <v>42657.749999999993</v>
      </c>
      <c r="O2716" t="b">
        <v>1</v>
      </c>
      <c r="P2716">
        <v>305</v>
      </c>
      <c r="Q2716" t="b">
        <v>1</v>
      </c>
      <c r="R2716" t="s">
        <v>8303</v>
      </c>
      <c r="S2716" s="11">
        <f>SUM(E2716/D2716)*100</f>
        <v>116.35599999999999</v>
      </c>
      <c r="T2716" s="10">
        <f>SUM(E2716/P2716)</f>
        <v>95.373770491803285</v>
      </c>
      <c r="U2716" t="s">
        <v>8315</v>
      </c>
      <c r="V2716" t="s">
        <v>8355</v>
      </c>
    </row>
    <row r="2717" spans="1:22" ht="43.5" x14ac:dyDescent="0.35">
      <c r="A2717">
        <v>2715</v>
      </c>
      <c r="B2717" s="3" t="s">
        <v>2715</v>
      </c>
      <c r="C2717" s="3" t="s">
        <v>6825</v>
      </c>
      <c r="D2717" s="18">
        <v>12000</v>
      </c>
      <c r="E2717" s="18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7">
        <v>42387.190138888887</v>
      </c>
      <c r="L2717" s="7">
        <v>42421.190138888887</v>
      </c>
      <c r="M2717" s="5">
        <f>(J2717/86400)+25569+(-5/24)</f>
        <v>42387.190138888887</v>
      </c>
      <c r="N2717" s="5">
        <f t="shared" si="42"/>
        <v>42421.190138888887</v>
      </c>
      <c r="O2717" t="b">
        <v>1</v>
      </c>
      <c r="P2717">
        <v>551</v>
      </c>
      <c r="Q2717" t="b">
        <v>1</v>
      </c>
      <c r="R2717" t="s">
        <v>8303</v>
      </c>
      <c r="S2717" s="11">
        <f>SUM(E2717/D2717)*100</f>
        <v>264.62241666666665</v>
      </c>
      <c r="T2717" s="10">
        <f>SUM(E2717/P2717)</f>
        <v>57.631016333938291</v>
      </c>
      <c r="U2717" t="s">
        <v>8315</v>
      </c>
      <c r="V2717" t="s">
        <v>8355</v>
      </c>
    </row>
    <row r="2718" spans="1:22" ht="72.5" x14ac:dyDescent="0.35">
      <c r="A2718">
        <v>2716</v>
      </c>
      <c r="B2718" s="3" t="s">
        <v>2716</v>
      </c>
      <c r="C2718" s="3" t="s">
        <v>6826</v>
      </c>
      <c r="D2718" s="18">
        <v>10000</v>
      </c>
      <c r="E2718" s="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7">
        <v>42255.124918981477</v>
      </c>
      <c r="L2718" s="7">
        <v>42285.124918981477</v>
      </c>
      <c r="M2718" s="5">
        <f>(J2718/86400)+25569+(-5/24)</f>
        <v>42255.124918981477</v>
      </c>
      <c r="N2718" s="5">
        <f t="shared" si="42"/>
        <v>42285.124918981477</v>
      </c>
      <c r="O2718" t="b">
        <v>1</v>
      </c>
      <c r="P2718">
        <v>187</v>
      </c>
      <c r="Q2718" t="b">
        <v>1</v>
      </c>
      <c r="R2718" t="s">
        <v>8303</v>
      </c>
      <c r="S2718" s="11">
        <f>SUM(E2718/D2718)*100</f>
        <v>119.98010000000001</v>
      </c>
      <c r="T2718" s="10">
        <f>SUM(E2718/P2718)</f>
        <v>64.160481283422456</v>
      </c>
      <c r="U2718" t="s">
        <v>8315</v>
      </c>
      <c r="V2718" t="s">
        <v>8355</v>
      </c>
    </row>
    <row r="2719" spans="1:22" ht="43.5" x14ac:dyDescent="0.35">
      <c r="A2719">
        <v>2717</v>
      </c>
      <c r="B2719" s="3" t="s">
        <v>2717</v>
      </c>
      <c r="C2719" s="3" t="s">
        <v>6827</v>
      </c>
      <c r="D2719" s="18">
        <v>25000</v>
      </c>
      <c r="E2719" s="18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7">
        <v>41934.706585648142</v>
      </c>
      <c r="L2719" s="7">
        <v>41979.748252314814</v>
      </c>
      <c r="M2719" s="5">
        <f>(J2719/86400)+25569+(-5/24)</f>
        <v>41934.706585648142</v>
      </c>
      <c r="N2719" s="5">
        <f t="shared" si="42"/>
        <v>41979.748252314814</v>
      </c>
      <c r="O2719" t="b">
        <v>1</v>
      </c>
      <c r="P2719">
        <v>325</v>
      </c>
      <c r="Q2719" t="b">
        <v>1</v>
      </c>
      <c r="R2719" t="s">
        <v>8303</v>
      </c>
      <c r="S2719" s="11">
        <f>SUM(E2719/D2719)*100</f>
        <v>120.10400000000001</v>
      </c>
      <c r="T2719" s="10">
        <f>SUM(E2719/P2719)</f>
        <v>92.387692307692305</v>
      </c>
      <c r="U2719" t="s">
        <v>8315</v>
      </c>
      <c r="V2719" t="s">
        <v>8355</v>
      </c>
    </row>
    <row r="2720" spans="1:22" ht="43.5" x14ac:dyDescent="0.35">
      <c r="A2720">
        <v>2718</v>
      </c>
      <c r="B2720" s="3" t="s">
        <v>2718</v>
      </c>
      <c r="C2720" s="3" t="s">
        <v>6828</v>
      </c>
      <c r="D2720" s="18">
        <v>18000</v>
      </c>
      <c r="E2720" s="18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7">
        <v>42465.388252314813</v>
      </c>
      <c r="L2720" s="7">
        <v>42493.749999999993</v>
      </c>
      <c r="M2720" s="5">
        <f>(J2720/86400)+25569+(-5/24)</f>
        <v>42465.388252314813</v>
      </c>
      <c r="N2720" s="5">
        <f t="shared" si="42"/>
        <v>42493.749999999993</v>
      </c>
      <c r="O2720" t="b">
        <v>1</v>
      </c>
      <c r="P2720">
        <v>148</v>
      </c>
      <c r="Q2720" t="b">
        <v>1</v>
      </c>
      <c r="R2720" t="s">
        <v>8303</v>
      </c>
      <c r="S2720" s="11">
        <f>SUM(E2720/D2720)*100</f>
        <v>103.58333333333334</v>
      </c>
      <c r="T2720" s="10">
        <f>SUM(E2720/P2720)</f>
        <v>125.97972972972973</v>
      </c>
      <c r="U2720" t="s">
        <v>8315</v>
      </c>
      <c r="V2720" t="s">
        <v>8355</v>
      </c>
    </row>
    <row r="2721" spans="1:22" ht="58" x14ac:dyDescent="0.35">
      <c r="A2721">
        <v>2719</v>
      </c>
      <c r="B2721" s="3" t="s">
        <v>2719</v>
      </c>
      <c r="C2721" s="3" t="s">
        <v>6829</v>
      </c>
      <c r="D2721" s="18">
        <v>6000</v>
      </c>
      <c r="E2721" s="18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7">
        <v>42417.822847222218</v>
      </c>
      <c r="L2721" s="7">
        <v>42477.781180555554</v>
      </c>
      <c r="M2721" s="5">
        <f>(J2721/86400)+25569+(-5/24)</f>
        <v>42417.822847222218</v>
      </c>
      <c r="N2721" s="5">
        <f t="shared" si="42"/>
        <v>42477.781180555554</v>
      </c>
      <c r="O2721" t="b">
        <v>0</v>
      </c>
      <c r="P2721">
        <v>69</v>
      </c>
      <c r="Q2721" t="b">
        <v>1</v>
      </c>
      <c r="R2721" t="s">
        <v>8303</v>
      </c>
      <c r="S2721" s="11">
        <f>SUM(E2721/D2721)*100</f>
        <v>108.83333333333334</v>
      </c>
      <c r="T2721" s="10">
        <f>SUM(E2721/P2721)</f>
        <v>94.637681159420296</v>
      </c>
      <c r="U2721" t="s">
        <v>8315</v>
      </c>
      <c r="V2721" t="s">
        <v>8355</v>
      </c>
    </row>
    <row r="2722" spans="1:22" ht="43.5" x14ac:dyDescent="0.35">
      <c r="A2722">
        <v>2720</v>
      </c>
      <c r="B2722" s="3" t="s">
        <v>2720</v>
      </c>
      <c r="C2722" s="3" t="s">
        <v>6830</v>
      </c>
      <c r="D2722" s="18">
        <v>25000</v>
      </c>
      <c r="E2722" s="18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7">
        <v>42655.257557870369</v>
      </c>
      <c r="L2722" s="7">
        <v>42685.299224537033</v>
      </c>
      <c r="M2722" s="5">
        <f>(J2722/86400)+25569+(-5/24)</f>
        <v>42655.257557870369</v>
      </c>
      <c r="N2722" s="5">
        <f t="shared" si="42"/>
        <v>42685.299224537033</v>
      </c>
      <c r="O2722" t="b">
        <v>0</v>
      </c>
      <c r="P2722">
        <v>173</v>
      </c>
      <c r="Q2722" t="b">
        <v>1</v>
      </c>
      <c r="R2722" t="s">
        <v>8303</v>
      </c>
      <c r="S2722" s="11">
        <f>SUM(E2722/D2722)*100</f>
        <v>118.12400000000001</v>
      </c>
      <c r="T2722" s="10">
        <f>SUM(E2722/P2722)</f>
        <v>170.69942196531792</v>
      </c>
      <c r="U2722" t="s">
        <v>8315</v>
      </c>
      <c r="V2722" t="s">
        <v>8355</v>
      </c>
    </row>
    <row r="2723" spans="1:22" ht="43.5" x14ac:dyDescent="0.35">
      <c r="A2723">
        <v>2721</v>
      </c>
      <c r="B2723" s="3" t="s">
        <v>2721</v>
      </c>
      <c r="C2723" s="3" t="s">
        <v>6831</v>
      </c>
      <c r="D2723" s="18">
        <v>750</v>
      </c>
      <c r="E2723" s="18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7">
        <v>41493.335625</v>
      </c>
      <c r="L2723" s="7">
        <v>41523.583333333328</v>
      </c>
      <c r="M2723" s="5">
        <f>(J2723/86400)+25569+(-5/24)</f>
        <v>41493.335625</v>
      </c>
      <c r="N2723" s="5">
        <f t="shared" si="42"/>
        <v>41523.583333333328</v>
      </c>
      <c r="O2723" t="b">
        <v>0</v>
      </c>
      <c r="P2723">
        <v>269</v>
      </c>
      <c r="Q2723" t="b">
        <v>1</v>
      </c>
      <c r="R2723" t="s">
        <v>8295</v>
      </c>
      <c r="S2723" s="11">
        <f>SUM(E2723/D2723)*100</f>
        <v>1462</v>
      </c>
      <c r="T2723" s="10">
        <f>SUM(E2723/P2723)</f>
        <v>40.762081784386616</v>
      </c>
      <c r="U2723" t="s">
        <v>8317</v>
      </c>
      <c r="V2723" t="s">
        <v>8347</v>
      </c>
    </row>
    <row r="2724" spans="1:22" ht="43.5" x14ac:dyDescent="0.35">
      <c r="A2724">
        <v>2722</v>
      </c>
      <c r="B2724" s="3" t="s">
        <v>2722</v>
      </c>
      <c r="C2724" s="3" t="s">
        <v>6832</v>
      </c>
      <c r="D2724" s="18">
        <v>5000</v>
      </c>
      <c r="E2724" s="18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7">
        <v>42704.64876157407</v>
      </c>
      <c r="L2724" s="7">
        <v>42764.64876157407</v>
      </c>
      <c r="M2724" s="5">
        <f>(J2724/86400)+25569+(-5/24)</f>
        <v>42704.64876157407</v>
      </c>
      <c r="N2724" s="5">
        <f t="shared" si="42"/>
        <v>42764.64876157407</v>
      </c>
      <c r="O2724" t="b">
        <v>0</v>
      </c>
      <c r="P2724">
        <v>185</v>
      </c>
      <c r="Q2724" t="b">
        <v>1</v>
      </c>
      <c r="R2724" t="s">
        <v>8295</v>
      </c>
      <c r="S2724" s="11">
        <f>SUM(E2724/D2724)*100</f>
        <v>252.54</v>
      </c>
      <c r="T2724" s="10">
        <f>SUM(E2724/P2724)</f>
        <v>68.254054054054052</v>
      </c>
      <c r="U2724" t="s">
        <v>8317</v>
      </c>
      <c r="V2724" t="s">
        <v>8347</v>
      </c>
    </row>
    <row r="2725" spans="1:22" ht="58" x14ac:dyDescent="0.35">
      <c r="A2725">
        <v>2723</v>
      </c>
      <c r="B2725" s="3" t="s">
        <v>2723</v>
      </c>
      <c r="C2725" s="3" t="s">
        <v>6833</v>
      </c>
      <c r="D2725" s="18">
        <v>12000</v>
      </c>
      <c r="E2725" s="18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7">
        <v>41944.630648148144</v>
      </c>
      <c r="L2725" s="7">
        <v>42004.672314814808</v>
      </c>
      <c r="M2725" s="5">
        <f>(J2725/86400)+25569+(-5/24)</f>
        <v>41944.630648148144</v>
      </c>
      <c r="N2725" s="5">
        <f t="shared" si="42"/>
        <v>42004.672314814808</v>
      </c>
      <c r="O2725" t="b">
        <v>0</v>
      </c>
      <c r="P2725">
        <v>176</v>
      </c>
      <c r="Q2725" t="b">
        <v>1</v>
      </c>
      <c r="R2725" t="s">
        <v>8295</v>
      </c>
      <c r="S2725" s="11">
        <f>SUM(E2725/D2725)*100</f>
        <v>140.05000000000001</v>
      </c>
      <c r="T2725" s="10">
        <f>SUM(E2725/P2725)</f>
        <v>95.48863636363636</v>
      </c>
      <c r="U2725" t="s">
        <v>8317</v>
      </c>
      <c r="V2725" t="s">
        <v>8347</v>
      </c>
    </row>
    <row r="2726" spans="1:22" ht="43.5" x14ac:dyDescent="0.35">
      <c r="A2726">
        <v>2724</v>
      </c>
      <c r="B2726" s="3" t="s">
        <v>2724</v>
      </c>
      <c r="C2726" s="3" t="s">
        <v>6834</v>
      </c>
      <c r="D2726" s="18">
        <v>2468</v>
      </c>
      <c r="E2726" s="18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7">
        <v>42199.118738425925</v>
      </c>
      <c r="L2726" s="7">
        <v>42231.118738425925</v>
      </c>
      <c r="M2726" s="5">
        <f>(J2726/86400)+25569+(-5/24)</f>
        <v>42199.118738425925</v>
      </c>
      <c r="N2726" s="5">
        <f t="shared" si="42"/>
        <v>42231.118738425925</v>
      </c>
      <c r="O2726" t="b">
        <v>0</v>
      </c>
      <c r="P2726">
        <v>1019</v>
      </c>
      <c r="Q2726" t="b">
        <v>1</v>
      </c>
      <c r="R2726" t="s">
        <v>8295</v>
      </c>
      <c r="S2726" s="11">
        <f>SUM(E2726/D2726)*100</f>
        <v>296.87520259319291</v>
      </c>
      <c r="T2726" s="10">
        <f>SUM(E2726/P2726)</f>
        <v>7.1902649656526005</v>
      </c>
      <c r="U2726" t="s">
        <v>8317</v>
      </c>
      <c r="V2726" t="s">
        <v>8347</v>
      </c>
    </row>
    <row r="2727" spans="1:22" ht="43.5" x14ac:dyDescent="0.35">
      <c r="A2727">
        <v>2725</v>
      </c>
      <c r="B2727" s="3" t="s">
        <v>2725</v>
      </c>
      <c r="C2727" s="3" t="s">
        <v>6835</v>
      </c>
      <c r="D2727" s="18">
        <v>40000</v>
      </c>
      <c r="E2727" s="18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7">
        <v>42745.53628472222</v>
      </c>
      <c r="L2727" s="7">
        <v>42795.53628472222</v>
      </c>
      <c r="M2727" s="5">
        <f>(J2727/86400)+25569+(-5/24)</f>
        <v>42745.53628472222</v>
      </c>
      <c r="N2727" s="5">
        <f t="shared" si="42"/>
        <v>42795.53628472222</v>
      </c>
      <c r="O2727" t="b">
        <v>0</v>
      </c>
      <c r="P2727">
        <v>113</v>
      </c>
      <c r="Q2727" t="b">
        <v>1</v>
      </c>
      <c r="R2727" t="s">
        <v>8295</v>
      </c>
      <c r="S2727" s="11">
        <f>SUM(E2727/D2727)*100</f>
        <v>144.54249999999999</v>
      </c>
      <c r="T2727" s="10">
        <f>SUM(E2727/P2727)</f>
        <v>511.65486725663715</v>
      </c>
      <c r="U2727" t="s">
        <v>8317</v>
      </c>
      <c r="V2727" t="s">
        <v>8347</v>
      </c>
    </row>
    <row r="2728" spans="1:22" x14ac:dyDescent="0.35">
      <c r="A2728">
        <v>2726</v>
      </c>
      <c r="B2728" s="3" t="s">
        <v>2726</v>
      </c>
      <c r="C2728" s="3" t="s">
        <v>6836</v>
      </c>
      <c r="D2728" s="18">
        <v>100000</v>
      </c>
      <c r="E2728" s="1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7">
        <v>42452.371655092589</v>
      </c>
      <c r="L2728" s="7">
        <v>42482.371655092589</v>
      </c>
      <c r="M2728" s="5">
        <f>(J2728/86400)+25569+(-5/24)</f>
        <v>42452.371655092589</v>
      </c>
      <c r="N2728" s="5">
        <f t="shared" si="42"/>
        <v>42482.371655092589</v>
      </c>
      <c r="O2728" t="b">
        <v>0</v>
      </c>
      <c r="P2728">
        <v>404</v>
      </c>
      <c r="Q2728" t="b">
        <v>1</v>
      </c>
      <c r="R2728" t="s">
        <v>8295</v>
      </c>
      <c r="S2728" s="11">
        <f>SUM(E2728/D2728)*100</f>
        <v>105.745</v>
      </c>
      <c r="T2728" s="10">
        <f>SUM(E2728/P2728)</f>
        <v>261.74504950495049</v>
      </c>
      <c r="U2728" t="s">
        <v>8317</v>
      </c>
      <c r="V2728" t="s">
        <v>8347</v>
      </c>
    </row>
    <row r="2729" spans="1:22" ht="43.5" x14ac:dyDescent="0.35">
      <c r="A2729">
        <v>2727</v>
      </c>
      <c r="B2729" s="3" t="s">
        <v>2727</v>
      </c>
      <c r="C2729" s="3" t="s">
        <v>6837</v>
      </c>
      <c r="D2729" s="18">
        <v>10000</v>
      </c>
      <c r="E2729" s="18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7">
        <v>42198.468321759261</v>
      </c>
      <c r="L2729" s="7">
        <v>42223.468321759261</v>
      </c>
      <c r="M2729" s="5">
        <f>(J2729/86400)+25569+(-5/24)</f>
        <v>42198.468321759261</v>
      </c>
      <c r="N2729" s="5">
        <f t="shared" si="42"/>
        <v>42223.468321759261</v>
      </c>
      <c r="O2729" t="b">
        <v>0</v>
      </c>
      <c r="P2729">
        <v>707</v>
      </c>
      <c r="Q2729" t="b">
        <v>1</v>
      </c>
      <c r="R2729" t="s">
        <v>8295</v>
      </c>
      <c r="S2729" s="11">
        <f>SUM(E2729/D2729)*100</f>
        <v>493.21000000000004</v>
      </c>
      <c r="T2729" s="10">
        <f>SUM(E2729/P2729)</f>
        <v>69.760961810466767</v>
      </c>
      <c r="U2729" t="s">
        <v>8317</v>
      </c>
      <c r="V2729" t="s">
        <v>8347</v>
      </c>
    </row>
    <row r="2730" spans="1:22" ht="29" x14ac:dyDescent="0.35">
      <c r="A2730">
        <v>2728</v>
      </c>
      <c r="B2730" s="3" t="s">
        <v>2728</v>
      </c>
      <c r="C2730" s="3" t="s">
        <v>6838</v>
      </c>
      <c r="D2730" s="18">
        <v>15000</v>
      </c>
      <c r="E2730" s="18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7">
        <v>42333.391597222224</v>
      </c>
      <c r="L2730" s="7">
        <v>42368.391597222224</v>
      </c>
      <c r="M2730" s="5">
        <f>(J2730/86400)+25569+(-5/24)</f>
        <v>42333.391597222224</v>
      </c>
      <c r="N2730" s="5">
        <f t="shared" si="42"/>
        <v>42368.391597222224</v>
      </c>
      <c r="O2730" t="b">
        <v>0</v>
      </c>
      <c r="P2730">
        <v>392</v>
      </c>
      <c r="Q2730" t="b">
        <v>1</v>
      </c>
      <c r="R2730" t="s">
        <v>8295</v>
      </c>
      <c r="S2730" s="11">
        <f>SUM(E2730/D2730)*100</f>
        <v>201.82666666666668</v>
      </c>
      <c r="T2730" s="10">
        <f>SUM(E2730/P2730)</f>
        <v>77.229591836734699</v>
      </c>
      <c r="U2730" t="s">
        <v>8317</v>
      </c>
      <c r="V2730" t="s">
        <v>8347</v>
      </c>
    </row>
    <row r="2731" spans="1:22" ht="29" x14ac:dyDescent="0.35">
      <c r="A2731">
        <v>2729</v>
      </c>
      <c r="B2731" s="3" t="s">
        <v>2729</v>
      </c>
      <c r="C2731" s="3" t="s">
        <v>6839</v>
      </c>
      <c r="D2731" s="18">
        <v>7500</v>
      </c>
      <c r="E2731" s="18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7">
        <v>42095.032372685186</v>
      </c>
      <c r="L2731" s="7">
        <v>42125.032372685186</v>
      </c>
      <c r="M2731" s="5">
        <f>(J2731/86400)+25569+(-5/24)</f>
        <v>42095.032372685186</v>
      </c>
      <c r="N2731" s="5">
        <f t="shared" si="42"/>
        <v>42125.032372685186</v>
      </c>
      <c r="O2731" t="b">
        <v>0</v>
      </c>
      <c r="P2731">
        <v>23</v>
      </c>
      <c r="Q2731" t="b">
        <v>1</v>
      </c>
      <c r="R2731" t="s">
        <v>8295</v>
      </c>
      <c r="S2731" s="11">
        <f>SUM(E2731/D2731)*100</f>
        <v>104.44</v>
      </c>
      <c r="T2731" s="10">
        <f>SUM(E2731/P2731)</f>
        <v>340.56521739130437</v>
      </c>
      <c r="U2731" t="s">
        <v>8317</v>
      </c>
      <c r="V2731" t="s">
        <v>8347</v>
      </c>
    </row>
    <row r="2732" spans="1:22" ht="43.5" x14ac:dyDescent="0.35">
      <c r="A2732">
        <v>2730</v>
      </c>
      <c r="B2732" s="3" t="s">
        <v>2730</v>
      </c>
      <c r="C2732" s="3" t="s">
        <v>6840</v>
      </c>
      <c r="D2732" s="18">
        <v>27000</v>
      </c>
      <c r="E2732" s="18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7">
        <v>41351.333043981482</v>
      </c>
      <c r="L2732" s="7">
        <v>41386.333043981482</v>
      </c>
      <c r="M2732" s="5">
        <f>(J2732/86400)+25569+(-5/24)</f>
        <v>41351.333043981482</v>
      </c>
      <c r="N2732" s="5">
        <f t="shared" si="42"/>
        <v>41386.333043981482</v>
      </c>
      <c r="O2732" t="b">
        <v>0</v>
      </c>
      <c r="P2732">
        <v>682</v>
      </c>
      <c r="Q2732" t="b">
        <v>1</v>
      </c>
      <c r="R2732" t="s">
        <v>8295</v>
      </c>
      <c r="S2732" s="11">
        <f>SUM(E2732/D2732)*100</f>
        <v>170.29262962962963</v>
      </c>
      <c r="T2732" s="10">
        <f>SUM(E2732/P2732)</f>
        <v>67.417903225806455</v>
      </c>
      <c r="U2732" t="s">
        <v>8317</v>
      </c>
      <c r="V2732" t="s">
        <v>8347</v>
      </c>
    </row>
    <row r="2733" spans="1:22" ht="58" x14ac:dyDescent="0.35">
      <c r="A2733">
        <v>2731</v>
      </c>
      <c r="B2733" s="3" t="s">
        <v>2731</v>
      </c>
      <c r="C2733" s="3" t="s">
        <v>6841</v>
      </c>
      <c r="D2733" s="18">
        <v>30000</v>
      </c>
      <c r="E2733" s="18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7">
        <v>41872.317384259259</v>
      </c>
      <c r="L2733" s="7">
        <v>41929.958333333328</v>
      </c>
      <c r="M2733" s="5">
        <f>(J2733/86400)+25569+(-5/24)</f>
        <v>41872.317384259259</v>
      </c>
      <c r="N2733" s="5">
        <f t="shared" si="42"/>
        <v>41929.958333333328</v>
      </c>
      <c r="O2733" t="b">
        <v>0</v>
      </c>
      <c r="P2733">
        <v>37</v>
      </c>
      <c r="Q2733" t="b">
        <v>1</v>
      </c>
      <c r="R2733" t="s">
        <v>8295</v>
      </c>
      <c r="S2733" s="11">
        <f>SUM(E2733/D2733)*100</f>
        <v>104.30333333333333</v>
      </c>
      <c r="T2733" s="10">
        <f>SUM(E2733/P2733)</f>
        <v>845.70270270270271</v>
      </c>
      <c r="U2733" t="s">
        <v>8317</v>
      </c>
      <c r="V2733" t="s">
        <v>8347</v>
      </c>
    </row>
    <row r="2734" spans="1:22" ht="43.5" x14ac:dyDescent="0.35">
      <c r="A2734">
        <v>2732</v>
      </c>
      <c r="B2734" s="3" t="s">
        <v>2732</v>
      </c>
      <c r="C2734" s="3" t="s">
        <v>6842</v>
      </c>
      <c r="D2734" s="18">
        <v>12000</v>
      </c>
      <c r="E2734" s="18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7">
        <v>41389.599861111106</v>
      </c>
      <c r="L2734" s="7">
        <v>41421.791666666664</v>
      </c>
      <c r="M2734" s="5">
        <f>(J2734/86400)+25569+(-5/24)</f>
        <v>41389.599861111106</v>
      </c>
      <c r="N2734" s="5">
        <f t="shared" si="42"/>
        <v>41421.791666666664</v>
      </c>
      <c r="O2734" t="b">
        <v>0</v>
      </c>
      <c r="P2734">
        <v>146</v>
      </c>
      <c r="Q2734" t="b">
        <v>1</v>
      </c>
      <c r="R2734" t="s">
        <v>8295</v>
      </c>
      <c r="S2734" s="11">
        <f>SUM(E2734/D2734)*100</f>
        <v>118.25000000000001</v>
      </c>
      <c r="T2734" s="10">
        <f>SUM(E2734/P2734)</f>
        <v>97.191780821917803</v>
      </c>
      <c r="U2734" t="s">
        <v>8317</v>
      </c>
      <c r="V2734" t="s">
        <v>8347</v>
      </c>
    </row>
    <row r="2735" spans="1:22" ht="58" x14ac:dyDescent="0.35">
      <c r="A2735">
        <v>2733</v>
      </c>
      <c r="B2735" s="3" t="s">
        <v>2733</v>
      </c>
      <c r="C2735" s="3" t="s">
        <v>6843</v>
      </c>
      <c r="D2735" s="18">
        <v>50000</v>
      </c>
      <c r="E2735" s="18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7">
        <v>42044.064513888887</v>
      </c>
      <c r="L2735" s="7">
        <v>42104.022847222215</v>
      </c>
      <c r="M2735" s="5">
        <f>(J2735/86400)+25569+(-5/24)</f>
        <v>42044.064513888887</v>
      </c>
      <c r="N2735" s="5">
        <f t="shared" si="42"/>
        <v>42104.022847222215</v>
      </c>
      <c r="O2735" t="b">
        <v>0</v>
      </c>
      <c r="P2735">
        <v>119</v>
      </c>
      <c r="Q2735" t="b">
        <v>1</v>
      </c>
      <c r="R2735" t="s">
        <v>8295</v>
      </c>
      <c r="S2735" s="11">
        <f>SUM(E2735/D2735)*100</f>
        <v>107.538</v>
      </c>
      <c r="T2735" s="10">
        <f>SUM(E2735/P2735)</f>
        <v>451.84033613445376</v>
      </c>
      <c r="U2735" t="s">
        <v>8317</v>
      </c>
      <c r="V2735" t="s">
        <v>8347</v>
      </c>
    </row>
    <row r="2736" spans="1:22" ht="58" x14ac:dyDescent="0.35">
      <c r="A2736">
        <v>2734</v>
      </c>
      <c r="B2736" s="3" t="s">
        <v>2734</v>
      </c>
      <c r="C2736" s="3" t="s">
        <v>6844</v>
      </c>
      <c r="D2736" s="18">
        <v>1</v>
      </c>
      <c r="E2736" s="18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7">
        <v>42626.460555555554</v>
      </c>
      <c r="L2736" s="7">
        <v>42656.707638888889</v>
      </c>
      <c r="M2736" s="5">
        <f>(J2736/86400)+25569+(-5/24)</f>
        <v>42626.460555555554</v>
      </c>
      <c r="N2736" s="5">
        <f t="shared" si="42"/>
        <v>42656.707638888889</v>
      </c>
      <c r="O2736" t="b">
        <v>0</v>
      </c>
      <c r="P2736">
        <v>163</v>
      </c>
      <c r="Q2736" t="b">
        <v>1</v>
      </c>
      <c r="R2736" t="s">
        <v>8295</v>
      </c>
      <c r="S2736" s="11">
        <f>SUM(E2736/D2736)*100</f>
        <v>2260300</v>
      </c>
      <c r="T2736" s="10">
        <f>SUM(E2736/P2736)</f>
        <v>138.66871165644173</v>
      </c>
      <c r="U2736" t="s">
        <v>8317</v>
      </c>
      <c r="V2736" t="s">
        <v>8347</v>
      </c>
    </row>
    <row r="2737" spans="1:22" ht="43.5" x14ac:dyDescent="0.35">
      <c r="A2737">
        <v>2735</v>
      </c>
      <c r="B2737" s="3" t="s">
        <v>2735</v>
      </c>
      <c r="C2737" s="3" t="s">
        <v>6845</v>
      </c>
      <c r="D2737" s="18">
        <v>750</v>
      </c>
      <c r="E2737" s="18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7">
        <v>41315.912615740737</v>
      </c>
      <c r="L2737" s="7">
        <v>41346.625</v>
      </c>
      <c r="M2737" s="5">
        <f>(J2737/86400)+25569+(-5/24)</f>
        <v>41315.912615740737</v>
      </c>
      <c r="N2737" s="5">
        <f t="shared" si="42"/>
        <v>41346.625</v>
      </c>
      <c r="O2737" t="b">
        <v>0</v>
      </c>
      <c r="P2737">
        <v>339</v>
      </c>
      <c r="Q2737" t="b">
        <v>1</v>
      </c>
      <c r="R2737" t="s">
        <v>8295</v>
      </c>
      <c r="S2737" s="11">
        <f>SUM(E2737/D2737)*100</f>
        <v>978.13466666666682</v>
      </c>
      <c r="T2737" s="10">
        <f>SUM(E2737/P2737)</f>
        <v>21.640147492625371</v>
      </c>
      <c r="U2737" t="s">
        <v>8317</v>
      </c>
      <c r="V2737" t="s">
        <v>8347</v>
      </c>
    </row>
    <row r="2738" spans="1:22" ht="72.5" x14ac:dyDescent="0.35">
      <c r="A2738">
        <v>2736</v>
      </c>
      <c r="B2738" s="3" t="s">
        <v>2736</v>
      </c>
      <c r="C2738" s="3" t="s">
        <v>6846</v>
      </c>
      <c r="D2738" s="18">
        <v>8000</v>
      </c>
      <c r="E2738" s="1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7">
        <v>41722.458020833328</v>
      </c>
      <c r="L2738" s="7">
        <v>41752.458020833328</v>
      </c>
      <c r="M2738" s="5">
        <f>(J2738/86400)+25569+(-5/24)</f>
        <v>41722.458020833328</v>
      </c>
      <c r="N2738" s="5">
        <f t="shared" si="42"/>
        <v>41752.458020833328</v>
      </c>
      <c r="O2738" t="b">
        <v>0</v>
      </c>
      <c r="P2738">
        <v>58</v>
      </c>
      <c r="Q2738" t="b">
        <v>1</v>
      </c>
      <c r="R2738" t="s">
        <v>8295</v>
      </c>
      <c r="S2738" s="11">
        <f>SUM(E2738/D2738)*100</f>
        <v>122.9</v>
      </c>
      <c r="T2738" s="10">
        <f>SUM(E2738/P2738)</f>
        <v>169.51724137931035</v>
      </c>
      <c r="U2738" t="s">
        <v>8317</v>
      </c>
      <c r="V2738" t="s">
        <v>8347</v>
      </c>
    </row>
    <row r="2739" spans="1:22" ht="43.5" x14ac:dyDescent="0.35">
      <c r="A2739">
        <v>2737</v>
      </c>
      <c r="B2739" s="3" t="s">
        <v>2737</v>
      </c>
      <c r="C2739" s="3" t="s">
        <v>6847</v>
      </c>
      <c r="D2739" s="18">
        <v>30000</v>
      </c>
      <c r="E2739" s="18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7">
        <v>41611.709340277775</v>
      </c>
      <c r="L2739" s="7">
        <v>41654.583333333328</v>
      </c>
      <c r="M2739" s="5">
        <f>(J2739/86400)+25569+(-5/24)</f>
        <v>41611.709340277775</v>
      </c>
      <c r="N2739" s="5">
        <f t="shared" si="42"/>
        <v>41654.583333333328</v>
      </c>
      <c r="O2739" t="b">
        <v>0</v>
      </c>
      <c r="P2739">
        <v>456</v>
      </c>
      <c r="Q2739" t="b">
        <v>1</v>
      </c>
      <c r="R2739" t="s">
        <v>8295</v>
      </c>
      <c r="S2739" s="11">
        <f>SUM(E2739/D2739)*100</f>
        <v>246.0608</v>
      </c>
      <c r="T2739" s="10">
        <f>SUM(E2739/P2739)</f>
        <v>161.88210526315791</v>
      </c>
      <c r="U2739" t="s">
        <v>8317</v>
      </c>
      <c r="V2739" t="s">
        <v>8347</v>
      </c>
    </row>
    <row r="2740" spans="1:22" ht="43.5" x14ac:dyDescent="0.35">
      <c r="A2740">
        <v>2738</v>
      </c>
      <c r="B2740" s="3" t="s">
        <v>2738</v>
      </c>
      <c r="C2740" s="3" t="s">
        <v>6848</v>
      </c>
      <c r="D2740" s="18">
        <v>5000</v>
      </c>
      <c r="E2740" s="18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7">
        <v>42619.935231481482</v>
      </c>
      <c r="L2740" s="7">
        <v>42679.935231481482</v>
      </c>
      <c r="M2740" s="5">
        <f>(J2740/86400)+25569+(-5/24)</f>
        <v>42619.935231481482</v>
      </c>
      <c r="N2740" s="5">
        <f t="shared" si="42"/>
        <v>42679.935231481482</v>
      </c>
      <c r="O2740" t="b">
        <v>0</v>
      </c>
      <c r="P2740">
        <v>15</v>
      </c>
      <c r="Q2740" t="b">
        <v>1</v>
      </c>
      <c r="R2740" t="s">
        <v>8295</v>
      </c>
      <c r="S2740" s="11">
        <f>SUM(E2740/D2740)*100</f>
        <v>147.94</v>
      </c>
      <c r="T2740" s="10">
        <f>SUM(E2740/P2740)</f>
        <v>493.13333333333333</v>
      </c>
      <c r="U2740" t="s">
        <v>8317</v>
      </c>
      <c r="V2740" t="s">
        <v>8347</v>
      </c>
    </row>
    <row r="2741" spans="1:22" ht="43.5" x14ac:dyDescent="0.35">
      <c r="A2741">
        <v>2739</v>
      </c>
      <c r="B2741" s="3" t="s">
        <v>2739</v>
      </c>
      <c r="C2741" s="3" t="s">
        <v>6849</v>
      </c>
      <c r="D2741" s="18">
        <v>1100</v>
      </c>
      <c r="E2741" s="18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7">
        <v>41719.679594907408</v>
      </c>
      <c r="L2741" s="7">
        <v>41764.679594907408</v>
      </c>
      <c r="M2741" s="5">
        <f>(J2741/86400)+25569+(-5/24)</f>
        <v>41719.679594907408</v>
      </c>
      <c r="N2741" s="5">
        <f t="shared" si="42"/>
        <v>41764.679594907408</v>
      </c>
      <c r="O2741" t="b">
        <v>0</v>
      </c>
      <c r="P2741">
        <v>191</v>
      </c>
      <c r="Q2741" t="b">
        <v>1</v>
      </c>
      <c r="R2741" t="s">
        <v>8295</v>
      </c>
      <c r="S2741" s="11">
        <f>SUM(E2741/D2741)*100</f>
        <v>384.09090909090907</v>
      </c>
      <c r="T2741" s="10">
        <f>SUM(E2741/P2741)</f>
        <v>22.120418848167539</v>
      </c>
      <c r="U2741" t="s">
        <v>8317</v>
      </c>
      <c r="V2741" t="s">
        <v>8347</v>
      </c>
    </row>
    <row r="2742" spans="1:22" ht="43.5" x14ac:dyDescent="0.35">
      <c r="A2742">
        <v>2740</v>
      </c>
      <c r="B2742" s="3" t="s">
        <v>2740</v>
      </c>
      <c r="C2742" s="3" t="s">
        <v>6850</v>
      </c>
      <c r="D2742" s="18">
        <v>300</v>
      </c>
      <c r="E2742" s="18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7">
        <v>42044.823518518511</v>
      </c>
      <c r="L2742" s="7">
        <v>42074.781851851854</v>
      </c>
      <c r="M2742" s="5">
        <f>(J2742/86400)+25569+(-5/24)</f>
        <v>42044.823518518511</v>
      </c>
      <c r="N2742" s="5">
        <f t="shared" si="42"/>
        <v>42074.781851851854</v>
      </c>
      <c r="O2742" t="b">
        <v>0</v>
      </c>
      <c r="P2742">
        <v>17</v>
      </c>
      <c r="Q2742" t="b">
        <v>1</v>
      </c>
      <c r="R2742" t="s">
        <v>8295</v>
      </c>
      <c r="S2742" s="11">
        <f>SUM(E2742/D2742)*100</f>
        <v>103.33333333333334</v>
      </c>
      <c r="T2742" s="10">
        <f>SUM(E2742/P2742)</f>
        <v>18.235294117647058</v>
      </c>
      <c r="U2742" t="s">
        <v>8317</v>
      </c>
      <c r="V2742" t="s">
        <v>8347</v>
      </c>
    </row>
    <row r="2743" spans="1:22" ht="29" x14ac:dyDescent="0.35">
      <c r="A2743">
        <v>2741</v>
      </c>
      <c r="B2743" s="3" t="s">
        <v>2741</v>
      </c>
      <c r="C2743" s="3" t="s">
        <v>6851</v>
      </c>
      <c r="D2743" s="18">
        <v>8000</v>
      </c>
      <c r="E2743" s="18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7">
        <v>41911.449097222219</v>
      </c>
      <c r="L2743" s="7">
        <v>41931.879861111105</v>
      </c>
      <c r="M2743" s="5">
        <f>(J2743/86400)+25569+(-5/24)</f>
        <v>41911.449097222219</v>
      </c>
      <c r="N2743" s="5">
        <f t="shared" si="42"/>
        <v>41931.879861111105</v>
      </c>
      <c r="O2743" t="b">
        <v>0</v>
      </c>
      <c r="P2743">
        <v>4</v>
      </c>
      <c r="Q2743" t="b">
        <v>0</v>
      </c>
      <c r="R2743" t="s">
        <v>8304</v>
      </c>
      <c r="S2743" s="11">
        <f>SUM(E2743/D2743)*100</f>
        <v>0.43750000000000006</v>
      </c>
      <c r="T2743" s="10">
        <f>SUM(E2743/P2743)</f>
        <v>8.75</v>
      </c>
      <c r="U2743" t="s">
        <v>8320</v>
      </c>
      <c r="V2743" t="s">
        <v>8356</v>
      </c>
    </row>
    <row r="2744" spans="1:22" ht="43.5" x14ac:dyDescent="0.35">
      <c r="A2744">
        <v>2742</v>
      </c>
      <c r="B2744" s="3" t="s">
        <v>2742</v>
      </c>
      <c r="C2744" s="3" t="s">
        <v>6852</v>
      </c>
      <c r="D2744" s="18">
        <v>2500</v>
      </c>
      <c r="E2744" s="18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7">
        <v>41030.511423611111</v>
      </c>
      <c r="L2744" s="7">
        <v>41044.511423611111</v>
      </c>
      <c r="M2744" s="5">
        <f>(J2744/86400)+25569+(-5/24)</f>
        <v>41030.511423611111</v>
      </c>
      <c r="N2744" s="5">
        <f t="shared" si="42"/>
        <v>41044.511423611111</v>
      </c>
      <c r="O2744" t="b">
        <v>0</v>
      </c>
      <c r="P2744">
        <v>18</v>
      </c>
      <c r="Q2744" t="b">
        <v>0</v>
      </c>
      <c r="R2744" t="s">
        <v>8304</v>
      </c>
      <c r="S2744" s="11">
        <f>SUM(E2744/D2744)*100</f>
        <v>29.24</v>
      </c>
      <c r="T2744" s="10">
        <f>SUM(E2744/P2744)</f>
        <v>40.611111111111114</v>
      </c>
      <c r="U2744" t="s">
        <v>8320</v>
      </c>
      <c r="V2744" t="s">
        <v>8356</v>
      </c>
    </row>
    <row r="2745" spans="1:22" ht="58" x14ac:dyDescent="0.35">
      <c r="A2745">
        <v>2743</v>
      </c>
      <c r="B2745" s="3" t="s">
        <v>2743</v>
      </c>
      <c r="C2745" s="3" t="s">
        <v>6853</v>
      </c>
      <c r="D2745" s="18">
        <v>5999</v>
      </c>
      <c r="E2745" s="18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7">
        <v>42632.120451388888</v>
      </c>
      <c r="L2745" s="7">
        <v>42662.120451388888</v>
      </c>
      <c r="M2745" s="5">
        <f>(J2745/86400)+25569+(-5/24)</f>
        <v>42632.120451388888</v>
      </c>
      <c r="N2745" s="5">
        <f t="shared" si="42"/>
        <v>42662.120451388888</v>
      </c>
      <c r="O2745" t="b">
        <v>0</v>
      </c>
      <c r="P2745">
        <v>0</v>
      </c>
      <c r="Q2745" t="b">
        <v>0</v>
      </c>
      <c r="R2745" t="s">
        <v>8304</v>
      </c>
      <c r="S2745" s="11">
        <f>SUM(E2745/D2745)*100</f>
        <v>0</v>
      </c>
      <c r="T2745" s="10" t="e">
        <f>SUM(E2745/P2745)</f>
        <v>#DIV/0!</v>
      </c>
      <c r="U2745" t="s">
        <v>8320</v>
      </c>
      <c r="V2745" t="s">
        <v>8356</v>
      </c>
    </row>
    <row r="2746" spans="1:22" ht="43.5" x14ac:dyDescent="0.35">
      <c r="A2746">
        <v>2744</v>
      </c>
      <c r="B2746" s="3" t="s">
        <v>2744</v>
      </c>
      <c r="C2746" s="3" t="s">
        <v>6854</v>
      </c>
      <c r="D2746" s="18">
        <v>16000</v>
      </c>
      <c r="E2746" s="18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7">
        <v>40937.854143518518</v>
      </c>
      <c r="L2746" s="7">
        <v>40967.854143518518</v>
      </c>
      <c r="M2746" s="5">
        <f>(J2746/86400)+25569+(-5/24)</f>
        <v>40937.854143518518</v>
      </c>
      <c r="N2746" s="5">
        <f t="shared" si="42"/>
        <v>40967.854143518518</v>
      </c>
      <c r="O2746" t="b">
        <v>0</v>
      </c>
      <c r="P2746">
        <v>22</v>
      </c>
      <c r="Q2746" t="b">
        <v>0</v>
      </c>
      <c r="R2746" t="s">
        <v>8304</v>
      </c>
      <c r="S2746" s="11">
        <f>SUM(E2746/D2746)*100</f>
        <v>5.21875</v>
      </c>
      <c r="T2746" s="10">
        <f>SUM(E2746/P2746)</f>
        <v>37.954545454545453</v>
      </c>
      <c r="U2746" t="s">
        <v>8320</v>
      </c>
      <c r="V2746" t="s">
        <v>8356</v>
      </c>
    </row>
    <row r="2747" spans="1:22" ht="43.5" x14ac:dyDescent="0.35">
      <c r="A2747">
        <v>2745</v>
      </c>
      <c r="B2747" s="3" t="s">
        <v>2745</v>
      </c>
      <c r="C2747" s="3" t="s">
        <v>6855</v>
      </c>
      <c r="D2747" s="18">
        <v>8000</v>
      </c>
      <c r="E2747" s="18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7">
        <v>41044.779722222222</v>
      </c>
      <c r="L2747" s="7">
        <v>41104.779722222222</v>
      </c>
      <c r="M2747" s="5">
        <f>(J2747/86400)+25569+(-5/24)</f>
        <v>41044.779722222222</v>
      </c>
      <c r="N2747" s="5">
        <f t="shared" si="42"/>
        <v>41104.779722222222</v>
      </c>
      <c r="O2747" t="b">
        <v>0</v>
      </c>
      <c r="P2747">
        <v>49</v>
      </c>
      <c r="Q2747" t="b">
        <v>0</v>
      </c>
      <c r="R2747" t="s">
        <v>8304</v>
      </c>
      <c r="S2747" s="11">
        <f>SUM(E2747/D2747)*100</f>
        <v>21.887499999999999</v>
      </c>
      <c r="T2747" s="10">
        <f>SUM(E2747/P2747)</f>
        <v>35.734693877551024</v>
      </c>
      <c r="U2747" t="s">
        <v>8320</v>
      </c>
      <c r="V2747" t="s">
        <v>8356</v>
      </c>
    </row>
    <row r="2748" spans="1:22" ht="43.5" x14ac:dyDescent="0.35">
      <c r="A2748">
        <v>2746</v>
      </c>
      <c r="B2748" s="3" t="s">
        <v>2746</v>
      </c>
      <c r="C2748" s="3" t="s">
        <v>6856</v>
      </c>
      <c r="D2748" s="18">
        <v>3000</v>
      </c>
      <c r="E2748" s="1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7">
        <v>41850.57304398148</v>
      </c>
      <c r="L2748" s="7">
        <v>41880.57304398148</v>
      </c>
      <c r="M2748" s="5">
        <f>(J2748/86400)+25569+(-5/24)</f>
        <v>41850.57304398148</v>
      </c>
      <c r="N2748" s="5">
        <f t="shared" si="42"/>
        <v>41880.57304398148</v>
      </c>
      <c r="O2748" t="b">
        <v>0</v>
      </c>
      <c r="P2748">
        <v>19</v>
      </c>
      <c r="Q2748" t="b">
        <v>0</v>
      </c>
      <c r="R2748" t="s">
        <v>8304</v>
      </c>
      <c r="S2748" s="11">
        <f>SUM(E2748/D2748)*100</f>
        <v>26.700000000000003</v>
      </c>
      <c r="T2748" s="10">
        <f>SUM(E2748/P2748)</f>
        <v>42.157894736842103</v>
      </c>
      <c r="U2748" t="s">
        <v>8320</v>
      </c>
      <c r="V2748" t="s">
        <v>8356</v>
      </c>
    </row>
    <row r="2749" spans="1:22" ht="43.5" x14ac:dyDescent="0.35">
      <c r="A2749">
        <v>2747</v>
      </c>
      <c r="B2749" s="3" t="s">
        <v>2747</v>
      </c>
      <c r="C2749" s="3" t="s">
        <v>6857</v>
      </c>
      <c r="D2749" s="18">
        <v>500</v>
      </c>
      <c r="E2749" s="18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7">
        <v>41044.439780092587</v>
      </c>
      <c r="L2749" s="7">
        <v>41075.923611111109</v>
      </c>
      <c r="M2749" s="5">
        <f>(J2749/86400)+25569+(-5/24)</f>
        <v>41044.439780092587</v>
      </c>
      <c r="N2749" s="5">
        <f t="shared" si="42"/>
        <v>41075.923611111109</v>
      </c>
      <c r="O2749" t="b">
        <v>0</v>
      </c>
      <c r="P2749">
        <v>4</v>
      </c>
      <c r="Q2749" t="b">
        <v>0</v>
      </c>
      <c r="R2749" t="s">
        <v>8304</v>
      </c>
      <c r="S2749" s="11">
        <f>SUM(E2749/D2749)*100</f>
        <v>28.000000000000004</v>
      </c>
      <c r="T2749" s="10">
        <f>SUM(E2749/P2749)</f>
        <v>35</v>
      </c>
      <c r="U2749" t="s">
        <v>8320</v>
      </c>
      <c r="V2749" t="s">
        <v>8356</v>
      </c>
    </row>
    <row r="2750" spans="1:22" ht="43.5" x14ac:dyDescent="0.35">
      <c r="A2750">
        <v>2748</v>
      </c>
      <c r="B2750" s="3" t="s">
        <v>2748</v>
      </c>
      <c r="C2750" s="3" t="s">
        <v>6858</v>
      </c>
      <c r="D2750" s="18">
        <v>5000</v>
      </c>
      <c r="E2750" s="18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7">
        <v>42585.502337962964</v>
      </c>
      <c r="L2750" s="7">
        <v>42615.502337962964</v>
      </c>
      <c r="M2750" s="5">
        <f>(J2750/86400)+25569+(-5/24)</f>
        <v>42585.502337962964</v>
      </c>
      <c r="N2750" s="5">
        <f t="shared" si="42"/>
        <v>42615.502337962964</v>
      </c>
      <c r="O2750" t="b">
        <v>0</v>
      </c>
      <c r="P2750">
        <v>4</v>
      </c>
      <c r="Q2750" t="b">
        <v>0</v>
      </c>
      <c r="R2750" t="s">
        <v>8304</v>
      </c>
      <c r="S2750" s="11">
        <f>SUM(E2750/D2750)*100</f>
        <v>1.06</v>
      </c>
      <c r="T2750" s="10">
        <f>SUM(E2750/P2750)</f>
        <v>13.25</v>
      </c>
      <c r="U2750" t="s">
        <v>8320</v>
      </c>
      <c r="V2750" t="s">
        <v>8356</v>
      </c>
    </row>
    <row r="2751" spans="1:22" ht="29" x14ac:dyDescent="0.35">
      <c r="A2751">
        <v>2749</v>
      </c>
      <c r="B2751" s="3" t="s">
        <v>2749</v>
      </c>
      <c r="C2751" s="3" t="s">
        <v>6859</v>
      </c>
      <c r="D2751" s="18">
        <v>10000</v>
      </c>
      <c r="E2751" s="18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7">
        <v>42068.59070601852</v>
      </c>
      <c r="L2751" s="7">
        <v>42098.549039351848</v>
      </c>
      <c r="M2751" s="5">
        <f>(J2751/86400)+25569+(-5/24)</f>
        <v>42068.59070601852</v>
      </c>
      <c r="N2751" s="5">
        <f t="shared" si="42"/>
        <v>42098.549039351848</v>
      </c>
      <c r="O2751" t="b">
        <v>0</v>
      </c>
      <c r="P2751">
        <v>2</v>
      </c>
      <c r="Q2751" t="b">
        <v>0</v>
      </c>
      <c r="R2751" t="s">
        <v>8304</v>
      </c>
      <c r="S2751" s="11">
        <f>SUM(E2751/D2751)*100</f>
        <v>1.0999999999999999</v>
      </c>
      <c r="T2751" s="10">
        <f>SUM(E2751/P2751)</f>
        <v>55</v>
      </c>
      <c r="U2751" t="s">
        <v>8320</v>
      </c>
      <c r="V2751" t="s">
        <v>8356</v>
      </c>
    </row>
    <row r="2752" spans="1:22" ht="43.5" x14ac:dyDescent="0.35">
      <c r="A2752">
        <v>2750</v>
      </c>
      <c r="B2752" s="3" t="s">
        <v>2750</v>
      </c>
      <c r="C2752" s="3" t="s">
        <v>6860</v>
      </c>
      <c r="D2752" s="18">
        <v>1999</v>
      </c>
      <c r="E2752" s="18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7">
        <v>41078.691493055558</v>
      </c>
      <c r="L2752" s="7">
        <v>41090.625</v>
      </c>
      <c r="M2752" s="5">
        <f>(J2752/86400)+25569+(-5/24)</f>
        <v>41078.691493055558</v>
      </c>
      <c r="N2752" s="5">
        <f t="shared" si="42"/>
        <v>41090.625</v>
      </c>
      <c r="O2752" t="b">
        <v>0</v>
      </c>
      <c r="P2752">
        <v>0</v>
      </c>
      <c r="Q2752" t="b">
        <v>0</v>
      </c>
      <c r="R2752" t="s">
        <v>8304</v>
      </c>
      <c r="S2752" s="11">
        <f>SUM(E2752/D2752)*100</f>
        <v>0</v>
      </c>
      <c r="T2752" s="10" t="e">
        <f>SUM(E2752/P2752)</f>
        <v>#DIV/0!</v>
      </c>
      <c r="U2752" t="s">
        <v>8320</v>
      </c>
      <c r="V2752" t="s">
        <v>8356</v>
      </c>
    </row>
    <row r="2753" spans="1:22" ht="43.5" x14ac:dyDescent="0.35">
      <c r="A2753">
        <v>2751</v>
      </c>
      <c r="B2753" s="3" t="s">
        <v>2751</v>
      </c>
      <c r="C2753" s="3" t="s">
        <v>6861</v>
      </c>
      <c r="D2753" s="18">
        <v>3274</v>
      </c>
      <c r="E2753" s="18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7">
        <v>41747.678726851846</v>
      </c>
      <c r="L2753" s="7">
        <v>41807.678726851846</v>
      </c>
      <c r="M2753" s="5">
        <f>(J2753/86400)+25569+(-5/24)</f>
        <v>41747.678726851846</v>
      </c>
      <c r="N2753" s="5">
        <f t="shared" si="42"/>
        <v>41807.678726851846</v>
      </c>
      <c r="O2753" t="b">
        <v>0</v>
      </c>
      <c r="P2753">
        <v>0</v>
      </c>
      <c r="Q2753" t="b">
        <v>0</v>
      </c>
      <c r="R2753" t="s">
        <v>8304</v>
      </c>
      <c r="S2753" s="11">
        <f>SUM(E2753/D2753)*100</f>
        <v>0</v>
      </c>
      <c r="T2753" s="10" t="e">
        <f>SUM(E2753/P2753)</f>
        <v>#DIV/0!</v>
      </c>
      <c r="U2753" t="s">
        <v>8320</v>
      </c>
      <c r="V2753" t="s">
        <v>8356</v>
      </c>
    </row>
    <row r="2754" spans="1:22" ht="43.5" x14ac:dyDescent="0.35">
      <c r="A2754">
        <v>2752</v>
      </c>
      <c r="B2754" s="3" t="s">
        <v>2752</v>
      </c>
      <c r="C2754" s="3" t="s">
        <v>6862</v>
      </c>
      <c r="D2754" s="18">
        <v>4800</v>
      </c>
      <c r="E2754" s="18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7">
        <v>40855.556759259256</v>
      </c>
      <c r="L2754" s="7">
        <v>40895.556759259256</v>
      </c>
      <c r="M2754" s="5">
        <f>(J2754/86400)+25569+(-5/24)</f>
        <v>40855.556759259256</v>
      </c>
      <c r="N2754" s="5">
        <f t="shared" si="42"/>
        <v>40895.556759259256</v>
      </c>
      <c r="O2754" t="b">
        <v>0</v>
      </c>
      <c r="P2754">
        <v>14</v>
      </c>
      <c r="Q2754" t="b">
        <v>0</v>
      </c>
      <c r="R2754" t="s">
        <v>8304</v>
      </c>
      <c r="S2754" s="11">
        <f>SUM(E2754/D2754)*100</f>
        <v>11.458333333333332</v>
      </c>
      <c r="T2754" s="10">
        <f>SUM(E2754/P2754)</f>
        <v>39.285714285714285</v>
      </c>
      <c r="U2754" t="s">
        <v>8320</v>
      </c>
      <c r="V2754" t="s">
        <v>8356</v>
      </c>
    </row>
    <row r="2755" spans="1:22" ht="43.5" x14ac:dyDescent="0.35">
      <c r="A2755">
        <v>2753</v>
      </c>
      <c r="B2755" s="3" t="s">
        <v>2753</v>
      </c>
      <c r="C2755" s="3" t="s">
        <v>6863</v>
      </c>
      <c r="D2755" s="18">
        <v>2000</v>
      </c>
      <c r="E2755" s="18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7">
        <v>41117.692395833328</v>
      </c>
      <c r="L2755" s="7">
        <v>41147.692395833328</v>
      </c>
      <c r="M2755" s="5">
        <f>(J2755/86400)+25569+(-5/24)</f>
        <v>41117.692395833328</v>
      </c>
      <c r="N2755" s="5">
        <f t="shared" ref="N2755:N2818" si="43">(I2755/86400)+25569+(-5/24)</f>
        <v>41147.692395833328</v>
      </c>
      <c r="O2755" t="b">
        <v>0</v>
      </c>
      <c r="P2755">
        <v>8</v>
      </c>
      <c r="Q2755" t="b">
        <v>0</v>
      </c>
      <c r="R2755" t="s">
        <v>8304</v>
      </c>
      <c r="S2755" s="11">
        <f>SUM(E2755/D2755)*100</f>
        <v>19</v>
      </c>
      <c r="T2755" s="10">
        <f>SUM(E2755/P2755)</f>
        <v>47.5</v>
      </c>
      <c r="U2755" t="s">
        <v>8320</v>
      </c>
      <c r="V2755" t="s">
        <v>8356</v>
      </c>
    </row>
    <row r="2756" spans="1:22" ht="43.5" x14ac:dyDescent="0.35">
      <c r="A2756">
        <v>2754</v>
      </c>
      <c r="B2756" s="3" t="s">
        <v>2754</v>
      </c>
      <c r="C2756" s="3" t="s">
        <v>6864</v>
      </c>
      <c r="D2756" s="18">
        <v>10000</v>
      </c>
      <c r="E2756" s="18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7">
        <v>41863.427673611106</v>
      </c>
      <c r="L2756" s="7">
        <v>41893.427673611106</v>
      </c>
      <c r="M2756" s="5">
        <f>(J2756/86400)+25569+(-5/24)</f>
        <v>41863.427673611106</v>
      </c>
      <c r="N2756" s="5">
        <f t="shared" si="43"/>
        <v>41893.427673611106</v>
      </c>
      <c r="O2756" t="b">
        <v>0</v>
      </c>
      <c r="P2756">
        <v>0</v>
      </c>
      <c r="Q2756" t="b">
        <v>0</v>
      </c>
      <c r="R2756" t="s">
        <v>8304</v>
      </c>
      <c r="S2756" s="11">
        <f>SUM(E2756/D2756)*100</f>
        <v>0</v>
      </c>
      <c r="T2756" s="10" t="e">
        <f>SUM(E2756/P2756)</f>
        <v>#DIV/0!</v>
      </c>
      <c r="U2756" t="s">
        <v>8320</v>
      </c>
      <c r="V2756" t="s">
        <v>8356</v>
      </c>
    </row>
    <row r="2757" spans="1:22" ht="43.5" x14ac:dyDescent="0.35">
      <c r="A2757">
        <v>2755</v>
      </c>
      <c r="B2757" s="3" t="s">
        <v>2755</v>
      </c>
      <c r="C2757" s="3" t="s">
        <v>6865</v>
      </c>
      <c r="D2757" s="18">
        <v>500</v>
      </c>
      <c r="E2757" s="18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7">
        <v>42072.582488425927</v>
      </c>
      <c r="L2757" s="7">
        <v>42102.582488425927</v>
      </c>
      <c r="M2757" s="5">
        <f>(J2757/86400)+25569+(-5/24)</f>
        <v>42072.582488425927</v>
      </c>
      <c r="N2757" s="5">
        <f t="shared" si="43"/>
        <v>42102.582488425927</v>
      </c>
      <c r="O2757" t="b">
        <v>0</v>
      </c>
      <c r="P2757">
        <v>15</v>
      </c>
      <c r="Q2757" t="b">
        <v>0</v>
      </c>
      <c r="R2757" t="s">
        <v>8304</v>
      </c>
      <c r="S2757" s="11">
        <f>SUM(E2757/D2757)*100</f>
        <v>52</v>
      </c>
      <c r="T2757" s="10">
        <f>SUM(E2757/P2757)</f>
        <v>17.333333333333332</v>
      </c>
      <c r="U2757" t="s">
        <v>8320</v>
      </c>
      <c r="V2757" t="s">
        <v>8356</v>
      </c>
    </row>
    <row r="2758" spans="1:22" ht="43.5" x14ac:dyDescent="0.35">
      <c r="A2758">
        <v>2756</v>
      </c>
      <c r="B2758" s="3" t="s">
        <v>2756</v>
      </c>
      <c r="C2758" s="3" t="s">
        <v>6866</v>
      </c>
      <c r="D2758" s="18">
        <v>10000</v>
      </c>
      <c r="E2758" s="1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7">
        <v>41620.692141203697</v>
      </c>
      <c r="L2758" s="7">
        <v>41650.692141203697</v>
      </c>
      <c r="M2758" s="5">
        <f>(J2758/86400)+25569+(-5/24)</f>
        <v>41620.692141203697</v>
      </c>
      <c r="N2758" s="5">
        <f t="shared" si="43"/>
        <v>41650.692141203697</v>
      </c>
      <c r="O2758" t="b">
        <v>0</v>
      </c>
      <c r="P2758">
        <v>33</v>
      </c>
      <c r="Q2758" t="b">
        <v>0</v>
      </c>
      <c r="R2758" t="s">
        <v>8304</v>
      </c>
      <c r="S2758" s="11">
        <f>SUM(E2758/D2758)*100</f>
        <v>10.48</v>
      </c>
      <c r="T2758" s="10">
        <f>SUM(E2758/P2758)</f>
        <v>31.757575757575758</v>
      </c>
      <c r="U2758" t="s">
        <v>8320</v>
      </c>
      <c r="V2758" t="s">
        <v>8356</v>
      </c>
    </row>
    <row r="2759" spans="1:22" ht="29" x14ac:dyDescent="0.35">
      <c r="A2759">
        <v>2757</v>
      </c>
      <c r="B2759" s="3" t="s">
        <v>2757</v>
      </c>
      <c r="C2759" s="3" t="s">
        <v>6867</v>
      </c>
      <c r="D2759" s="18">
        <v>1500</v>
      </c>
      <c r="E2759" s="18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7">
        <v>42573.448287037034</v>
      </c>
      <c r="L2759" s="7">
        <v>42588.448287037034</v>
      </c>
      <c r="M2759" s="5">
        <f>(J2759/86400)+25569+(-5/24)</f>
        <v>42573.448287037034</v>
      </c>
      <c r="N2759" s="5">
        <f t="shared" si="43"/>
        <v>42588.448287037034</v>
      </c>
      <c r="O2759" t="b">
        <v>0</v>
      </c>
      <c r="P2759">
        <v>2</v>
      </c>
      <c r="Q2759" t="b">
        <v>0</v>
      </c>
      <c r="R2759" t="s">
        <v>8304</v>
      </c>
      <c r="S2759" s="11">
        <f>SUM(E2759/D2759)*100</f>
        <v>0.66666666666666674</v>
      </c>
      <c r="T2759" s="10">
        <f>SUM(E2759/P2759)</f>
        <v>5</v>
      </c>
      <c r="U2759" t="s">
        <v>8320</v>
      </c>
      <c r="V2759" t="s">
        <v>8356</v>
      </c>
    </row>
    <row r="2760" spans="1:22" ht="58" x14ac:dyDescent="0.35">
      <c r="A2760">
        <v>2758</v>
      </c>
      <c r="B2760" s="3" t="s">
        <v>2758</v>
      </c>
      <c r="C2760" s="3" t="s">
        <v>6868</v>
      </c>
      <c r="D2760" s="18">
        <v>2000</v>
      </c>
      <c r="E2760" s="18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7">
        <v>42639.23359953703</v>
      </c>
      <c r="L2760" s="7">
        <v>42653.23359953703</v>
      </c>
      <c r="M2760" s="5">
        <f>(J2760/86400)+25569+(-5/24)</f>
        <v>42639.23359953703</v>
      </c>
      <c r="N2760" s="5">
        <f t="shared" si="43"/>
        <v>42653.23359953703</v>
      </c>
      <c r="O2760" t="b">
        <v>0</v>
      </c>
      <c r="P2760">
        <v>6</v>
      </c>
      <c r="Q2760" t="b">
        <v>0</v>
      </c>
      <c r="R2760" t="s">
        <v>8304</v>
      </c>
      <c r="S2760" s="11">
        <f>SUM(E2760/D2760)*100</f>
        <v>11.700000000000001</v>
      </c>
      <c r="T2760" s="10">
        <f>SUM(E2760/P2760)</f>
        <v>39</v>
      </c>
      <c r="U2760" t="s">
        <v>8320</v>
      </c>
      <c r="V2760" t="s">
        <v>8356</v>
      </c>
    </row>
    <row r="2761" spans="1:22" ht="43.5" x14ac:dyDescent="0.35">
      <c r="A2761">
        <v>2759</v>
      </c>
      <c r="B2761" s="3" t="s">
        <v>2759</v>
      </c>
      <c r="C2761" s="3" t="s">
        <v>6869</v>
      </c>
      <c r="D2761" s="18">
        <v>1000</v>
      </c>
      <c r="E2761" s="18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7">
        <v>42524.158171296294</v>
      </c>
      <c r="L2761" s="7">
        <v>42567.158171296294</v>
      </c>
      <c r="M2761" s="5">
        <f>(J2761/86400)+25569+(-5/24)</f>
        <v>42524.158171296294</v>
      </c>
      <c r="N2761" s="5">
        <f t="shared" si="43"/>
        <v>42567.158171296294</v>
      </c>
      <c r="O2761" t="b">
        <v>0</v>
      </c>
      <c r="P2761">
        <v>2</v>
      </c>
      <c r="Q2761" t="b">
        <v>0</v>
      </c>
      <c r="R2761" t="s">
        <v>8304</v>
      </c>
      <c r="S2761" s="11">
        <f>SUM(E2761/D2761)*100</f>
        <v>10.5</v>
      </c>
      <c r="T2761" s="10">
        <f>SUM(E2761/P2761)</f>
        <v>52.5</v>
      </c>
      <c r="U2761" t="s">
        <v>8320</v>
      </c>
      <c r="V2761" t="s">
        <v>8356</v>
      </c>
    </row>
    <row r="2762" spans="1:22" ht="58" x14ac:dyDescent="0.35">
      <c r="A2762">
        <v>2760</v>
      </c>
      <c r="B2762" s="3" t="s">
        <v>2760</v>
      </c>
      <c r="C2762" s="3" t="s">
        <v>6870</v>
      </c>
      <c r="D2762" s="18">
        <v>5000</v>
      </c>
      <c r="E2762" s="18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7">
        <v>41415.252986111111</v>
      </c>
      <c r="L2762" s="7">
        <v>41445.252986111111</v>
      </c>
      <c r="M2762" s="5">
        <f>(J2762/86400)+25569+(-5/24)</f>
        <v>41415.252986111111</v>
      </c>
      <c r="N2762" s="5">
        <f t="shared" si="43"/>
        <v>41445.252986111111</v>
      </c>
      <c r="O2762" t="b">
        <v>0</v>
      </c>
      <c r="P2762">
        <v>0</v>
      </c>
      <c r="Q2762" t="b">
        <v>0</v>
      </c>
      <c r="R2762" t="s">
        <v>8304</v>
      </c>
      <c r="S2762" s="11">
        <f>SUM(E2762/D2762)*100</f>
        <v>0</v>
      </c>
      <c r="T2762" s="10" t="e">
        <f>SUM(E2762/P2762)</f>
        <v>#DIV/0!</v>
      </c>
      <c r="U2762" t="s">
        <v>8320</v>
      </c>
      <c r="V2762" t="s">
        <v>8356</v>
      </c>
    </row>
    <row r="2763" spans="1:22" ht="29" x14ac:dyDescent="0.35">
      <c r="A2763">
        <v>2761</v>
      </c>
      <c r="B2763" s="3" t="s">
        <v>2761</v>
      </c>
      <c r="C2763" s="3" t="s">
        <v>6871</v>
      </c>
      <c r="D2763" s="18">
        <v>5000</v>
      </c>
      <c r="E2763" s="18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7">
        <v>41246.85524305555</v>
      </c>
      <c r="L2763" s="7">
        <v>41276.85524305555</v>
      </c>
      <c r="M2763" s="5">
        <f>(J2763/86400)+25569+(-5/24)</f>
        <v>41246.85524305555</v>
      </c>
      <c r="N2763" s="5">
        <f t="shared" si="43"/>
        <v>41276.85524305555</v>
      </c>
      <c r="O2763" t="b">
        <v>0</v>
      </c>
      <c r="P2763">
        <v>4</v>
      </c>
      <c r="Q2763" t="b">
        <v>0</v>
      </c>
      <c r="R2763" t="s">
        <v>8304</v>
      </c>
      <c r="S2763" s="11">
        <f>SUM(E2763/D2763)*100</f>
        <v>0.72</v>
      </c>
      <c r="T2763" s="10">
        <f>SUM(E2763/P2763)</f>
        <v>9</v>
      </c>
      <c r="U2763" t="s">
        <v>8320</v>
      </c>
      <c r="V2763" t="s">
        <v>8356</v>
      </c>
    </row>
    <row r="2764" spans="1:22" ht="43.5" x14ac:dyDescent="0.35">
      <c r="A2764">
        <v>2762</v>
      </c>
      <c r="B2764" s="3" t="s">
        <v>2762</v>
      </c>
      <c r="C2764" s="3" t="s">
        <v>6872</v>
      </c>
      <c r="D2764" s="18">
        <v>3250</v>
      </c>
      <c r="E2764" s="18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7">
        <v>40926.828645833331</v>
      </c>
      <c r="L2764" s="7">
        <v>40986.786979166667</v>
      </c>
      <c r="M2764" s="5">
        <f>(J2764/86400)+25569+(-5/24)</f>
        <v>40926.828645833331</v>
      </c>
      <c r="N2764" s="5">
        <f t="shared" si="43"/>
        <v>40986.786979166667</v>
      </c>
      <c r="O2764" t="b">
        <v>0</v>
      </c>
      <c r="P2764">
        <v>1</v>
      </c>
      <c r="Q2764" t="b">
        <v>0</v>
      </c>
      <c r="R2764" t="s">
        <v>8304</v>
      </c>
      <c r="S2764" s="11">
        <f>SUM(E2764/D2764)*100</f>
        <v>0.76923076923076927</v>
      </c>
      <c r="T2764" s="10">
        <f>SUM(E2764/P2764)</f>
        <v>25</v>
      </c>
      <c r="U2764" t="s">
        <v>8320</v>
      </c>
      <c r="V2764" t="s">
        <v>8356</v>
      </c>
    </row>
    <row r="2765" spans="1:22" ht="29" x14ac:dyDescent="0.35">
      <c r="A2765">
        <v>2763</v>
      </c>
      <c r="B2765" s="3" t="s">
        <v>2763</v>
      </c>
      <c r="C2765" s="3" t="s">
        <v>6873</v>
      </c>
      <c r="D2765" s="18">
        <v>39400</v>
      </c>
      <c r="E2765" s="18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7">
        <v>41373.371342592589</v>
      </c>
      <c r="L2765" s="7">
        <v>41418.371342592589</v>
      </c>
      <c r="M2765" s="5">
        <f>(J2765/86400)+25569+(-5/24)</f>
        <v>41373.371342592589</v>
      </c>
      <c r="N2765" s="5">
        <f t="shared" si="43"/>
        <v>41418.371342592589</v>
      </c>
      <c r="O2765" t="b">
        <v>0</v>
      </c>
      <c r="P2765">
        <v>3</v>
      </c>
      <c r="Q2765" t="b">
        <v>0</v>
      </c>
      <c r="R2765" t="s">
        <v>8304</v>
      </c>
      <c r="S2765" s="11">
        <f>SUM(E2765/D2765)*100</f>
        <v>0.22842639593908631</v>
      </c>
      <c r="T2765" s="10">
        <f>SUM(E2765/P2765)</f>
        <v>30</v>
      </c>
      <c r="U2765" t="s">
        <v>8320</v>
      </c>
      <c r="V2765" t="s">
        <v>8356</v>
      </c>
    </row>
    <row r="2766" spans="1:22" ht="43.5" x14ac:dyDescent="0.35">
      <c r="A2766">
        <v>2764</v>
      </c>
      <c r="B2766" s="3" t="s">
        <v>2764</v>
      </c>
      <c r="C2766" s="3" t="s">
        <v>6874</v>
      </c>
      <c r="D2766" s="18">
        <v>4000</v>
      </c>
      <c r="E2766" s="18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7">
        <v>41030.083692129629</v>
      </c>
      <c r="L2766" s="7">
        <v>41059.583333333328</v>
      </c>
      <c r="M2766" s="5">
        <f>(J2766/86400)+25569+(-5/24)</f>
        <v>41030.083692129629</v>
      </c>
      <c r="N2766" s="5">
        <f t="shared" si="43"/>
        <v>41059.583333333328</v>
      </c>
      <c r="O2766" t="b">
        <v>0</v>
      </c>
      <c r="P2766">
        <v>4</v>
      </c>
      <c r="Q2766" t="b">
        <v>0</v>
      </c>
      <c r="R2766" t="s">
        <v>8304</v>
      </c>
      <c r="S2766" s="11">
        <f>SUM(E2766/D2766)*100</f>
        <v>1.125</v>
      </c>
      <c r="T2766" s="10">
        <f>SUM(E2766/P2766)</f>
        <v>11.25</v>
      </c>
      <c r="U2766" t="s">
        <v>8320</v>
      </c>
      <c r="V2766" t="s">
        <v>8356</v>
      </c>
    </row>
    <row r="2767" spans="1:22" ht="43.5" x14ac:dyDescent="0.35">
      <c r="A2767">
        <v>2765</v>
      </c>
      <c r="B2767" s="3" t="s">
        <v>2765</v>
      </c>
      <c r="C2767" s="3" t="s">
        <v>6875</v>
      </c>
      <c r="D2767" s="18">
        <v>4000</v>
      </c>
      <c r="E2767" s="18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7">
        <v>41194.370694444442</v>
      </c>
      <c r="L2767" s="7">
        <v>41210.370694444442</v>
      </c>
      <c r="M2767" s="5">
        <f>(J2767/86400)+25569+(-5/24)</f>
        <v>41194.370694444442</v>
      </c>
      <c r="N2767" s="5">
        <f t="shared" si="43"/>
        <v>41210.370694444442</v>
      </c>
      <c r="O2767" t="b">
        <v>0</v>
      </c>
      <c r="P2767">
        <v>0</v>
      </c>
      <c r="Q2767" t="b">
        <v>0</v>
      </c>
      <c r="R2767" t="s">
        <v>8304</v>
      </c>
      <c r="S2767" s="11">
        <f>SUM(E2767/D2767)*100</f>
        <v>0</v>
      </c>
      <c r="T2767" s="10" t="e">
        <f>SUM(E2767/P2767)</f>
        <v>#DIV/0!</v>
      </c>
      <c r="U2767" t="s">
        <v>8320</v>
      </c>
      <c r="V2767" t="s">
        <v>8356</v>
      </c>
    </row>
    <row r="2768" spans="1:22" ht="43.5" x14ac:dyDescent="0.35">
      <c r="A2768">
        <v>2766</v>
      </c>
      <c r="B2768" s="3" t="s">
        <v>2766</v>
      </c>
      <c r="C2768" s="3" t="s">
        <v>6876</v>
      </c>
      <c r="D2768" s="18">
        <v>5000</v>
      </c>
      <c r="E2768" s="1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7">
        <v>40736.459699074076</v>
      </c>
      <c r="L2768" s="7">
        <v>40766.459699074076</v>
      </c>
      <c r="M2768" s="5">
        <f>(J2768/86400)+25569+(-5/24)</f>
        <v>40736.459699074076</v>
      </c>
      <c r="N2768" s="5">
        <f t="shared" si="43"/>
        <v>40766.459699074076</v>
      </c>
      <c r="O2768" t="b">
        <v>0</v>
      </c>
      <c r="P2768">
        <v>4</v>
      </c>
      <c r="Q2768" t="b">
        <v>0</v>
      </c>
      <c r="R2768" t="s">
        <v>8304</v>
      </c>
      <c r="S2768" s="11">
        <f>SUM(E2768/D2768)*100</f>
        <v>2</v>
      </c>
      <c r="T2768" s="10">
        <f>SUM(E2768/P2768)</f>
        <v>25</v>
      </c>
      <c r="U2768" t="s">
        <v>8320</v>
      </c>
      <c r="V2768" t="s">
        <v>8356</v>
      </c>
    </row>
    <row r="2769" spans="1:22" ht="43.5" x14ac:dyDescent="0.35">
      <c r="A2769">
        <v>2767</v>
      </c>
      <c r="B2769" s="3" t="s">
        <v>2767</v>
      </c>
      <c r="C2769" s="3" t="s">
        <v>6877</v>
      </c>
      <c r="D2769" s="18">
        <v>4000</v>
      </c>
      <c r="E2769" s="18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7">
        <v>42172.750578703701</v>
      </c>
      <c r="L2769" s="7">
        <v>42232.750578703701</v>
      </c>
      <c r="M2769" s="5">
        <f>(J2769/86400)+25569+(-5/24)</f>
        <v>42172.750578703701</v>
      </c>
      <c r="N2769" s="5">
        <f t="shared" si="43"/>
        <v>42232.750578703701</v>
      </c>
      <c r="O2769" t="b">
        <v>0</v>
      </c>
      <c r="P2769">
        <v>3</v>
      </c>
      <c r="Q2769" t="b">
        <v>0</v>
      </c>
      <c r="R2769" t="s">
        <v>8304</v>
      </c>
      <c r="S2769" s="11">
        <f>SUM(E2769/D2769)*100</f>
        <v>0.85000000000000009</v>
      </c>
      <c r="T2769" s="10">
        <f>SUM(E2769/P2769)</f>
        <v>11.333333333333334</v>
      </c>
      <c r="U2769" t="s">
        <v>8320</v>
      </c>
      <c r="V2769" t="s">
        <v>8356</v>
      </c>
    </row>
    <row r="2770" spans="1:22" ht="43.5" x14ac:dyDescent="0.35">
      <c r="A2770">
        <v>2768</v>
      </c>
      <c r="B2770" s="3" t="s">
        <v>2768</v>
      </c>
      <c r="C2770" s="3" t="s">
        <v>6878</v>
      </c>
      <c r="D2770" s="18">
        <v>7000</v>
      </c>
      <c r="E2770" s="18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7">
        <v>40967.4065162037</v>
      </c>
      <c r="L2770" s="7">
        <v>40997.364849537036</v>
      </c>
      <c r="M2770" s="5">
        <f>(J2770/86400)+25569+(-5/24)</f>
        <v>40967.4065162037</v>
      </c>
      <c r="N2770" s="5">
        <f t="shared" si="43"/>
        <v>40997.364849537036</v>
      </c>
      <c r="O2770" t="b">
        <v>0</v>
      </c>
      <c r="P2770">
        <v>34</v>
      </c>
      <c r="Q2770" t="b">
        <v>0</v>
      </c>
      <c r="R2770" t="s">
        <v>8304</v>
      </c>
      <c r="S2770" s="11">
        <f>SUM(E2770/D2770)*100</f>
        <v>14.314285714285715</v>
      </c>
      <c r="T2770" s="10">
        <f>SUM(E2770/P2770)</f>
        <v>29.470588235294116</v>
      </c>
      <c r="U2770" t="s">
        <v>8320</v>
      </c>
      <c r="V2770" t="s">
        <v>8356</v>
      </c>
    </row>
    <row r="2771" spans="1:22" ht="43.5" x14ac:dyDescent="0.35">
      <c r="A2771">
        <v>2769</v>
      </c>
      <c r="B2771" s="3" t="s">
        <v>2769</v>
      </c>
      <c r="C2771" s="3" t="s">
        <v>6879</v>
      </c>
      <c r="D2771" s="18">
        <v>800</v>
      </c>
      <c r="E2771" s="18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7">
        <v>41745.617939814816</v>
      </c>
      <c r="L2771" s="7">
        <v>41795.617939814816</v>
      </c>
      <c r="M2771" s="5">
        <f>(J2771/86400)+25569+(-5/24)</f>
        <v>41745.617939814816</v>
      </c>
      <c r="N2771" s="5">
        <f t="shared" si="43"/>
        <v>41795.617939814816</v>
      </c>
      <c r="O2771" t="b">
        <v>0</v>
      </c>
      <c r="P2771">
        <v>2</v>
      </c>
      <c r="Q2771" t="b">
        <v>0</v>
      </c>
      <c r="R2771" t="s">
        <v>8304</v>
      </c>
      <c r="S2771" s="11">
        <f>SUM(E2771/D2771)*100</f>
        <v>0.25</v>
      </c>
      <c r="T2771" s="10">
        <f>SUM(E2771/P2771)</f>
        <v>1</v>
      </c>
      <c r="U2771" t="s">
        <v>8320</v>
      </c>
      <c r="V2771" t="s">
        <v>8356</v>
      </c>
    </row>
    <row r="2772" spans="1:22" ht="43.5" x14ac:dyDescent="0.35">
      <c r="A2772">
        <v>2770</v>
      </c>
      <c r="B2772" s="3" t="s">
        <v>2770</v>
      </c>
      <c r="C2772" s="3" t="s">
        <v>6880</v>
      </c>
      <c r="D2772" s="18">
        <v>20000</v>
      </c>
      <c r="E2772" s="18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7">
        <v>41686.496874999997</v>
      </c>
      <c r="L2772" s="7">
        <v>41716.455208333333</v>
      </c>
      <c r="M2772" s="5">
        <f>(J2772/86400)+25569+(-5/24)</f>
        <v>41686.496874999997</v>
      </c>
      <c r="N2772" s="5">
        <f t="shared" si="43"/>
        <v>41716.455208333333</v>
      </c>
      <c r="O2772" t="b">
        <v>0</v>
      </c>
      <c r="P2772">
        <v>33</v>
      </c>
      <c r="Q2772" t="b">
        <v>0</v>
      </c>
      <c r="R2772" t="s">
        <v>8304</v>
      </c>
      <c r="S2772" s="11">
        <f>SUM(E2772/D2772)*100</f>
        <v>10.411249999999999</v>
      </c>
      <c r="T2772" s="10">
        <f>SUM(E2772/P2772)</f>
        <v>63.098484848484851</v>
      </c>
      <c r="U2772" t="s">
        <v>8320</v>
      </c>
      <c r="V2772" t="s">
        <v>8356</v>
      </c>
    </row>
    <row r="2773" spans="1:22" ht="43.5" x14ac:dyDescent="0.35">
      <c r="A2773">
        <v>2771</v>
      </c>
      <c r="B2773" s="3" t="s">
        <v>2771</v>
      </c>
      <c r="C2773" s="3" t="s">
        <v>6881</v>
      </c>
      <c r="D2773" s="18">
        <v>19980</v>
      </c>
      <c r="E2773" s="18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7">
        <v>41257.323379629626</v>
      </c>
      <c r="L2773" s="7">
        <v>41306.5</v>
      </c>
      <c r="M2773" s="5">
        <f>(J2773/86400)+25569+(-5/24)</f>
        <v>41257.323379629626</v>
      </c>
      <c r="N2773" s="5">
        <f t="shared" si="43"/>
        <v>41306.5</v>
      </c>
      <c r="O2773" t="b">
        <v>0</v>
      </c>
      <c r="P2773">
        <v>0</v>
      </c>
      <c r="Q2773" t="b">
        <v>0</v>
      </c>
      <c r="R2773" t="s">
        <v>8304</v>
      </c>
      <c r="S2773" s="11">
        <f>SUM(E2773/D2773)*100</f>
        <v>0</v>
      </c>
      <c r="T2773" s="10" t="e">
        <f>SUM(E2773/P2773)</f>
        <v>#DIV/0!</v>
      </c>
      <c r="U2773" t="s">
        <v>8320</v>
      </c>
      <c r="V2773" t="s">
        <v>8356</v>
      </c>
    </row>
    <row r="2774" spans="1:22" ht="43.5" x14ac:dyDescent="0.35">
      <c r="A2774">
        <v>2772</v>
      </c>
      <c r="B2774" s="3" t="s">
        <v>2772</v>
      </c>
      <c r="C2774" s="3" t="s">
        <v>6882</v>
      </c>
      <c r="D2774" s="18">
        <v>8000</v>
      </c>
      <c r="E2774" s="18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7">
        <v>41537.660810185182</v>
      </c>
      <c r="L2774" s="7">
        <v>41552.660810185182</v>
      </c>
      <c r="M2774" s="5">
        <f>(J2774/86400)+25569+(-5/24)</f>
        <v>41537.660810185182</v>
      </c>
      <c r="N2774" s="5">
        <f t="shared" si="43"/>
        <v>41552.660810185182</v>
      </c>
      <c r="O2774" t="b">
        <v>0</v>
      </c>
      <c r="P2774">
        <v>0</v>
      </c>
      <c r="Q2774" t="b">
        <v>0</v>
      </c>
      <c r="R2774" t="s">
        <v>8304</v>
      </c>
      <c r="S2774" s="11">
        <f>SUM(E2774/D2774)*100</f>
        <v>0</v>
      </c>
      <c r="T2774" s="10" t="e">
        <f>SUM(E2774/P2774)</f>
        <v>#DIV/0!</v>
      </c>
      <c r="U2774" t="s">
        <v>8320</v>
      </c>
      <c r="V2774" t="s">
        <v>8356</v>
      </c>
    </row>
    <row r="2775" spans="1:22" ht="43.5" x14ac:dyDescent="0.35">
      <c r="A2775">
        <v>2773</v>
      </c>
      <c r="B2775" s="3" t="s">
        <v>2773</v>
      </c>
      <c r="C2775" s="3" t="s">
        <v>6883</v>
      </c>
      <c r="D2775" s="18">
        <v>530</v>
      </c>
      <c r="E2775" s="18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7">
        <v>42474.656493055554</v>
      </c>
      <c r="L2775" s="7">
        <v>42484.656493055554</v>
      </c>
      <c r="M2775" s="5">
        <f>(J2775/86400)+25569+(-5/24)</f>
        <v>42474.656493055554</v>
      </c>
      <c r="N2775" s="5">
        <f t="shared" si="43"/>
        <v>42484.656493055554</v>
      </c>
      <c r="O2775" t="b">
        <v>0</v>
      </c>
      <c r="P2775">
        <v>1</v>
      </c>
      <c r="Q2775" t="b">
        <v>0</v>
      </c>
      <c r="R2775" t="s">
        <v>8304</v>
      </c>
      <c r="S2775" s="11">
        <f>SUM(E2775/D2775)*100</f>
        <v>0.18867924528301888</v>
      </c>
      <c r="T2775" s="10">
        <f>SUM(E2775/P2775)</f>
        <v>1</v>
      </c>
      <c r="U2775" t="s">
        <v>8320</v>
      </c>
      <c r="V2775" t="s">
        <v>8356</v>
      </c>
    </row>
    <row r="2776" spans="1:22" ht="43.5" x14ac:dyDescent="0.35">
      <c r="A2776">
        <v>2774</v>
      </c>
      <c r="B2776" s="3" t="s">
        <v>2774</v>
      </c>
      <c r="C2776" s="3" t="s">
        <v>6884</v>
      </c>
      <c r="D2776" s="18">
        <v>4000</v>
      </c>
      <c r="E2776" s="18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7">
        <v>41310.918148148143</v>
      </c>
      <c r="L2776" s="7">
        <v>41340.918148148143</v>
      </c>
      <c r="M2776" s="5">
        <f>(J2776/86400)+25569+(-5/24)</f>
        <v>41310.918148148143</v>
      </c>
      <c r="N2776" s="5">
        <f t="shared" si="43"/>
        <v>41340.918148148143</v>
      </c>
      <c r="O2776" t="b">
        <v>0</v>
      </c>
      <c r="P2776">
        <v>13</v>
      </c>
      <c r="Q2776" t="b">
        <v>0</v>
      </c>
      <c r="R2776" t="s">
        <v>8304</v>
      </c>
      <c r="S2776" s="11">
        <f>SUM(E2776/D2776)*100</f>
        <v>14.249999999999998</v>
      </c>
      <c r="T2776" s="10">
        <f>SUM(E2776/P2776)</f>
        <v>43.846153846153847</v>
      </c>
      <c r="U2776" t="s">
        <v>8320</v>
      </c>
      <c r="V2776" t="s">
        <v>8356</v>
      </c>
    </row>
    <row r="2777" spans="1:22" ht="43.5" x14ac:dyDescent="0.35">
      <c r="A2777">
        <v>2775</v>
      </c>
      <c r="B2777" s="3" t="s">
        <v>2775</v>
      </c>
      <c r="C2777" s="3" t="s">
        <v>6885</v>
      </c>
      <c r="D2777" s="18">
        <v>5000</v>
      </c>
      <c r="E2777" s="18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7">
        <v>40862.805023148147</v>
      </c>
      <c r="L2777" s="7">
        <v>40892.805023148147</v>
      </c>
      <c r="M2777" s="5">
        <f>(J2777/86400)+25569+(-5/24)</f>
        <v>40862.805023148147</v>
      </c>
      <c r="N2777" s="5">
        <f t="shared" si="43"/>
        <v>40892.805023148147</v>
      </c>
      <c r="O2777" t="b">
        <v>0</v>
      </c>
      <c r="P2777">
        <v>2</v>
      </c>
      <c r="Q2777" t="b">
        <v>0</v>
      </c>
      <c r="R2777" t="s">
        <v>8304</v>
      </c>
      <c r="S2777" s="11">
        <f>SUM(E2777/D2777)*100</f>
        <v>3</v>
      </c>
      <c r="T2777" s="10">
        <f>SUM(E2777/P2777)</f>
        <v>75</v>
      </c>
      <c r="U2777" t="s">
        <v>8320</v>
      </c>
      <c r="V2777" t="s">
        <v>8356</v>
      </c>
    </row>
    <row r="2778" spans="1:22" ht="58" x14ac:dyDescent="0.35">
      <c r="A2778">
        <v>2776</v>
      </c>
      <c r="B2778" s="3" t="s">
        <v>2776</v>
      </c>
      <c r="C2778" s="3" t="s">
        <v>6886</v>
      </c>
      <c r="D2778" s="18">
        <v>21000</v>
      </c>
      <c r="E2778" s="1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7">
        <v>42136.088842592588</v>
      </c>
      <c r="L2778" s="7">
        <v>42167.088842592588</v>
      </c>
      <c r="M2778" s="5">
        <f>(J2778/86400)+25569+(-5/24)</f>
        <v>42136.088842592588</v>
      </c>
      <c r="N2778" s="5">
        <f t="shared" si="43"/>
        <v>42167.088842592588</v>
      </c>
      <c r="O2778" t="b">
        <v>0</v>
      </c>
      <c r="P2778">
        <v>36</v>
      </c>
      <c r="Q2778" t="b">
        <v>0</v>
      </c>
      <c r="R2778" t="s">
        <v>8304</v>
      </c>
      <c r="S2778" s="11">
        <f>SUM(E2778/D2778)*100</f>
        <v>7.8809523809523814</v>
      </c>
      <c r="T2778" s="10">
        <f>SUM(E2778/P2778)</f>
        <v>45.972222222222221</v>
      </c>
      <c r="U2778" t="s">
        <v>8320</v>
      </c>
      <c r="V2778" t="s">
        <v>8356</v>
      </c>
    </row>
    <row r="2779" spans="1:22" ht="43.5" x14ac:dyDescent="0.35">
      <c r="A2779">
        <v>2777</v>
      </c>
      <c r="B2779" s="3" t="s">
        <v>2777</v>
      </c>
      <c r="C2779" s="3" t="s">
        <v>6887</v>
      </c>
      <c r="D2779" s="18">
        <v>3000</v>
      </c>
      <c r="E2779" s="18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7">
        <v>42172.460694444446</v>
      </c>
      <c r="L2779" s="7">
        <v>42202.460694444446</v>
      </c>
      <c r="M2779" s="5">
        <f>(J2779/86400)+25569+(-5/24)</f>
        <v>42172.460694444446</v>
      </c>
      <c r="N2779" s="5">
        <f t="shared" si="43"/>
        <v>42202.460694444446</v>
      </c>
      <c r="O2779" t="b">
        <v>0</v>
      </c>
      <c r="P2779">
        <v>1</v>
      </c>
      <c r="Q2779" t="b">
        <v>0</v>
      </c>
      <c r="R2779" t="s">
        <v>8304</v>
      </c>
      <c r="S2779" s="11">
        <f>SUM(E2779/D2779)*100</f>
        <v>0.33333333333333337</v>
      </c>
      <c r="T2779" s="10">
        <f>SUM(E2779/P2779)</f>
        <v>10</v>
      </c>
      <c r="U2779" t="s">
        <v>8320</v>
      </c>
      <c r="V2779" t="s">
        <v>8356</v>
      </c>
    </row>
    <row r="2780" spans="1:22" ht="58" x14ac:dyDescent="0.35">
      <c r="A2780">
        <v>2778</v>
      </c>
      <c r="B2780" s="3" t="s">
        <v>2778</v>
      </c>
      <c r="C2780" s="3" t="s">
        <v>6888</v>
      </c>
      <c r="D2780" s="18">
        <v>5500</v>
      </c>
      <c r="E2780" s="18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7">
        <v>41846.769745370366</v>
      </c>
      <c r="L2780" s="7">
        <v>41876.769745370366</v>
      </c>
      <c r="M2780" s="5">
        <f>(J2780/86400)+25569+(-5/24)</f>
        <v>41846.769745370366</v>
      </c>
      <c r="N2780" s="5">
        <f t="shared" si="43"/>
        <v>41876.769745370366</v>
      </c>
      <c r="O2780" t="b">
        <v>0</v>
      </c>
      <c r="P2780">
        <v>15</v>
      </c>
      <c r="Q2780" t="b">
        <v>0</v>
      </c>
      <c r="R2780" t="s">
        <v>8304</v>
      </c>
      <c r="S2780" s="11">
        <f>SUM(E2780/D2780)*100</f>
        <v>25.545454545454543</v>
      </c>
      <c r="T2780" s="10">
        <f>SUM(E2780/P2780)</f>
        <v>93.666666666666671</v>
      </c>
      <c r="U2780" t="s">
        <v>8320</v>
      </c>
      <c r="V2780" t="s">
        <v>8356</v>
      </c>
    </row>
    <row r="2781" spans="1:22" ht="43.5" x14ac:dyDescent="0.35">
      <c r="A2781">
        <v>2779</v>
      </c>
      <c r="B2781" s="3" t="s">
        <v>2779</v>
      </c>
      <c r="C2781" s="3" t="s">
        <v>6889</v>
      </c>
      <c r="D2781" s="18">
        <v>2500</v>
      </c>
      <c r="E2781" s="18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7">
        <v>42300.377557870372</v>
      </c>
      <c r="L2781" s="7">
        <v>42330.419224537036</v>
      </c>
      <c r="M2781" s="5">
        <f>(J2781/86400)+25569+(-5/24)</f>
        <v>42300.377557870372</v>
      </c>
      <c r="N2781" s="5">
        <f t="shared" si="43"/>
        <v>42330.419224537036</v>
      </c>
      <c r="O2781" t="b">
        <v>0</v>
      </c>
      <c r="P2781">
        <v>1</v>
      </c>
      <c r="Q2781" t="b">
        <v>0</v>
      </c>
      <c r="R2781" t="s">
        <v>8304</v>
      </c>
      <c r="S2781" s="11">
        <f>SUM(E2781/D2781)*100</f>
        <v>2.12</v>
      </c>
      <c r="T2781" s="10">
        <f>SUM(E2781/P2781)</f>
        <v>53</v>
      </c>
      <c r="U2781" t="s">
        <v>8320</v>
      </c>
      <c r="V2781" t="s">
        <v>8356</v>
      </c>
    </row>
    <row r="2782" spans="1:22" ht="29" x14ac:dyDescent="0.35">
      <c r="A2782">
        <v>2780</v>
      </c>
      <c r="B2782" s="3" t="s">
        <v>2780</v>
      </c>
      <c r="C2782" s="3" t="s">
        <v>6890</v>
      </c>
      <c r="D2782" s="18">
        <v>100000</v>
      </c>
      <c r="E2782" s="18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7">
        <v>42774.239444444444</v>
      </c>
      <c r="L2782" s="7">
        <v>42804.239444444444</v>
      </c>
      <c r="M2782" s="5">
        <f>(J2782/86400)+25569+(-5/24)</f>
        <v>42774.239444444444</v>
      </c>
      <c r="N2782" s="5">
        <f t="shared" si="43"/>
        <v>42804.239444444444</v>
      </c>
      <c r="O2782" t="b">
        <v>0</v>
      </c>
      <c r="P2782">
        <v>0</v>
      </c>
      <c r="Q2782" t="b">
        <v>0</v>
      </c>
      <c r="R2782" t="s">
        <v>8304</v>
      </c>
      <c r="S2782" s="11">
        <f>SUM(E2782/D2782)*100</f>
        <v>0</v>
      </c>
      <c r="T2782" s="10" t="e">
        <f>SUM(E2782/P2782)</f>
        <v>#DIV/0!</v>
      </c>
      <c r="U2782" t="s">
        <v>8320</v>
      </c>
      <c r="V2782" t="s">
        <v>8356</v>
      </c>
    </row>
    <row r="2783" spans="1:22" ht="43.5" x14ac:dyDescent="0.35">
      <c r="A2783">
        <v>2781</v>
      </c>
      <c r="B2783" s="3" t="s">
        <v>2781</v>
      </c>
      <c r="C2783" s="3" t="s">
        <v>6891</v>
      </c>
      <c r="D2783" s="18">
        <v>1250</v>
      </c>
      <c r="E2783" s="18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7">
        <v>42018.733263888884</v>
      </c>
      <c r="L2783" s="7">
        <v>42047.083333333336</v>
      </c>
      <c r="M2783" s="5">
        <f>(J2783/86400)+25569+(-5/24)</f>
        <v>42018.733263888884</v>
      </c>
      <c r="N2783" s="5">
        <f t="shared" si="43"/>
        <v>42047.083333333336</v>
      </c>
      <c r="O2783" t="b">
        <v>0</v>
      </c>
      <c r="P2783">
        <v>28</v>
      </c>
      <c r="Q2783" t="b">
        <v>1</v>
      </c>
      <c r="R2783" t="s">
        <v>8271</v>
      </c>
      <c r="S2783" s="11">
        <f>SUM(E2783/D2783)*100</f>
        <v>105.28</v>
      </c>
      <c r="T2783" s="10">
        <f>SUM(E2783/P2783)</f>
        <v>47</v>
      </c>
      <c r="U2783" t="s">
        <v>8315</v>
      </c>
      <c r="V2783" t="s">
        <v>8316</v>
      </c>
    </row>
    <row r="2784" spans="1:22" ht="29" x14ac:dyDescent="0.35">
      <c r="A2784">
        <v>2782</v>
      </c>
      <c r="B2784" s="3" t="s">
        <v>2782</v>
      </c>
      <c r="C2784" s="3" t="s">
        <v>6892</v>
      </c>
      <c r="D2784" s="18">
        <v>1000</v>
      </c>
      <c r="E2784" s="18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7">
        <v>42026.716643518514</v>
      </c>
      <c r="L2784" s="7">
        <v>42051.999305555553</v>
      </c>
      <c r="M2784" s="5">
        <f>(J2784/86400)+25569+(-5/24)</f>
        <v>42026.716643518514</v>
      </c>
      <c r="N2784" s="5">
        <f t="shared" si="43"/>
        <v>42051.999305555553</v>
      </c>
      <c r="O2784" t="b">
        <v>0</v>
      </c>
      <c r="P2784">
        <v>18</v>
      </c>
      <c r="Q2784" t="b">
        <v>1</v>
      </c>
      <c r="R2784" t="s">
        <v>8271</v>
      </c>
      <c r="S2784" s="11">
        <f>SUM(E2784/D2784)*100</f>
        <v>120</v>
      </c>
      <c r="T2784" s="10">
        <f>SUM(E2784/P2784)</f>
        <v>66.666666666666671</v>
      </c>
      <c r="U2784" t="s">
        <v>8315</v>
      </c>
      <c r="V2784" t="s">
        <v>8316</v>
      </c>
    </row>
    <row r="2785" spans="1:22" ht="43.5" x14ac:dyDescent="0.35">
      <c r="A2785">
        <v>2783</v>
      </c>
      <c r="B2785" s="3" t="s">
        <v>2783</v>
      </c>
      <c r="C2785" s="3" t="s">
        <v>6893</v>
      </c>
      <c r="D2785" s="18">
        <v>1000</v>
      </c>
      <c r="E2785" s="18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7">
        <v>42103.326921296299</v>
      </c>
      <c r="L2785" s="7">
        <v>42117.326921296299</v>
      </c>
      <c r="M2785" s="5">
        <f>(J2785/86400)+25569+(-5/24)</f>
        <v>42103.326921296299</v>
      </c>
      <c r="N2785" s="5">
        <f t="shared" si="43"/>
        <v>42117.326921296299</v>
      </c>
      <c r="O2785" t="b">
        <v>0</v>
      </c>
      <c r="P2785">
        <v>61</v>
      </c>
      <c r="Q2785" t="b">
        <v>1</v>
      </c>
      <c r="R2785" t="s">
        <v>8271</v>
      </c>
      <c r="S2785" s="11">
        <f>SUM(E2785/D2785)*100</f>
        <v>114.5</v>
      </c>
      <c r="T2785" s="10">
        <f>SUM(E2785/P2785)</f>
        <v>18.770491803278688</v>
      </c>
      <c r="U2785" t="s">
        <v>8315</v>
      </c>
      <c r="V2785" t="s">
        <v>8316</v>
      </c>
    </row>
    <row r="2786" spans="1:22" ht="43.5" x14ac:dyDescent="0.35">
      <c r="A2786">
        <v>2784</v>
      </c>
      <c r="B2786" s="3" t="s">
        <v>2784</v>
      </c>
      <c r="C2786" s="3" t="s">
        <v>6894</v>
      </c>
      <c r="D2786" s="18">
        <v>6000</v>
      </c>
      <c r="E2786" s="18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7">
        <v>41920.579201388886</v>
      </c>
      <c r="L2786" s="7">
        <v>41941.579201388886</v>
      </c>
      <c r="M2786" s="5">
        <f>(J2786/86400)+25569+(-5/24)</f>
        <v>41920.579201388886</v>
      </c>
      <c r="N2786" s="5">
        <f t="shared" si="43"/>
        <v>41941.579201388886</v>
      </c>
      <c r="O2786" t="b">
        <v>0</v>
      </c>
      <c r="P2786">
        <v>108</v>
      </c>
      <c r="Q2786" t="b">
        <v>1</v>
      </c>
      <c r="R2786" t="s">
        <v>8271</v>
      </c>
      <c r="S2786" s="11">
        <f>SUM(E2786/D2786)*100</f>
        <v>119</v>
      </c>
      <c r="T2786" s="10">
        <f>SUM(E2786/P2786)</f>
        <v>66.111111111111114</v>
      </c>
      <c r="U2786" t="s">
        <v>8315</v>
      </c>
      <c r="V2786" t="s">
        <v>8316</v>
      </c>
    </row>
    <row r="2787" spans="1:22" ht="43.5" x14ac:dyDescent="0.35">
      <c r="A2787">
        <v>2785</v>
      </c>
      <c r="B2787" s="3" t="s">
        <v>2785</v>
      </c>
      <c r="C2787" s="3" t="s">
        <v>6895</v>
      </c>
      <c r="D2787" s="18">
        <v>5000</v>
      </c>
      <c r="E2787" s="18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7">
        <v>42557.981099537035</v>
      </c>
      <c r="L2787" s="7">
        <v>42587.666666666664</v>
      </c>
      <c r="M2787" s="5">
        <f>(J2787/86400)+25569+(-5/24)</f>
        <v>42557.981099537035</v>
      </c>
      <c r="N2787" s="5">
        <f t="shared" si="43"/>
        <v>42587.666666666664</v>
      </c>
      <c r="O2787" t="b">
        <v>0</v>
      </c>
      <c r="P2787">
        <v>142</v>
      </c>
      <c r="Q2787" t="b">
        <v>1</v>
      </c>
      <c r="R2787" t="s">
        <v>8271</v>
      </c>
      <c r="S2787" s="11">
        <f>SUM(E2787/D2787)*100</f>
        <v>104.67999999999999</v>
      </c>
      <c r="T2787" s="10">
        <f>SUM(E2787/P2787)</f>
        <v>36.859154929577464</v>
      </c>
      <c r="U2787" t="s">
        <v>8315</v>
      </c>
      <c r="V2787" t="s">
        <v>8316</v>
      </c>
    </row>
    <row r="2788" spans="1:22" ht="29" x14ac:dyDescent="0.35">
      <c r="A2788">
        <v>2786</v>
      </c>
      <c r="B2788" s="3" t="s">
        <v>2786</v>
      </c>
      <c r="C2788" s="3" t="s">
        <v>6896</v>
      </c>
      <c r="D2788" s="18">
        <v>2500</v>
      </c>
      <c r="E2788" s="1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7">
        <v>41815.360879629625</v>
      </c>
      <c r="L2788" s="7">
        <v>41829.360879629625</v>
      </c>
      <c r="M2788" s="5">
        <f>(J2788/86400)+25569+(-5/24)</f>
        <v>41815.360879629625</v>
      </c>
      <c r="N2788" s="5">
        <f t="shared" si="43"/>
        <v>41829.360879629625</v>
      </c>
      <c r="O2788" t="b">
        <v>0</v>
      </c>
      <c r="P2788">
        <v>74</v>
      </c>
      <c r="Q2788" t="b">
        <v>1</v>
      </c>
      <c r="R2788" t="s">
        <v>8271</v>
      </c>
      <c r="S2788" s="11">
        <f>SUM(E2788/D2788)*100</f>
        <v>117.83999999999999</v>
      </c>
      <c r="T2788" s="10">
        <f>SUM(E2788/P2788)</f>
        <v>39.810810810810814</v>
      </c>
      <c r="U2788" t="s">
        <v>8315</v>
      </c>
      <c r="V2788" t="s">
        <v>8316</v>
      </c>
    </row>
    <row r="2789" spans="1:22" ht="43.5" x14ac:dyDescent="0.35">
      <c r="A2789">
        <v>2787</v>
      </c>
      <c r="B2789" s="3" t="s">
        <v>2787</v>
      </c>
      <c r="C2789" s="3" t="s">
        <v>6897</v>
      </c>
      <c r="D2789" s="18">
        <v>1000</v>
      </c>
      <c r="E2789" s="18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7">
        <v>41807.990185185183</v>
      </c>
      <c r="L2789" s="7">
        <v>41837.990185185183</v>
      </c>
      <c r="M2789" s="5">
        <f>(J2789/86400)+25569+(-5/24)</f>
        <v>41807.990185185183</v>
      </c>
      <c r="N2789" s="5">
        <f t="shared" si="43"/>
        <v>41837.990185185183</v>
      </c>
      <c r="O2789" t="b">
        <v>0</v>
      </c>
      <c r="P2789">
        <v>38</v>
      </c>
      <c r="Q2789" t="b">
        <v>1</v>
      </c>
      <c r="R2789" t="s">
        <v>8271</v>
      </c>
      <c r="S2789" s="11">
        <f>SUM(E2789/D2789)*100</f>
        <v>119.7</v>
      </c>
      <c r="T2789" s="10">
        <f>SUM(E2789/P2789)</f>
        <v>31.5</v>
      </c>
      <c r="U2789" t="s">
        <v>8315</v>
      </c>
      <c r="V2789" t="s">
        <v>8316</v>
      </c>
    </row>
    <row r="2790" spans="1:22" ht="43.5" x14ac:dyDescent="0.35">
      <c r="A2790">
        <v>2788</v>
      </c>
      <c r="B2790" s="3" t="s">
        <v>2788</v>
      </c>
      <c r="C2790" s="3" t="s">
        <v>6898</v>
      </c>
      <c r="D2790" s="18">
        <v>2000</v>
      </c>
      <c r="E2790" s="18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7">
        <v>42550.49355324074</v>
      </c>
      <c r="L2790" s="7">
        <v>42580.49355324074</v>
      </c>
      <c r="M2790" s="5">
        <f>(J2790/86400)+25569+(-5/24)</f>
        <v>42550.49355324074</v>
      </c>
      <c r="N2790" s="5">
        <f t="shared" si="43"/>
        <v>42580.49355324074</v>
      </c>
      <c r="O2790" t="b">
        <v>0</v>
      </c>
      <c r="P2790">
        <v>20</v>
      </c>
      <c r="Q2790" t="b">
        <v>1</v>
      </c>
      <c r="R2790" t="s">
        <v>8271</v>
      </c>
      <c r="S2790" s="11">
        <f>SUM(E2790/D2790)*100</f>
        <v>102.49999999999999</v>
      </c>
      <c r="T2790" s="10">
        <f>SUM(E2790/P2790)</f>
        <v>102.5</v>
      </c>
      <c r="U2790" t="s">
        <v>8315</v>
      </c>
      <c r="V2790" t="s">
        <v>8316</v>
      </c>
    </row>
    <row r="2791" spans="1:22" ht="29" x14ac:dyDescent="0.35">
      <c r="A2791">
        <v>2789</v>
      </c>
      <c r="B2791" s="3" t="s">
        <v>2789</v>
      </c>
      <c r="C2791" s="3" t="s">
        <v>6899</v>
      </c>
      <c r="D2791" s="18">
        <v>3000</v>
      </c>
      <c r="E2791" s="18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7">
        <v>42055.804791666662</v>
      </c>
      <c r="L2791" s="7">
        <v>42074.958333333336</v>
      </c>
      <c r="M2791" s="5">
        <f>(J2791/86400)+25569+(-5/24)</f>
        <v>42055.804791666662</v>
      </c>
      <c r="N2791" s="5">
        <f t="shared" si="43"/>
        <v>42074.958333333336</v>
      </c>
      <c r="O2791" t="b">
        <v>0</v>
      </c>
      <c r="P2791">
        <v>24</v>
      </c>
      <c r="Q2791" t="b">
        <v>1</v>
      </c>
      <c r="R2791" t="s">
        <v>8271</v>
      </c>
      <c r="S2791" s="11">
        <f>SUM(E2791/D2791)*100</f>
        <v>101.16666666666667</v>
      </c>
      <c r="T2791" s="10">
        <f>SUM(E2791/P2791)</f>
        <v>126.45833333333333</v>
      </c>
      <c r="U2791" t="s">
        <v>8315</v>
      </c>
      <c r="V2791" t="s">
        <v>8316</v>
      </c>
    </row>
    <row r="2792" spans="1:22" ht="43.5" x14ac:dyDescent="0.35">
      <c r="A2792">
        <v>2790</v>
      </c>
      <c r="B2792" s="3" t="s">
        <v>2790</v>
      </c>
      <c r="C2792" s="3" t="s">
        <v>6900</v>
      </c>
      <c r="D2792" s="18">
        <v>3000</v>
      </c>
      <c r="E2792" s="18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7">
        <v>42016.730358796289</v>
      </c>
      <c r="L2792" s="7">
        <v>42046.730358796289</v>
      </c>
      <c r="M2792" s="5">
        <f>(J2792/86400)+25569+(-5/24)</f>
        <v>42016.730358796289</v>
      </c>
      <c r="N2792" s="5">
        <f t="shared" si="43"/>
        <v>42046.730358796289</v>
      </c>
      <c r="O2792" t="b">
        <v>0</v>
      </c>
      <c r="P2792">
        <v>66</v>
      </c>
      <c r="Q2792" t="b">
        <v>1</v>
      </c>
      <c r="R2792" t="s">
        <v>8271</v>
      </c>
      <c r="S2792" s="11">
        <f>SUM(E2792/D2792)*100</f>
        <v>105.33333333333333</v>
      </c>
      <c r="T2792" s="10">
        <f>SUM(E2792/P2792)</f>
        <v>47.878787878787875</v>
      </c>
      <c r="U2792" t="s">
        <v>8315</v>
      </c>
      <c r="V2792" t="s">
        <v>8316</v>
      </c>
    </row>
    <row r="2793" spans="1:22" ht="58" x14ac:dyDescent="0.35">
      <c r="A2793">
        <v>2791</v>
      </c>
      <c r="B2793" s="3" t="s">
        <v>2791</v>
      </c>
      <c r="C2793" s="3" t="s">
        <v>6901</v>
      </c>
      <c r="D2793" s="18">
        <v>2000</v>
      </c>
      <c r="E2793" s="18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7">
        <v>42591.691655092589</v>
      </c>
      <c r="L2793" s="7">
        <v>42621.958333333336</v>
      </c>
      <c r="M2793" s="5">
        <f>(J2793/86400)+25569+(-5/24)</f>
        <v>42591.691655092589</v>
      </c>
      <c r="N2793" s="5">
        <f t="shared" si="43"/>
        <v>42621.958333333336</v>
      </c>
      <c r="O2793" t="b">
        <v>0</v>
      </c>
      <c r="P2793">
        <v>28</v>
      </c>
      <c r="Q2793" t="b">
        <v>1</v>
      </c>
      <c r="R2793" t="s">
        <v>8271</v>
      </c>
      <c r="S2793" s="11">
        <f>SUM(E2793/D2793)*100</f>
        <v>102.49999999999999</v>
      </c>
      <c r="T2793" s="10">
        <f>SUM(E2793/P2793)</f>
        <v>73.214285714285708</v>
      </c>
      <c r="U2793" t="s">
        <v>8315</v>
      </c>
      <c r="V2793" t="s">
        <v>8316</v>
      </c>
    </row>
    <row r="2794" spans="1:22" ht="43.5" x14ac:dyDescent="0.35">
      <c r="A2794">
        <v>2792</v>
      </c>
      <c r="B2794" s="3" t="s">
        <v>2792</v>
      </c>
      <c r="C2794" s="3" t="s">
        <v>6902</v>
      </c>
      <c r="D2794" s="18">
        <v>2000</v>
      </c>
      <c r="E2794" s="18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7">
        <v>42183.022673611107</v>
      </c>
      <c r="L2794" s="7">
        <v>42228.022673611107</v>
      </c>
      <c r="M2794" s="5">
        <f>(J2794/86400)+25569+(-5/24)</f>
        <v>42183.022673611107</v>
      </c>
      <c r="N2794" s="5">
        <f t="shared" si="43"/>
        <v>42228.022673611107</v>
      </c>
      <c r="O2794" t="b">
        <v>0</v>
      </c>
      <c r="P2794">
        <v>24</v>
      </c>
      <c r="Q2794" t="b">
        <v>1</v>
      </c>
      <c r="R2794" t="s">
        <v>8271</v>
      </c>
      <c r="S2794" s="11">
        <f>SUM(E2794/D2794)*100</f>
        <v>107.60000000000001</v>
      </c>
      <c r="T2794" s="10">
        <f>SUM(E2794/P2794)</f>
        <v>89.666666666666671</v>
      </c>
      <c r="U2794" t="s">
        <v>8315</v>
      </c>
      <c r="V2794" t="s">
        <v>8316</v>
      </c>
    </row>
    <row r="2795" spans="1:22" ht="58" x14ac:dyDescent="0.35">
      <c r="A2795">
        <v>2793</v>
      </c>
      <c r="B2795" s="3" t="s">
        <v>2793</v>
      </c>
      <c r="C2795" s="3" t="s">
        <v>6903</v>
      </c>
      <c r="D2795" s="18">
        <v>10000</v>
      </c>
      <c r="E2795" s="18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7">
        <v>42176.210706018515</v>
      </c>
      <c r="L2795" s="7">
        <v>42206.210706018515</v>
      </c>
      <c r="M2795" s="5">
        <f>(J2795/86400)+25569+(-5/24)</f>
        <v>42176.210706018515</v>
      </c>
      <c r="N2795" s="5">
        <f t="shared" si="43"/>
        <v>42206.210706018515</v>
      </c>
      <c r="O2795" t="b">
        <v>0</v>
      </c>
      <c r="P2795">
        <v>73</v>
      </c>
      <c r="Q2795" t="b">
        <v>1</v>
      </c>
      <c r="R2795" t="s">
        <v>8271</v>
      </c>
      <c r="S2795" s="11">
        <f>SUM(E2795/D2795)*100</f>
        <v>110.5675</v>
      </c>
      <c r="T2795" s="10">
        <f>SUM(E2795/P2795)</f>
        <v>151.4623287671233</v>
      </c>
      <c r="U2795" t="s">
        <v>8315</v>
      </c>
      <c r="V2795" t="s">
        <v>8316</v>
      </c>
    </row>
    <row r="2796" spans="1:22" ht="58" x14ac:dyDescent="0.35">
      <c r="A2796">
        <v>2794</v>
      </c>
      <c r="B2796" s="3" t="s">
        <v>2794</v>
      </c>
      <c r="C2796" s="3" t="s">
        <v>6904</v>
      </c>
      <c r="D2796" s="18">
        <v>50</v>
      </c>
      <c r="E2796" s="18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7">
        <v>42416.48332175926</v>
      </c>
      <c r="L2796" s="7">
        <v>42432.583333333336</v>
      </c>
      <c r="M2796" s="5">
        <f>(J2796/86400)+25569+(-5/24)</f>
        <v>42416.48332175926</v>
      </c>
      <c r="N2796" s="5">
        <f t="shared" si="43"/>
        <v>42432.583333333336</v>
      </c>
      <c r="O2796" t="b">
        <v>0</v>
      </c>
      <c r="P2796">
        <v>3</v>
      </c>
      <c r="Q2796" t="b">
        <v>1</v>
      </c>
      <c r="R2796" t="s">
        <v>8271</v>
      </c>
      <c r="S2796" s="11">
        <f>SUM(E2796/D2796)*100</f>
        <v>150</v>
      </c>
      <c r="T2796" s="10">
        <f>SUM(E2796/P2796)</f>
        <v>25</v>
      </c>
      <c r="U2796" t="s">
        <v>8315</v>
      </c>
      <c r="V2796" t="s">
        <v>8316</v>
      </c>
    </row>
    <row r="2797" spans="1:22" ht="43.5" x14ac:dyDescent="0.35">
      <c r="A2797">
        <v>2795</v>
      </c>
      <c r="B2797" s="3" t="s">
        <v>2795</v>
      </c>
      <c r="C2797" s="3" t="s">
        <v>6905</v>
      </c>
      <c r="D2797" s="18">
        <v>700</v>
      </c>
      <c r="E2797" s="18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7">
        <v>41780.317604166667</v>
      </c>
      <c r="L2797" s="7">
        <v>41796.75</v>
      </c>
      <c r="M2797" s="5">
        <f>(J2797/86400)+25569+(-5/24)</f>
        <v>41780.317604166667</v>
      </c>
      <c r="N2797" s="5">
        <f t="shared" si="43"/>
        <v>41796.75</v>
      </c>
      <c r="O2797" t="b">
        <v>0</v>
      </c>
      <c r="P2797">
        <v>20</v>
      </c>
      <c r="Q2797" t="b">
        <v>1</v>
      </c>
      <c r="R2797" t="s">
        <v>8271</v>
      </c>
      <c r="S2797" s="11">
        <f>SUM(E2797/D2797)*100</f>
        <v>104.28571428571429</v>
      </c>
      <c r="T2797" s="10">
        <f>SUM(E2797/P2797)</f>
        <v>36.5</v>
      </c>
      <c r="U2797" t="s">
        <v>8315</v>
      </c>
      <c r="V2797" t="s">
        <v>8316</v>
      </c>
    </row>
    <row r="2798" spans="1:22" ht="43.5" x14ac:dyDescent="0.35">
      <c r="A2798">
        <v>2796</v>
      </c>
      <c r="B2798" s="3" t="s">
        <v>2796</v>
      </c>
      <c r="C2798" s="3" t="s">
        <v>6906</v>
      </c>
      <c r="D2798" s="18">
        <v>800</v>
      </c>
      <c r="E2798" s="1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7">
        <v>41795.319768518515</v>
      </c>
      <c r="L2798" s="7">
        <v>41825.319768518515</v>
      </c>
      <c r="M2798" s="5">
        <f>(J2798/86400)+25569+(-5/24)</f>
        <v>41795.319768518515</v>
      </c>
      <c r="N2798" s="5">
        <f t="shared" si="43"/>
        <v>41825.319768518515</v>
      </c>
      <c r="O2798" t="b">
        <v>0</v>
      </c>
      <c r="P2798">
        <v>21</v>
      </c>
      <c r="Q2798" t="b">
        <v>1</v>
      </c>
      <c r="R2798" t="s">
        <v>8271</v>
      </c>
      <c r="S2798" s="11">
        <f>SUM(E2798/D2798)*100</f>
        <v>115.5</v>
      </c>
      <c r="T2798" s="10">
        <f>SUM(E2798/P2798)</f>
        <v>44</v>
      </c>
      <c r="U2798" t="s">
        <v>8315</v>
      </c>
      <c r="V2798" t="s">
        <v>8316</v>
      </c>
    </row>
    <row r="2799" spans="1:22" ht="43.5" x14ac:dyDescent="0.35">
      <c r="A2799">
        <v>2797</v>
      </c>
      <c r="B2799" s="3" t="s">
        <v>2797</v>
      </c>
      <c r="C2799" s="3" t="s">
        <v>6907</v>
      </c>
      <c r="D2799" s="18">
        <v>8000</v>
      </c>
      <c r="E2799" s="18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7">
        <v>41798.731944444444</v>
      </c>
      <c r="L2799" s="7">
        <v>41828.731944444444</v>
      </c>
      <c r="M2799" s="5">
        <f>(J2799/86400)+25569+(-5/24)</f>
        <v>41798.731944444444</v>
      </c>
      <c r="N2799" s="5">
        <f t="shared" si="43"/>
        <v>41828.731944444444</v>
      </c>
      <c r="O2799" t="b">
        <v>0</v>
      </c>
      <c r="P2799">
        <v>94</v>
      </c>
      <c r="Q2799" t="b">
        <v>1</v>
      </c>
      <c r="R2799" t="s">
        <v>8271</v>
      </c>
      <c r="S2799" s="11">
        <f>SUM(E2799/D2799)*100</f>
        <v>102.64512500000001</v>
      </c>
      <c r="T2799" s="10">
        <f>SUM(E2799/P2799)</f>
        <v>87.357553191489373</v>
      </c>
      <c r="U2799" t="s">
        <v>8315</v>
      </c>
      <c r="V2799" t="s">
        <v>8316</v>
      </c>
    </row>
    <row r="2800" spans="1:22" ht="58" x14ac:dyDescent="0.35">
      <c r="A2800">
        <v>2798</v>
      </c>
      <c r="B2800" s="3" t="s">
        <v>2798</v>
      </c>
      <c r="C2800" s="3" t="s">
        <v>6908</v>
      </c>
      <c r="D2800" s="18">
        <v>5000</v>
      </c>
      <c r="E2800" s="18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7">
        <v>42201.466678240737</v>
      </c>
      <c r="L2800" s="7">
        <v>42216.458333333336</v>
      </c>
      <c r="M2800" s="5">
        <f>(J2800/86400)+25569+(-5/24)</f>
        <v>42201.466678240737</v>
      </c>
      <c r="N2800" s="5">
        <f t="shared" si="43"/>
        <v>42216.458333333336</v>
      </c>
      <c r="O2800" t="b">
        <v>0</v>
      </c>
      <c r="P2800">
        <v>139</v>
      </c>
      <c r="Q2800" t="b">
        <v>1</v>
      </c>
      <c r="R2800" t="s">
        <v>8271</v>
      </c>
      <c r="S2800" s="11">
        <f>SUM(E2800/D2800)*100</f>
        <v>101.4</v>
      </c>
      <c r="T2800" s="10">
        <f>SUM(E2800/P2800)</f>
        <v>36.474820143884891</v>
      </c>
      <c r="U2800" t="s">
        <v>8315</v>
      </c>
      <c r="V2800" t="s">
        <v>8316</v>
      </c>
    </row>
    <row r="2801" spans="1:22" ht="58" x14ac:dyDescent="0.35">
      <c r="A2801">
        <v>2799</v>
      </c>
      <c r="B2801" s="3" t="s">
        <v>2799</v>
      </c>
      <c r="C2801" s="3" t="s">
        <v>6909</v>
      </c>
      <c r="D2801" s="18">
        <v>5000</v>
      </c>
      <c r="E2801" s="18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7">
        <v>42507.05636574074</v>
      </c>
      <c r="L2801" s="7">
        <v>42538.458333333336</v>
      </c>
      <c r="M2801" s="5">
        <f>(J2801/86400)+25569+(-5/24)</f>
        <v>42507.05636574074</v>
      </c>
      <c r="N2801" s="5">
        <f t="shared" si="43"/>
        <v>42538.458333333336</v>
      </c>
      <c r="O2801" t="b">
        <v>0</v>
      </c>
      <c r="P2801">
        <v>130</v>
      </c>
      <c r="Q2801" t="b">
        <v>1</v>
      </c>
      <c r="R2801" t="s">
        <v>8271</v>
      </c>
      <c r="S2801" s="11">
        <f>SUM(E2801/D2801)*100</f>
        <v>116.6348</v>
      </c>
      <c r="T2801" s="10">
        <f>SUM(E2801/P2801)</f>
        <v>44.859538461538463</v>
      </c>
      <c r="U2801" t="s">
        <v>8315</v>
      </c>
      <c r="V2801" t="s">
        <v>8316</v>
      </c>
    </row>
    <row r="2802" spans="1:22" ht="43.5" x14ac:dyDescent="0.35">
      <c r="A2802">
        <v>2800</v>
      </c>
      <c r="B2802" s="3" t="s">
        <v>2800</v>
      </c>
      <c r="C2802" s="3" t="s">
        <v>6910</v>
      </c>
      <c r="D2802" s="18">
        <v>1000</v>
      </c>
      <c r="E2802" s="18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7">
        <v>41948.344513888886</v>
      </c>
      <c r="L2802" s="7">
        <v>42008.344513888886</v>
      </c>
      <c r="M2802" s="5">
        <f>(J2802/86400)+25569+(-5/24)</f>
        <v>41948.344513888886</v>
      </c>
      <c r="N2802" s="5">
        <f t="shared" si="43"/>
        <v>42008.344513888886</v>
      </c>
      <c r="O2802" t="b">
        <v>0</v>
      </c>
      <c r="P2802">
        <v>31</v>
      </c>
      <c r="Q2802" t="b">
        <v>1</v>
      </c>
      <c r="R2802" t="s">
        <v>8271</v>
      </c>
      <c r="S2802" s="11">
        <f>SUM(E2802/D2802)*100</f>
        <v>133</v>
      </c>
      <c r="T2802" s="10">
        <f>SUM(E2802/P2802)</f>
        <v>42.903225806451616</v>
      </c>
      <c r="U2802" t="s">
        <v>8315</v>
      </c>
      <c r="V2802" t="s">
        <v>8316</v>
      </c>
    </row>
    <row r="2803" spans="1:22" ht="43.5" x14ac:dyDescent="0.35">
      <c r="A2803">
        <v>2801</v>
      </c>
      <c r="B2803" s="3" t="s">
        <v>2801</v>
      </c>
      <c r="C2803" s="3" t="s">
        <v>6911</v>
      </c>
      <c r="D2803" s="18">
        <v>500</v>
      </c>
      <c r="E2803" s="18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7">
        <v>41900.034826388888</v>
      </c>
      <c r="L2803" s="7">
        <v>41922.25</v>
      </c>
      <c r="M2803" s="5">
        <f>(J2803/86400)+25569+(-5/24)</f>
        <v>41900.034826388888</v>
      </c>
      <c r="N2803" s="5">
        <f t="shared" si="43"/>
        <v>41922.25</v>
      </c>
      <c r="O2803" t="b">
        <v>0</v>
      </c>
      <c r="P2803">
        <v>13</v>
      </c>
      <c r="Q2803" t="b">
        <v>1</v>
      </c>
      <c r="R2803" t="s">
        <v>8271</v>
      </c>
      <c r="S2803" s="11">
        <f>SUM(E2803/D2803)*100</f>
        <v>133.20000000000002</v>
      </c>
      <c r="T2803" s="10">
        <f>SUM(E2803/P2803)</f>
        <v>51.230769230769234</v>
      </c>
      <c r="U2803" t="s">
        <v>8315</v>
      </c>
      <c r="V2803" t="s">
        <v>8316</v>
      </c>
    </row>
    <row r="2804" spans="1:22" ht="58" x14ac:dyDescent="0.35">
      <c r="A2804">
        <v>2802</v>
      </c>
      <c r="B2804" s="3" t="s">
        <v>2802</v>
      </c>
      <c r="C2804" s="3" t="s">
        <v>6912</v>
      </c>
      <c r="D2804" s="18">
        <v>3000</v>
      </c>
      <c r="E2804" s="18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7">
        <v>42192.438738425924</v>
      </c>
      <c r="L2804" s="7">
        <v>42222.438738425924</v>
      </c>
      <c r="M2804" s="5">
        <f>(J2804/86400)+25569+(-5/24)</f>
        <v>42192.438738425924</v>
      </c>
      <c r="N2804" s="5">
        <f t="shared" si="43"/>
        <v>42222.438738425924</v>
      </c>
      <c r="O2804" t="b">
        <v>0</v>
      </c>
      <c r="P2804">
        <v>90</v>
      </c>
      <c r="Q2804" t="b">
        <v>1</v>
      </c>
      <c r="R2804" t="s">
        <v>8271</v>
      </c>
      <c r="S2804" s="11">
        <f>SUM(E2804/D2804)*100</f>
        <v>101.83333333333333</v>
      </c>
      <c r="T2804" s="10">
        <f>SUM(E2804/P2804)</f>
        <v>33.944444444444443</v>
      </c>
      <c r="U2804" t="s">
        <v>8315</v>
      </c>
      <c r="V2804" t="s">
        <v>8316</v>
      </c>
    </row>
    <row r="2805" spans="1:22" ht="43.5" x14ac:dyDescent="0.35">
      <c r="A2805">
        <v>2803</v>
      </c>
      <c r="B2805" s="3" t="s">
        <v>2803</v>
      </c>
      <c r="C2805" s="3" t="s">
        <v>6913</v>
      </c>
      <c r="D2805" s="18">
        <v>10000</v>
      </c>
      <c r="E2805" s="18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7">
        <v>42157.857361111113</v>
      </c>
      <c r="L2805" s="7">
        <v>42200.791666666664</v>
      </c>
      <c r="M2805" s="5">
        <f>(J2805/86400)+25569+(-5/24)</f>
        <v>42157.857361111113</v>
      </c>
      <c r="N2805" s="5">
        <f t="shared" si="43"/>
        <v>42200.791666666664</v>
      </c>
      <c r="O2805" t="b">
        <v>0</v>
      </c>
      <c r="P2805">
        <v>141</v>
      </c>
      <c r="Q2805" t="b">
        <v>1</v>
      </c>
      <c r="R2805" t="s">
        <v>8271</v>
      </c>
      <c r="S2805" s="11">
        <f>SUM(E2805/D2805)*100</f>
        <v>127.95</v>
      </c>
      <c r="T2805" s="10">
        <f>SUM(E2805/P2805)</f>
        <v>90.744680851063833</v>
      </c>
      <c r="U2805" t="s">
        <v>8315</v>
      </c>
      <c r="V2805" t="s">
        <v>8316</v>
      </c>
    </row>
    <row r="2806" spans="1:22" ht="43.5" x14ac:dyDescent="0.35">
      <c r="A2806">
        <v>2804</v>
      </c>
      <c r="B2806" s="3" t="s">
        <v>2804</v>
      </c>
      <c r="C2806" s="3" t="s">
        <v>6914</v>
      </c>
      <c r="D2806" s="18">
        <v>1000</v>
      </c>
      <c r="E2806" s="18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7">
        <v>41881.245254629626</v>
      </c>
      <c r="L2806" s="7">
        <v>41911.245254629626</v>
      </c>
      <c r="M2806" s="5">
        <f>(J2806/86400)+25569+(-5/24)</f>
        <v>41881.245254629626</v>
      </c>
      <c r="N2806" s="5">
        <f t="shared" si="43"/>
        <v>41911.245254629626</v>
      </c>
      <c r="O2806" t="b">
        <v>0</v>
      </c>
      <c r="P2806">
        <v>23</v>
      </c>
      <c r="Q2806" t="b">
        <v>1</v>
      </c>
      <c r="R2806" t="s">
        <v>8271</v>
      </c>
      <c r="S2806" s="11">
        <f>SUM(E2806/D2806)*100</f>
        <v>114.99999999999999</v>
      </c>
      <c r="T2806" s="10">
        <f>SUM(E2806/P2806)</f>
        <v>50</v>
      </c>
      <c r="U2806" t="s">
        <v>8315</v>
      </c>
      <c r="V2806" t="s">
        <v>8316</v>
      </c>
    </row>
    <row r="2807" spans="1:22" ht="58" x14ac:dyDescent="0.35">
      <c r="A2807">
        <v>2805</v>
      </c>
      <c r="B2807" s="3" t="s">
        <v>2805</v>
      </c>
      <c r="C2807" s="3" t="s">
        <v>6915</v>
      </c>
      <c r="D2807" s="18">
        <v>400</v>
      </c>
      <c r="E2807" s="18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7">
        <v>42213.2971412037</v>
      </c>
      <c r="L2807" s="7">
        <v>42238.2971412037</v>
      </c>
      <c r="M2807" s="5">
        <f>(J2807/86400)+25569+(-5/24)</f>
        <v>42213.2971412037</v>
      </c>
      <c r="N2807" s="5">
        <f t="shared" si="43"/>
        <v>42238.2971412037</v>
      </c>
      <c r="O2807" t="b">
        <v>0</v>
      </c>
      <c r="P2807">
        <v>18</v>
      </c>
      <c r="Q2807" t="b">
        <v>1</v>
      </c>
      <c r="R2807" t="s">
        <v>8271</v>
      </c>
      <c r="S2807" s="11">
        <f>SUM(E2807/D2807)*100</f>
        <v>110.00000000000001</v>
      </c>
      <c r="T2807" s="10">
        <f>SUM(E2807/P2807)</f>
        <v>24.444444444444443</v>
      </c>
      <c r="U2807" t="s">
        <v>8315</v>
      </c>
      <c r="V2807" t="s">
        <v>8316</v>
      </c>
    </row>
    <row r="2808" spans="1:22" ht="43.5" x14ac:dyDescent="0.35">
      <c r="A2808">
        <v>2806</v>
      </c>
      <c r="B2808" s="3" t="s">
        <v>2806</v>
      </c>
      <c r="C2808" s="3" t="s">
        <v>6916</v>
      </c>
      <c r="D2808" s="18">
        <v>3000</v>
      </c>
      <c r="E2808" s="1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7">
        <v>42185.058912037035</v>
      </c>
      <c r="L2808" s="7">
        <v>42221.249999999993</v>
      </c>
      <c r="M2808" s="5">
        <f>(J2808/86400)+25569+(-5/24)</f>
        <v>42185.058912037035</v>
      </c>
      <c r="N2808" s="5">
        <f t="shared" si="43"/>
        <v>42221.249999999993</v>
      </c>
      <c r="O2808" t="b">
        <v>0</v>
      </c>
      <c r="P2808">
        <v>76</v>
      </c>
      <c r="Q2808" t="b">
        <v>1</v>
      </c>
      <c r="R2808" t="s">
        <v>8271</v>
      </c>
      <c r="S2808" s="11">
        <f>SUM(E2808/D2808)*100</f>
        <v>112.1</v>
      </c>
      <c r="T2808" s="10">
        <f>SUM(E2808/P2808)</f>
        <v>44.25</v>
      </c>
      <c r="U2808" t="s">
        <v>8315</v>
      </c>
      <c r="V2808" t="s">
        <v>8316</v>
      </c>
    </row>
    <row r="2809" spans="1:22" x14ac:dyDescent="0.35">
      <c r="A2809">
        <v>2807</v>
      </c>
      <c r="B2809" s="3" t="s">
        <v>2807</v>
      </c>
      <c r="C2809" s="3" t="s">
        <v>6917</v>
      </c>
      <c r="D2809" s="18">
        <v>5000</v>
      </c>
      <c r="E2809" s="18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7">
        <v>42154.664791666662</v>
      </c>
      <c r="L2809" s="7">
        <v>42184.664791666662</v>
      </c>
      <c r="M2809" s="5">
        <f>(J2809/86400)+25569+(-5/24)</f>
        <v>42154.664791666662</v>
      </c>
      <c r="N2809" s="5">
        <f t="shared" si="43"/>
        <v>42184.664791666662</v>
      </c>
      <c r="O2809" t="b">
        <v>0</v>
      </c>
      <c r="P2809">
        <v>93</v>
      </c>
      <c r="Q2809" t="b">
        <v>1</v>
      </c>
      <c r="R2809" t="s">
        <v>8271</v>
      </c>
      <c r="S2809" s="11">
        <f>SUM(E2809/D2809)*100</f>
        <v>126</v>
      </c>
      <c r="T2809" s="10">
        <f>SUM(E2809/P2809)</f>
        <v>67.741935483870961</v>
      </c>
      <c r="U2809" t="s">
        <v>8315</v>
      </c>
      <c r="V2809" t="s">
        <v>8316</v>
      </c>
    </row>
    <row r="2810" spans="1:22" ht="58" x14ac:dyDescent="0.35">
      <c r="A2810">
        <v>2808</v>
      </c>
      <c r="B2810" s="3" t="s">
        <v>2808</v>
      </c>
      <c r="C2810" s="3" t="s">
        <v>6918</v>
      </c>
      <c r="D2810" s="18">
        <v>4500</v>
      </c>
      <c r="E2810" s="18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7">
        <v>42208.638136574074</v>
      </c>
      <c r="L2810" s="7">
        <v>42238.638136574074</v>
      </c>
      <c r="M2810" s="5">
        <f>(J2810/86400)+25569+(-5/24)</f>
        <v>42208.638136574074</v>
      </c>
      <c r="N2810" s="5">
        <f t="shared" si="43"/>
        <v>42238.638136574074</v>
      </c>
      <c r="O2810" t="b">
        <v>0</v>
      </c>
      <c r="P2810">
        <v>69</v>
      </c>
      <c r="Q2810" t="b">
        <v>1</v>
      </c>
      <c r="R2810" t="s">
        <v>8271</v>
      </c>
      <c r="S2810" s="11">
        <f>SUM(E2810/D2810)*100</f>
        <v>100.24444444444444</v>
      </c>
      <c r="T2810" s="10">
        <f>SUM(E2810/P2810)</f>
        <v>65.376811594202906</v>
      </c>
      <c r="U2810" t="s">
        <v>8315</v>
      </c>
      <c r="V2810" t="s">
        <v>8316</v>
      </c>
    </row>
    <row r="2811" spans="1:22" ht="43.5" x14ac:dyDescent="0.35">
      <c r="A2811">
        <v>2809</v>
      </c>
      <c r="B2811" s="3" t="s">
        <v>2809</v>
      </c>
      <c r="C2811" s="3" t="s">
        <v>6919</v>
      </c>
      <c r="D2811" s="18">
        <v>2500</v>
      </c>
      <c r="E2811" s="18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7">
        <v>42451.288483796299</v>
      </c>
      <c r="L2811" s="7">
        <v>42459.402083333327</v>
      </c>
      <c r="M2811" s="5">
        <f>(J2811/86400)+25569+(-5/24)</f>
        <v>42451.288483796299</v>
      </c>
      <c r="N2811" s="5">
        <f t="shared" si="43"/>
        <v>42459.402083333327</v>
      </c>
      <c r="O2811" t="b">
        <v>0</v>
      </c>
      <c r="P2811">
        <v>21</v>
      </c>
      <c r="Q2811" t="b">
        <v>1</v>
      </c>
      <c r="R2811" t="s">
        <v>8271</v>
      </c>
      <c r="S2811" s="11">
        <f>SUM(E2811/D2811)*100</f>
        <v>102.4</v>
      </c>
      <c r="T2811" s="10">
        <f>SUM(E2811/P2811)</f>
        <v>121.9047619047619</v>
      </c>
      <c r="U2811" t="s">
        <v>8315</v>
      </c>
      <c r="V2811" t="s">
        <v>8316</v>
      </c>
    </row>
    <row r="2812" spans="1:22" ht="43.5" x14ac:dyDescent="0.35">
      <c r="A2812">
        <v>2810</v>
      </c>
      <c r="B2812" s="3" t="s">
        <v>2810</v>
      </c>
      <c r="C2812" s="3" t="s">
        <v>6920</v>
      </c>
      <c r="D2812" s="18">
        <v>2500</v>
      </c>
      <c r="E2812" s="18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7">
        <v>41758.931296296294</v>
      </c>
      <c r="L2812" s="7">
        <v>41790.957638888889</v>
      </c>
      <c r="M2812" s="5">
        <f>(J2812/86400)+25569+(-5/24)</f>
        <v>41758.931296296294</v>
      </c>
      <c r="N2812" s="5">
        <f t="shared" si="43"/>
        <v>41790.957638888889</v>
      </c>
      <c r="O2812" t="b">
        <v>0</v>
      </c>
      <c r="P2812">
        <v>57</v>
      </c>
      <c r="Q2812" t="b">
        <v>1</v>
      </c>
      <c r="R2812" t="s">
        <v>8271</v>
      </c>
      <c r="S2812" s="11">
        <f>SUM(E2812/D2812)*100</f>
        <v>108.2</v>
      </c>
      <c r="T2812" s="10">
        <f>SUM(E2812/P2812)</f>
        <v>47.456140350877192</v>
      </c>
      <c r="U2812" t="s">
        <v>8315</v>
      </c>
      <c r="V2812" t="s">
        <v>8316</v>
      </c>
    </row>
    <row r="2813" spans="1:22" ht="43.5" x14ac:dyDescent="0.35">
      <c r="A2813">
        <v>2811</v>
      </c>
      <c r="B2813" s="3" t="s">
        <v>2811</v>
      </c>
      <c r="C2813" s="3" t="s">
        <v>6921</v>
      </c>
      <c r="D2813" s="18">
        <v>10000</v>
      </c>
      <c r="E2813" s="18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7">
        <v>42028.288229166668</v>
      </c>
      <c r="L2813" s="7">
        <v>42058.288229166668</v>
      </c>
      <c r="M2813" s="5">
        <f>(J2813/86400)+25569+(-5/24)</f>
        <v>42028.288229166668</v>
      </c>
      <c r="N2813" s="5">
        <f t="shared" si="43"/>
        <v>42058.288229166668</v>
      </c>
      <c r="O2813" t="b">
        <v>0</v>
      </c>
      <c r="P2813">
        <v>108</v>
      </c>
      <c r="Q2813" t="b">
        <v>1</v>
      </c>
      <c r="R2813" t="s">
        <v>8271</v>
      </c>
      <c r="S2813" s="11">
        <f>SUM(E2813/D2813)*100</f>
        <v>100.27</v>
      </c>
      <c r="T2813" s="10">
        <f>SUM(E2813/P2813)</f>
        <v>92.842592592592595</v>
      </c>
      <c r="U2813" t="s">
        <v>8315</v>
      </c>
      <c r="V2813" t="s">
        <v>8316</v>
      </c>
    </row>
    <row r="2814" spans="1:22" ht="43.5" x14ac:dyDescent="0.35">
      <c r="A2814">
        <v>2812</v>
      </c>
      <c r="B2814" s="3" t="s">
        <v>2812</v>
      </c>
      <c r="C2814" s="3" t="s">
        <v>6922</v>
      </c>
      <c r="D2814" s="18">
        <v>5000</v>
      </c>
      <c r="E2814" s="18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7">
        <v>42054.535856481474</v>
      </c>
      <c r="L2814" s="7">
        <v>42099.958333333336</v>
      </c>
      <c r="M2814" s="5">
        <f>(J2814/86400)+25569+(-5/24)</f>
        <v>42054.535856481474</v>
      </c>
      <c r="N2814" s="5">
        <f t="shared" si="43"/>
        <v>42099.958333333336</v>
      </c>
      <c r="O2814" t="b">
        <v>0</v>
      </c>
      <c r="P2814">
        <v>83</v>
      </c>
      <c r="Q2814" t="b">
        <v>1</v>
      </c>
      <c r="R2814" t="s">
        <v>8271</v>
      </c>
      <c r="S2814" s="11">
        <f>SUM(E2814/D2814)*100</f>
        <v>113.3</v>
      </c>
      <c r="T2814" s="10">
        <f>SUM(E2814/P2814)</f>
        <v>68.253012048192772</v>
      </c>
      <c r="U2814" t="s">
        <v>8315</v>
      </c>
      <c r="V2814" t="s">
        <v>8316</v>
      </c>
    </row>
    <row r="2815" spans="1:22" ht="43.5" x14ac:dyDescent="0.35">
      <c r="A2815">
        <v>2813</v>
      </c>
      <c r="B2815" s="3" t="s">
        <v>2813</v>
      </c>
      <c r="C2815" s="3" t="s">
        <v>6923</v>
      </c>
      <c r="D2815" s="18">
        <v>2800</v>
      </c>
      <c r="E2815" s="18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7">
        <v>42693.534270833326</v>
      </c>
      <c r="L2815" s="7">
        <v>42718.534270833326</v>
      </c>
      <c r="M2815" s="5">
        <f>(J2815/86400)+25569+(-5/24)</f>
        <v>42693.534270833326</v>
      </c>
      <c r="N2815" s="5">
        <f t="shared" si="43"/>
        <v>42718.534270833326</v>
      </c>
      <c r="O2815" t="b">
        <v>0</v>
      </c>
      <c r="P2815">
        <v>96</v>
      </c>
      <c r="Q2815" t="b">
        <v>1</v>
      </c>
      <c r="R2815" t="s">
        <v>8271</v>
      </c>
      <c r="S2815" s="11">
        <f>SUM(E2815/D2815)*100</f>
        <v>127.57571428571428</v>
      </c>
      <c r="T2815" s="10">
        <f>SUM(E2815/P2815)</f>
        <v>37.209583333333335</v>
      </c>
      <c r="U2815" t="s">
        <v>8315</v>
      </c>
      <c r="V2815" t="s">
        <v>8316</v>
      </c>
    </row>
    <row r="2816" spans="1:22" ht="43.5" x14ac:dyDescent="0.35">
      <c r="A2816">
        <v>2814</v>
      </c>
      <c r="B2816" s="3" t="s">
        <v>2814</v>
      </c>
      <c r="C2816" s="3" t="s">
        <v>6924</v>
      </c>
      <c r="D2816" s="18">
        <v>1500</v>
      </c>
      <c r="E2816" s="18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7">
        <v>42103.191145833327</v>
      </c>
      <c r="L2816" s="7">
        <v>42133.191145833327</v>
      </c>
      <c r="M2816" s="5">
        <f>(J2816/86400)+25569+(-5/24)</f>
        <v>42103.191145833327</v>
      </c>
      <c r="N2816" s="5">
        <f t="shared" si="43"/>
        <v>42133.191145833327</v>
      </c>
      <c r="O2816" t="b">
        <v>0</v>
      </c>
      <c r="P2816">
        <v>64</v>
      </c>
      <c r="Q2816" t="b">
        <v>1</v>
      </c>
      <c r="R2816" t="s">
        <v>8271</v>
      </c>
      <c r="S2816" s="11">
        <f>SUM(E2816/D2816)*100</f>
        <v>107.73333333333332</v>
      </c>
      <c r="T2816" s="10">
        <f>SUM(E2816/P2816)</f>
        <v>25.25</v>
      </c>
      <c r="U2816" t="s">
        <v>8315</v>
      </c>
      <c r="V2816" t="s">
        <v>8316</v>
      </c>
    </row>
    <row r="2817" spans="1:22" ht="43.5" x14ac:dyDescent="0.35">
      <c r="A2817">
        <v>2815</v>
      </c>
      <c r="B2817" s="3" t="s">
        <v>2815</v>
      </c>
      <c r="C2817" s="3" t="s">
        <v>6925</v>
      </c>
      <c r="D2817" s="18">
        <v>250</v>
      </c>
      <c r="E2817" s="18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7">
        <v>42559.568391203698</v>
      </c>
      <c r="L2817" s="7">
        <v>42589.568391203698</v>
      </c>
      <c r="M2817" s="5">
        <f>(J2817/86400)+25569+(-5/24)</f>
        <v>42559.568391203698</v>
      </c>
      <c r="N2817" s="5">
        <f t="shared" si="43"/>
        <v>42589.568391203698</v>
      </c>
      <c r="O2817" t="b">
        <v>0</v>
      </c>
      <c r="P2817">
        <v>14</v>
      </c>
      <c r="Q2817" t="b">
        <v>1</v>
      </c>
      <c r="R2817" t="s">
        <v>8271</v>
      </c>
      <c r="S2817" s="11">
        <f>SUM(E2817/D2817)*100</f>
        <v>242</v>
      </c>
      <c r="T2817" s="10">
        <f>SUM(E2817/P2817)</f>
        <v>43.214285714285715</v>
      </c>
      <c r="U2817" t="s">
        <v>8315</v>
      </c>
      <c r="V2817" t="s">
        <v>8316</v>
      </c>
    </row>
    <row r="2818" spans="1:22" ht="43.5" x14ac:dyDescent="0.35">
      <c r="A2818">
        <v>2816</v>
      </c>
      <c r="B2818" s="3" t="s">
        <v>2816</v>
      </c>
      <c r="C2818" s="3" t="s">
        <v>6926</v>
      </c>
      <c r="D2818" s="18">
        <v>3000</v>
      </c>
      <c r="E2818" s="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7">
        <v>42188.259166666663</v>
      </c>
      <c r="L2818" s="7">
        <v>42218.458333333336</v>
      </c>
      <c r="M2818" s="5">
        <f>(J2818/86400)+25569+(-5/24)</f>
        <v>42188.259166666663</v>
      </c>
      <c r="N2818" s="5">
        <f t="shared" si="43"/>
        <v>42218.458333333336</v>
      </c>
      <c r="O2818" t="b">
        <v>0</v>
      </c>
      <c r="P2818">
        <v>169</v>
      </c>
      <c r="Q2818" t="b">
        <v>1</v>
      </c>
      <c r="R2818" t="s">
        <v>8271</v>
      </c>
      <c r="S2818" s="11">
        <f>SUM(E2818/D2818)*100</f>
        <v>141.56666666666666</v>
      </c>
      <c r="T2818" s="10">
        <f>SUM(E2818/P2818)</f>
        <v>25.130177514792898</v>
      </c>
      <c r="U2818" t="s">
        <v>8315</v>
      </c>
      <c r="V2818" t="s">
        <v>8316</v>
      </c>
    </row>
    <row r="2819" spans="1:22" ht="58" x14ac:dyDescent="0.35">
      <c r="A2819">
        <v>2817</v>
      </c>
      <c r="B2819" s="3" t="s">
        <v>2817</v>
      </c>
      <c r="C2819" s="3" t="s">
        <v>6927</v>
      </c>
      <c r="D2819" s="18">
        <v>600</v>
      </c>
      <c r="E2819" s="18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7">
        <v>42023.42664351852</v>
      </c>
      <c r="L2819" s="7">
        <v>42063.42664351852</v>
      </c>
      <c r="M2819" s="5">
        <f>(J2819/86400)+25569+(-5/24)</f>
        <v>42023.42664351852</v>
      </c>
      <c r="N2819" s="5">
        <f t="shared" ref="N2819:N2882" si="44">(I2819/86400)+25569+(-5/24)</f>
        <v>42063.42664351852</v>
      </c>
      <c r="O2819" t="b">
        <v>0</v>
      </c>
      <c r="P2819">
        <v>33</v>
      </c>
      <c r="Q2819" t="b">
        <v>1</v>
      </c>
      <c r="R2819" t="s">
        <v>8271</v>
      </c>
      <c r="S2819" s="11">
        <f>SUM(E2819/D2819)*100</f>
        <v>130</v>
      </c>
      <c r="T2819" s="10">
        <f>SUM(E2819/P2819)</f>
        <v>23.636363636363637</v>
      </c>
      <c r="U2819" t="s">
        <v>8315</v>
      </c>
      <c r="V2819" t="s">
        <v>8316</v>
      </c>
    </row>
    <row r="2820" spans="1:22" ht="43.5" x14ac:dyDescent="0.35">
      <c r="A2820">
        <v>2818</v>
      </c>
      <c r="B2820" s="3" t="s">
        <v>2818</v>
      </c>
      <c r="C2820" s="3" t="s">
        <v>6928</v>
      </c>
      <c r="D2820" s="18">
        <v>10000</v>
      </c>
      <c r="E2820" s="18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7">
        <v>42250.389884259253</v>
      </c>
      <c r="L2820" s="7">
        <v>42270.389884259253</v>
      </c>
      <c r="M2820" s="5">
        <f>(J2820/86400)+25569+(-5/24)</f>
        <v>42250.389884259253</v>
      </c>
      <c r="N2820" s="5">
        <f t="shared" si="44"/>
        <v>42270.389884259253</v>
      </c>
      <c r="O2820" t="b">
        <v>0</v>
      </c>
      <c r="P2820">
        <v>102</v>
      </c>
      <c r="Q2820" t="b">
        <v>1</v>
      </c>
      <c r="R2820" t="s">
        <v>8271</v>
      </c>
      <c r="S2820" s="11">
        <f>SUM(E2820/D2820)*100</f>
        <v>106.03</v>
      </c>
      <c r="T2820" s="10">
        <f>SUM(E2820/P2820)</f>
        <v>103.95098039215686</v>
      </c>
      <c r="U2820" t="s">
        <v>8315</v>
      </c>
      <c r="V2820" t="s">
        <v>8316</v>
      </c>
    </row>
    <row r="2821" spans="1:22" ht="43.5" x14ac:dyDescent="0.35">
      <c r="A2821">
        <v>2819</v>
      </c>
      <c r="B2821" s="3" t="s">
        <v>2819</v>
      </c>
      <c r="C2821" s="3" t="s">
        <v>6929</v>
      </c>
      <c r="D2821" s="18">
        <v>5000</v>
      </c>
      <c r="E2821" s="18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7">
        <v>42139.317233796297</v>
      </c>
      <c r="L2821" s="7">
        <v>42169.317233796297</v>
      </c>
      <c r="M2821" s="5">
        <f>(J2821/86400)+25569+(-5/24)</f>
        <v>42139.317233796297</v>
      </c>
      <c r="N2821" s="5">
        <f t="shared" si="44"/>
        <v>42169.317233796297</v>
      </c>
      <c r="O2821" t="b">
        <v>0</v>
      </c>
      <c r="P2821">
        <v>104</v>
      </c>
      <c r="Q2821" t="b">
        <v>1</v>
      </c>
      <c r="R2821" t="s">
        <v>8271</v>
      </c>
      <c r="S2821" s="11">
        <f>SUM(E2821/D2821)*100</f>
        <v>104.80000000000001</v>
      </c>
      <c r="T2821" s="10">
        <f>SUM(E2821/P2821)</f>
        <v>50.384615384615387</v>
      </c>
      <c r="U2821" t="s">
        <v>8315</v>
      </c>
      <c r="V2821" t="s">
        <v>8316</v>
      </c>
    </row>
    <row r="2822" spans="1:22" ht="43.5" x14ac:dyDescent="0.35">
      <c r="A2822">
        <v>2820</v>
      </c>
      <c r="B2822" s="3" t="s">
        <v>2820</v>
      </c>
      <c r="C2822" s="3" t="s">
        <v>6930</v>
      </c>
      <c r="D2822" s="18">
        <v>200</v>
      </c>
      <c r="E2822" s="18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7">
        <v>42401.402650462966</v>
      </c>
      <c r="L2822" s="7">
        <v>42425.791666666664</v>
      </c>
      <c r="M2822" s="5">
        <f>(J2822/86400)+25569+(-5/24)</f>
        <v>42401.402650462966</v>
      </c>
      <c r="N2822" s="5">
        <f t="shared" si="44"/>
        <v>42425.791666666664</v>
      </c>
      <c r="O2822" t="b">
        <v>0</v>
      </c>
      <c r="P2822">
        <v>20</v>
      </c>
      <c r="Q2822" t="b">
        <v>1</v>
      </c>
      <c r="R2822" t="s">
        <v>8271</v>
      </c>
      <c r="S2822" s="11">
        <f>SUM(E2822/D2822)*100</f>
        <v>136</v>
      </c>
      <c r="T2822" s="10">
        <f>SUM(E2822/P2822)</f>
        <v>13.6</v>
      </c>
      <c r="U2822" t="s">
        <v>8315</v>
      </c>
      <c r="V2822" t="s">
        <v>8316</v>
      </c>
    </row>
    <row r="2823" spans="1:22" ht="58" x14ac:dyDescent="0.35">
      <c r="A2823">
        <v>2821</v>
      </c>
      <c r="B2823" s="3" t="s">
        <v>2821</v>
      </c>
      <c r="C2823" s="3" t="s">
        <v>6931</v>
      </c>
      <c r="D2823" s="18">
        <v>1000</v>
      </c>
      <c r="E2823" s="18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7">
        <v>41875.714525462965</v>
      </c>
      <c r="L2823" s="7">
        <v>41905.714525462965</v>
      </c>
      <c r="M2823" s="5">
        <f>(J2823/86400)+25569+(-5/24)</f>
        <v>41875.714525462965</v>
      </c>
      <c r="N2823" s="5">
        <f t="shared" si="44"/>
        <v>41905.714525462965</v>
      </c>
      <c r="O2823" t="b">
        <v>0</v>
      </c>
      <c r="P2823">
        <v>35</v>
      </c>
      <c r="Q2823" t="b">
        <v>1</v>
      </c>
      <c r="R2823" t="s">
        <v>8271</v>
      </c>
      <c r="S2823" s="11">
        <f>SUM(E2823/D2823)*100</f>
        <v>100</v>
      </c>
      <c r="T2823" s="10">
        <f>SUM(E2823/P2823)</f>
        <v>28.571428571428573</v>
      </c>
      <c r="U2823" t="s">
        <v>8315</v>
      </c>
      <c r="V2823" t="s">
        <v>8316</v>
      </c>
    </row>
    <row r="2824" spans="1:22" ht="58" x14ac:dyDescent="0.35">
      <c r="A2824">
        <v>2822</v>
      </c>
      <c r="B2824" s="3" t="s">
        <v>2822</v>
      </c>
      <c r="C2824" s="3" t="s">
        <v>6932</v>
      </c>
      <c r="D2824" s="18">
        <v>6000</v>
      </c>
      <c r="E2824" s="18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7">
        <v>42060.475601851846</v>
      </c>
      <c r="L2824" s="7">
        <v>42090.433935185181</v>
      </c>
      <c r="M2824" s="5">
        <f>(J2824/86400)+25569+(-5/24)</f>
        <v>42060.475601851846</v>
      </c>
      <c r="N2824" s="5">
        <f t="shared" si="44"/>
        <v>42090.433935185181</v>
      </c>
      <c r="O2824" t="b">
        <v>0</v>
      </c>
      <c r="P2824">
        <v>94</v>
      </c>
      <c r="Q2824" t="b">
        <v>1</v>
      </c>
      <c r="R2824" t="s">
        <v>8271</v>
      </c>
      <c r="S2824" s="11">
        <f>SUM(E2824/D2824)*100</f>
        <v>100</v>
      </c>
      <c r="T2824" s="10">
        <f>SUM(E2824/P2824)</f>
        <v>63.829787234042556</v>
      </c>
      <c r="U2824" t="s">
        <v>8315</v>
      </c>
      <c r="V2824" t="s">
        <v>8316</v>
      </c>
    </row>
    <row r="2825" spans="1:22" ht="58" x14ac:dyDescent="0.35">
      <c r="A2825">
        <v>2823</v>
      </c>
      <c r="B2825" s="3" t="s">
        <v>2823</v>
      </c>
      <c r="C2825" s="3" t="s">
        <v>6933</v>
      </c>
      <c r="D2825" s="18">
        <v>100</v>
      </c>
      <c r="E2825" s="18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7">
        <v>42066.803310185183</v>
      </c>
      <c r="L2825" s="7">
        <v>42094.749305555553</v>
      </c>
      <c r="M2825" s="5">
        <f>(J2825/86400)+25569+(-5/24)</f>
        <v>42066.803310185183</v>
      </c>
      <c r="N2825" s="5">
        <f t="shared" si="44"/>
        <v>42094.749305555553</v>
      </c>
      <c r="O2825" t="b">
        <v>0</v>
      </c>
      <c r="P2825">
        <v>14</v>
      </c>
      <c r="Q2825" t="b">
        <v>1</v>
      </c>
      <c r="R2825" t="s">
        <v>8271</v>
      </c>
      <c r="S2825" s="11">
        <f>SUM(E2825/D2825)*100</f>
        <v>124</v>
      </c>
      <c r="T2825" s="10">
        <f>SUM(E2825/P2825)</f>
        <v>8.8571428571428577</v>
      </c>
      <c r="U2825" t="s">
        <v>8315</v>
      </c>
      <c r="V2825" t="s">
        <v>8316</v>
      </c>
    </row>
    <row r="2826" spans="1:22" ht="43.5" x14ac:dyDescent="0.35">
      <c r="A2826">
        <v>2824</v>
      </c>
      <c r="B2826" s="3" t="s">
        <v>2824</v>
      </c>
      <c r="C2826" s="3" t="s">
        <v>6934</v>
      </c>
      <c r="D2826" s="18">
        <v>650</v>
      </c>
      <c r="E2826" s="18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7">
        <v>42136.0624537037</v>
      </c>
      <c r="L2826" s="7">
        <v>42167.863194444442</v>
      </c>
      <c r="M2826" s="5">
        <f>(J2826/86400)+25569+(-5/24)</f>
        <v>42136.0624537037</v>
      </c>
      <c r="N2826" s="5">
        <f t="shared" si="44"/>
        <v>42167.863194444442</v>
      </c>
      <c r="O2826" t="b">
        <v>0</v>
      </c>
      <c r="P2826">
        <v>15</v>
      </c>
      <c r="Q2826" t="b">
        <v>1</v>
      </c>
      <c r="R2826" t="s">
        <v>8271</v>
      </c>
      <c r="S2826" s="11">
        <f>SUM(E2826/D2826)*100</f>
        <v>116.92307692307693</v>
      </c>
      <c r="T2826" s="10">
        <f>SUM(E2826/P2826)</f>
        <v>50.666666666666664</v>
      </c>
      <c r="U2826" t="s">
        <v>8315</v>
      </c>
      <c r="V2826" t="s">
        <v>8316</v>
      </c>
    </row>
    <row r="2827" spans="1:22" ht="58" x14ac:dyDescent="0.35">
      <c r="A2827">
        <v>2825</v>
      </c>
      <c r="B2827" s="3" t="s">
        <v>2825</v>
      </c>
      <c r="C2827" s="3" t="s">
        <v>6935</v>
      </c>
      <c r="D2827" s="18">
        <v>3000</v>
      </c>
      <c r="E2827" s="18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7">
        <v>42312.584328703706</v>
      </c>
      <c r="L2827" s="7">
        <v>42342.584328703706</v>
      </c>
      <c r="M2827" s="5">
        <f>(J2827/86400)+25569+(-5/24)</f>
        <v>42312.584328703706</v>
      </c>
      <c r="N2827" s="5">
        <f t="shared" si="44"/>
        <v>42342.584328703706</v>
      </c>
      <c r="O2827" t="b">
        <v>0</v>
      </c>
      <c r="P2827">
        <v>51</v>
      </c>
      <c r="Q2827" t="b">
        <v>1</v>
      </c>
      <c r="R2827" t="s">
        <v>8271</v>
      </c>
      <c r="S2827" s="11">
        <f>SUM(E2827/D2827)*100</f>
        <v>103.33333333333334</v>
      </c>
      <c r="T2827" s="10">
        <f>SUM(E2827/P2827)</f>
        <v>60.784313725490193</v>
      </c>
      <c r="U2827" t="s">
        <v>8315</v>
      </c>
      <c r="V2827" t="s">
        <v>8316</v>
      </c>
    </row>
    <row r="2828" spans="1:22" ht="58" x14ac:dyDescent="0.35">
      <c r="A2828">
        <v>2826</v>
      </c>
      <c r="B2828" s="3" t="s">
        <v>2826</v>
      </c>
      <c r="C2828" s="3" t="s">
        <v>6936</v>
      </c>
      <c r="D2828" s="18">
        <v>2000</v>
      </c>
      <c r="E2828" s="1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7">
        <v>42170.826527777775</v>
      </c>
      <c r="L2828" s="7">
        <v>42195.083333333336</v>
      </c>
      <c r="M2828" s="5">
        <f>(J2828/86400)+25569+(-5/24)</f>
        <v>42170.826527777775</v>
      </c>
      <c r="N2828" s="5">
        <f t="shared" si="44"/>
        <v>42195.083333333336</v>
      </c>
      <c r="O2828" t="b">
        <v>0</v>
      </c>
      <c r="P2828">
        <v>19</v>
      </c>
      <c r="Q2828" t="b">
        <v>1</v>
      </c>
      <c r="R2828" t="s">
        <v>8271</v>
      </c>
      <c r="S2828" s="11">
        <f>SUM(E2828/D2828)*100</f>
        <v>107.74999999999999</v>
      </c>
      <c r="T2828" s="10">
        <f>SUM(E2828/P2828)</f>
        <v>113.42105263157895</v>
      </c>
      <c r="U2828" t="s">
        <v>8315</v>
      </c>
      <c r="V2828" t="s">
        <v>8316</v>
      </c>
    </row>
    <row r="2829" spans="1:22" ht="58" x14ac:dyDescent="0.35">
      <c r="A2829">
        <v>2827</v>
      </c>
      <c r="B2829" s="3" t="s">
        <v>2827</v>
      </c>
      <c r="C2829" s="3" t="s">
        <v>6937</v>
      </c>
      <c r="D2829" s="18">
        <v>2000</v>
      </c>
      <c r="E2829" s="18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7">
        <v>42494.475300925922</v>
      </c>
      <c r="L2829" s="7">
        <v>42524.479166666664</v>
      </c>
      <c r="M2829" s="5">
        <f>(J2829/86400)+25569+(-5/24)</f>
        <v>42494.475300925922</v>
      </c>
      <c r="N2829" s="5">
        <f t="shared" si="44"/>
        <v>42524.479166666664</v>
      </c>
      <c r="O2829" t="b">
        <v>0</v>
      </c>
      <c r="P2829">
        <v>23</v>
      </c>
      <c r="Q2829" t="b">
        <v>1</v>
      </c>
      <c r="R2829" t="s">
        <v>8271</v>
      </c>
      <c r="S2829" s="11">
        <f>SUM(E2829/D2829)*100</f>
        <v>120.24999999999999</v>
      </c>
      <c r="T2829" s="10">
        <f>SUM(E2829/P2829)</f>
        <v>104.56521739130434</v>
      </c>
      <c r="U2829" t="s">
        <v>8315</v>
      </c>
      <c r="V2829" t="s">
        <v>8316</v>
      </c>
    </row>
    <row r="2830" spans="1:22" ht="43.5" x14ac:dyDescent="0.35">
      <c r="A2830">
        <v>2828</v>
      </c>
      <c r="B2830" s="3" t="s">
        <v>2828</v>
      </c>
      <c r="C2830" s="3" t="s">
        <v>6938</v>
      </c>
      <c r="D2830" s="18">
        <v>9500</v>
      </c>
      <c r="E2830" s="18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7">
        <v>42254.056354166663</v>
      </c>
      <c r="L2830" s="7">
        <v>42279.749999999993</v>
      </c>
      <c r="M2830" s="5">
        <f>(J2830/86400)+25569+(-5/24)</f>
        <v>42254.056354166663</v>
      </c>
      <c r="N2830" s="5">
        <f t="shared" si="44"/>
        <v>42279.749999999993</v>
      </c>
      <c r="O2830" t="b">
        <v>0</v>
      </c>
      <c r="P2830">
        <v>97</v>
      </c>
      <c r="Q2830" t="b">
        <v>1</v>
      </c>
      <c r="R2830" t="s">
        <v>8271</v>
      </c>
      <c r="S2830" s="11">
        <f>SUM(E2830/D2830)*100</f>
        <v>100.37894736842105</v>
      </c>
      <c r="T2830" s="10">
        <f>SUM(E2830/P2830)</f>
        <v>98.30927835051547</v>
      </c>
      <c r="U2830" t="s">
        <v>8315</v>
      </c>
      <c r="V2830" t="s">
        <v>8316</v>
      </c>
    </row>
    <row r="2831" spans="1:22" ht="43.5" x14ac:dyDescent="0.35">
      <c r="A2831">
        <v>2829</v>
      </c>
      <c r="B2831" s="3" t="s">
        <v>2829</v>
      </c>
      <c r="C2831" s="3" t="s">
        <v>6939</v>
      </c>
      <c r="D2831" s="18">
        <v>2500</v>
      </c>
      <c r="E2831" s="18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7">
        <v>42495.225902777776</v>
      </c>
      <c r="L2831" s="7">
        <v>42523.225902777776</v>
      </c>
      <c r="M2831" s="5">
        <f>(J2831/86400)+25569+(-5/24)</f>
        <v>42495.225902777776</v>
      </c>
      <c r="N2831" s="5">
        <f t="shared" si="44"/>
        <v>42523.225902777776</v>
      </c>
      <c r="O2831" t="b">
        <v>0</v>
      </c>
      <c r="P2831">
        <v>76</v>
      </c>
      <c r="Q2831" t="b">
        <v>1</v>
      </c>
      <c r="R2831" t="s">
        <v>8271</v>
      </c>
      <c r="S2831" s="11">
        <f>SUM(E2831/D2831)*100</f>
        <v>106.52</v>
      </c>
      <c r="T2831" s="10">
        <f>SUM(E2831/P2831)</f>
        <v>35.039473684210527</v>
      </c>
      <c r="U2831" t="s">
        <v>8315</v>
      </c>
      <c r="V2831" t="s">
        <v>8316</v>
      </c>
    </row>
    <row r="2832" spans="1:22" ht="29" x14ac:dyDescent="0.35">
      <c r="A2832">
        <v>2830</v>
      </c>
      <c r="B2832" s="3" t="s">
        <v>2830</v>
      </c>
      <c r="C2832" s="3" t="s">
        <v>6940</v>
      </c>
      <c r="D2832" s="18">
        <v>3000</v>
      </c>
      <c r="E2832" s="18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7">
        <v>41758.631342592591</v>
      </c>
      <c r="L2832" s="7">
        <v>41770.957638888889</v>
      </c>
      <c r="M2832" s="5">
        <f>(J2832/86400)+25569+(-5/24)</f>
        <v>41758.631342592591</v>
      </c>
      <c r="N2832" s="5">
        <f t="shared" si="44"/>
        <v>41770.957638888889</v>
      </c>
      <c r="O2832" t="b">
        <v>0</v>
      </c>
      <c r="P2832">
        <v>11</v>
      </c>
      <c r="Q2832" t="b">
        <v>1</v>
      </c>
      <c r="R2832" t="s">
        <v>8271</v>
      </c>
      <c r="S2832" s="11">
        <f>SUM(E2832/D2832)*100</f>
        <v>100</v>
      </c>
      <c r="T2832" s="10">
        <f>SUM(E2832/P2832)</f>
        <v>272.72727272727275</v>
      </c>
      <c r="U2832" t="s">
        <v>8315</v>
      </c>
      <c r="V2832" t="s">
        <v>8316</v>
      </c>
    </row>
    <row r="2833" spans="1:22" ht="43.5" x14ac:dyDescent="0.35">
      <c r="A2833">
        <v>2831</v>
      </c>
      <c r="B2833" s="3" t="s">
        <v>2831</v>
      </c>
      <c r="C2833" s="3" t="s">
        <v>6941</v>
      </c>
      <c r="D2833" s="18">
        <v>3000</v>
      </c>
      <c r="E2833" s="18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7">
        <v>42171.616550925923</v>
      </c>
      <c r="L2833" s="7">
        <v>42201.616550925923</v>
      </c>
      <c r="M2833" s="5">
        <f>(J2833/86400)+25569+(-5/24)</f>
        <v>42171.616550925923</v>
      </c>
      <c r="N2833" s="5">
        <f t="shared" si="44"/>
        <v>42201.616550925923</v>
      </c>
      <c r="O2833" t="b">
        <v>0</v>
      </c>
      <c r="P2833">
        <v>52</v>
      </c>
      <c r="Q2833" t="b">
        <v>1</v>
      </c>
      <c r="R2833" t="s">
        <v>8271</v>
      </c>
      <c r="S2833" s="11">
        <f>SUM(E2833/D2833)*100</f>
        <v>110.66666666666667</v>
      </c>
      <c r="T2833" s="10">
        <f>SUM(E2833/P2833)</f>
        <v>63.846153846153847</v>
      </c>
      <c r="U2833" t="s">
        <v>8315</v>
      </c>
      <c r="V2833" t="s">
        <v>8316</v>
      </c>
    </row>
    <row r="2834" spans="1:22" ht="58" x14ac:dyDescent="0.35">
      <c r="A2834">
        <v>2832</v>
      </c>
      <c r="B2834" s="3" t="s">
        <v>2832</v>
      </c>
      <c r="C2834" s="3" t="s">
        <v>6942</v>
      </c>
      <c r="D2834" s="18">
        <v>2500</v>
      </c>
      <c r="E2834" s="18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7">
        <v>41938.501087962963</v>
      </c>
      <c r="L2834" s="7">
        <v>41966.708333333336</v>
      </c>
      <c r="M2834" s="5">
        <f>(J2834/86400)+25569+(-5/24)</f>
        <v>41938.501087962963</v>
      </c>
      <c r="N2834" s="5">
        <f t="shared" si="44"/>
        <v>41966.708333333336</v>
      </c>
      <c r="O2834" t="b">
        <v>0</v>
      </c>
      <c r="P2834">
        <v>95</v>
      </c>
      <c r="Q2834" t="b">
        <v>1</v>
      </c>
      <c r="R2834" t="s">
        <v>8271</v>
      </c>
      <c r="S2834" s="11">
        <f>SUM(E2834/D2834)*100</f>
        <v>114.71959999999999</v>
      </c>
      <c r="T2834" s="10">
        <f>SUM(E2834/P2834)</f>
        <v>30.189368421052631</v>
      </c>
      <c r="U2834" t="s">
        <v>8315</v>
      </c>
      <c r="V2834" t="s">
        <v>8316</v>
      </c>
    </row>
    <row r="2835" spans="1:22" x14ac:dyDescent="0.35">
      <c r="A2835">
        <v>2833</v>
      </c>
      <c r="B2835" s="3" t="s">
        <v>2833</v>
      </c>
      <c r="C2835" s="3" t="s">
        <v>6943</v>
      </c>
      <c r="D2835" s="18">
        <v>2700</v>
      </c>
      <c r="E2835" s="18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7">
        <v>42267.919363425921</v>
      </c>
      <c r="L2835" s="7">
        <v>42287.874999999993</v>
      </c>
      <c r="M2835" s="5">
        <f>(J2835/86400)+25569+(-5/24)</f>
        <v>42267.919363425921</v>
      </c>
      <c r="N2835" s="5">
        <f t="shared" si="44"/>
        <v>42287.874999999993</v>
      </c>
      <c r="O2835" t="b">
        <v>0</v>
      </c>
      <c r="P2835">
        <v>35</v>
      </c>
      <c r="Q2835" t="b">
        <v>1</v>
      </c>
      <c r="R2835" t="s">
        <v>8271</v>
      </c>
      <c r="S2835" s="11">
        <f>SUM(E2835/D2835)*100</f>
        <v>108.25925925925925</v>
      </c>
      <c r="T2835" s="10">
        <f>SUM(E2835/P2835)</f>
        <v>83.51428571428572</v>
      </c>
      <c r="U2835" t="s">
        <v>8315</v>
      </c>
      <c r="V2835" t="s">
        <v>8316</v>
      </c>
    </row>
    <row r="2836" spans="1:22" ht="43.5" x14ac:dyDescent="0.35">
      <c r="A2836">
        <v>2834</v>
      </c>
      <c r="B2836" s="3" t="s">
        <v>2834</v>
      </c>
      <c r="C2836" s="3" t="s">
        <v>6944</v>
      </c>
      <c r="D2836" s="18">
        <v>800</v>
      </c>
      <c r="E2836" s="18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7">
        <v>42019.751504629625</v>
      </c>
      <c r="L2836" s="7">
        <v>42034.751504629625</v>
      </c>
      <c r="M2836" s="5">
        <f>(J2836/86400)+25569+(-5/24)</f>
        <v>42019.751504629625</v>
      </c>
      <c r="N2836" s="5">
        <f t="shared" si="44"/>
        <v>42034.751504629625</v>
      </c>
      <c r="O2836" t="b">
        <v>0</v>
      </c>
      <c r="P2836">
        <v>21</v>
      </c>
      <c r="Q2836" t="b">
        <v>1</v>
      </c>
      <c r="R2836" t="s">
        <v>8271</v>
      </c>
      <c r="S2836" s="11">
        <f>SUM(E2836/D2836)*100</f>
        <v>170</v>
      </c>
      <c r="T2836" s="10">
        <f>SUM(E2836/P2836)</f>
        <v>64.761904761904759</v>
      </c>
      <c r="U2836" t="s">
        <v>8315</v>
      </c>
      <c r="V2836" t="s">
        <v>8316</v>
      </c>
    </row>
    <row r="2837" spans="1:22" ht="43.5" x14ac:dyDescent="0.35">
      <c r="A2837">
        <v>2835</v>
      </c>
      <c r="B2837" s="3" t="s">
        <v>2835</v>
      </c>
      <c r="C2837" s="3" t="s">
        <v>6945</v>
      </c>
      <c r="D2837" s="18">
        <v>1000</v>
      </c>
      <c r="E2837" s="18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7">
        <v>42313.495567129627</v>
      </c>
      <c r="L2837" s="7">
        <v>42342.791666666664</v>
      </c>
      <c r="M2837" s="5">
        <f>(J2837/86400)+25569+(-5/24)</f>
        <v>42313.495567129627</v>
      </c>
      <c r="N2837" s="5">
        <f t="shared" si="44"/>
        <v>42342.791666666664</v>
      </c>
      <c r="O2837" t="b">
        <v>0</v>
      </c>
      <c r="P2837">
        <v>93</v>
      </c>
      <c r="Q2837" t="b">
        <v>1</v>
      </c>
      <c r="R2837" t="s">
        <v>8271</v>
      </c>
      <c r="S2837" s="11">
        <f>SUM(E2837/D2837)*100</f>
        <v>187.09899999999999</v>
      </c>
      <c r="T2837" s="10">
        <f>SUM(E2837/P2837)</f>
        <v>20.118172043010752</v>
      </c>
      <c r="U2837" t="s">
        <v>8315</v>
      </c>
      <c r="V2837" t="s">
        <v>8316</v>
      </c>
    </row>
    <row r="2838" spans="1:22" ht="58" x14ac:dyDescent="0.35">
      <c r="A2838">
        <v>2836</v>
      </c>
      <c r="B2838" s="3" t="s">
        <v>2836</v>
      </c>
      <c r="C2838" s="3" t="s">
        <v>6946</v>
      </c>
      <c r="D2838" s="18">
        <v>450</v>
      </c>
      <c r="E2838" s="1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7">
        <v>42746.053449074076</v>
      </c>
      <c r="L2838" s="7">
        <v>42783.999305555553</v>
      </c>
      <c r="M2838" s="5">
        <f>(J2838/86400)+25569+(-5/24)</f>
        <v>42746.053449074076</v>
      </c>
      <c r="N2838" s="5">
        <f t="shared" si="44"/>
        <v>42783.999305555553</v>
      </c>
      <c r="O2838" t="b">
        <v>0</v>
      </c>
      <c r="P2838">
        <v>11</v>
      </c>
      <c r="Q2838" t="b">
        <v>1</v>
      </c>
      <c r="R2838" t="s">
        <v>8271</v>
      </c>
      <c r="S2838" s="11">
        <f>SUM(E2838/D2838)*100</f>
        <v>107.77777777777777</v>
      </c>
      <c r="T2838" s="10">
        <f>SUM(E2838/P2838)</f>
        <v>44.090909090909093</v>
      </c>
      <c r="U2838" t="s">
        <v>8315</v>
      </c>
      <c r="V2838" t="s">
        <v>8316</v>
      </c>
    </row>
    <row r="2839" spans="1:22" ht="58" x14ac:dyDescent="0.35">
      <c r="A2839">
        <v>2837</v>
      </c>
      <c r="B2839" s="3" t="s">
        <v>2837</v>
      </c>
      <c r="C2839" s="3" t="s">
        <v>6947</v>
      </c>
      <c r="D2839" s="18">
        <v>850</v>
      </c>
      <c r="E2839" s="18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7">
        <v>42307.700046296297</v>
      </c>
      <c r="L2839" s="7">
        <v>42347.741712962961</v>
      </c>
      <c r="M2839" s="5">
        <f>(J2839/86400)+25569+(-5/24)</f>
        <v>42307.700046296297</v>
      </c>
      <c r="N2839" s="5">
        <f t="shared" si="44"/>
        <v>42347.741712962961</v>
      </c>
      <c r="O2839" t="b">
        <v>0</v>
      </c>
      <c r="P2839">
        <v>21</v>
      </c>
      <c r="Q2839" t="b">
        <v>1</v>
      </c>
      <c r="R2839" t="s">
        <v>8271</v>
      </c>
      <c r="S2839" s="11">
        <f>SUM(E2839/D2839)*100</f>
        <v>100</v>
      </c>
      <c r="T2839" s="10">
        <f>SUM(E2839/P2839)</f>
        <v>40.476190476190474</v>
      </c>
      <c r="U2839" t="s">
        <v>8315</v>
      </c>
      <c r="V2839" t="s">
        <v>8316</v>
      </c>
    </row>
    <row r="2840" spans="1:22" ht="43.5" x14ac:dyDescent="0.35">
      <c r="A2840">
        <v>2838</v>
      </c>
      <c r="B2840" s="3" t="s">
        <v>2838</v>
      </c>
      <c r="C2840" s="3" t="s">
        <v>6948</v>
      </c>
      <c r="D2840" s="18">
        <v>2000</v>
      </c>
      <c r="E2840" s="18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7">
        <v>41842.399259259255</v>
      </c>
      <c r="L2840" s="7">
        <v>41864.708333333328</v>
      </c>
      <c r="M2840" s="5">
        <f>(J2840/86400)+25569+(-5/24)</f>
        <v>41842.399259259255</v>
      </c>
      <c r="N2840" s="5">
        <f t="shared" si="44"/>
        <v>41864.708333333328</v>
      </c>
      <c r="O2840" t="b">
        <v>0</v>
      </c>
      <c r="P2840">
        <v>54</v>
      </c>
      <c r="Q2840" t="b">
        <v>1</v>
      </c>
      <c r="R2840" t="s">
        <v>8271</v>
      </c>
      <c r="S2840" s="11">
        <f>SUM(E2840/D2840)*100</f>
        <v>120.24999999999999</v>
      </c>
      <c r="T2840" s="10">
        <f>SUM(E2840/P2840)</f>
        <v>44.537037037037038</v>
      </c>
      <c r="U2840" t="s">
        <v>8315</v>
      </c>
      <c r="V2840" t="s">
        <v>8316</v>
      </c>
    </row>
    <row r="2841" spans="1:22" ht="43.5" x14ac:dyDescent="0.35">
      <c r="A2841">
        <v>2839</v>
      </c>
      <c r="B2841" s="3" t="s">
        <v>2839</v>
      </c>
      <c r="C2841" s="3" t="s">
        <v>6949</v>
      </c>
      <c r="D2841" s="18">
        <v>3500</v>
      </c>
      <c r="E2841" s="18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7">
        <v>41853.031874999993</v>
      </c>
      <c r="L2841" s="7">
        <v>41875.999305555553</v>
      </c>
      <c r="M2841" s="5">
        <f>(J2841/86400)+25569+(-5/24)</f>
        <v>41853.031874999993</v>
      </c>
      <c r="N2841" s="5">
        <f t="shared" si="44"/>
        <v>41875.999305555553</v>
      </c>
      <c r="O2841" t="b">
        <v>0</v>
      </c>
      <c r="P2841">
        <v>31</v>
      </c>
      <c r="Q2841" t="b">
        <v>1</v>
      </c>
      <c r="R2841" t="s">
        <v>8271</v>
      </c>
      <c r="S2841" s="11">
        <f>SUM(E2841/D2841)*100</f>
        <v>111.42857142857143</v>
      </c>
      <c r="T2841" s="10">
        <f>SUM(E2841/P2841)</f>
        <v>125.80645161290323</v>
      </c>
      <c r="U2841" t="s">
        <v>8315</v>
      </c>
      <c r="V2841" t="s">
        <v>8316</v>
      </c>
    </row>
    <row r="2842" spans="1:22" ht="58" x14ac:dyDescent="0.35">
      <c r="A2842">
        <v>2840</v>
      </c>
      <c r="B2842" s="3" t="s">
        <v>2840</v>
      </c>
      <c r="C2842" s="3" t="s">
        <v>6950</v>
      </c>
      <c r="D2842" s="18">
        <v>2500</v>
      </c>
      <c r="E2842" s="18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7">
        <v>42059.827303240738</v>
      </c>
      <c r="L2842" s="7">
        <v>42081.499999999993</v>
      </c>
      <c r="M2842" s="5">
        <f>(J2842/86400)+25569+(-5/24)</f>
        <v>42059.827303240738</v>
      </c>
      <c r="N2842" s="5">
        <f t="shared" si="44"/>
        <v>42081.499999999993</v>
      </c>
      <c r="O2842" t="b">
        <v>0</v>
      </c>
      <c r="P2842">
        <v>132</v>
      </c>
      <c r="Q2842" t="b">
        <v>1</v>
      </c>
      <c r="R2842" t="s">
        <v>8271</v>
      </c>
      <c r="S2842" s="11">
        <f>SUM(E2842/D2842)*100</f>
        <v>104</v>
      </c>
      <c r="T2842" s="10">
        <f>SUM(E2842/P2842)</f>
        <v>19.696969696969695</v>
      </c>
      <c r="U2842" t="s">
        <v>8315</v>
      </c>
      <c r="V2842" t="s">
        <v>8316</v>
      </c>
    </row>
    <row r="2843" spans="1:22" ht="58" x14ac:dyDescent="0.35">
      <c r="A2843">
        <v>2841</v>
      </c>
      <c r="B2843" s="3" t="s">
        <v>2841</v>
      </c>
      <c r="C2843" s="3" t="s">
        <v>6951</v>
      </c>
      <c r="D2843" s="18">
        <v>1000</v>
      </c>
      <c r="E2843" s="18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7">
        <v>42291.531215277777</v>
      </c>
      <c r="L2843" s="7">
        <v>42351.572881944441</v>
      </c>
      <c r="M2843" s="5">
        <f>(J2843/86400)+25569+(-5/24)</f>
        <v>42291.531215277777</v>
      </c>
      <c r="N2843" s="5">
        <f t="shared" si="44"/>
        <v>42351.572881944441</v>
      </c>
      <c r="O2843" t="b">
        <v>0</v>
      </c>
      <c r="P2843">
        <v>1</v>
      </c>
      <c r="Q2843" t="b">
        <v>0</v>
      </c>
      <c r="R2843" t="s">
        <v>8271</v>
      </c>
      <c r="S2843" s="11">
        <f>SUM(E2843/D2843)*100</f>
        <v>1</v>
      </c>
      <c r="T2843" s="10">
        <f>SUM(E2843/P2843)</f>
        <v>10</v>
      </c>
      <c r="U2843" t="s">
        <v>8315</v>
      </c>
      <c r="V2843" t="s">
        <v>8316</v>
      </c>
    </row>
    <row r="2844" spans="1:22" ht="43.5" x14ac:dyDescent="0.35">
      <c r="A2844">
        <v>2842</v>
      </c>
      <c r="B2844" s="3" t="s">
        <v>2842</v>
      </c>
      <c r="C2844" s="3" t="s">
        <v>6952</v>
      </c>
      <c r="D2844" s="18">
        <v>1500</v>
      </c>
      <c r="E2844" s="18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7">
        <v>41784.744155092594</v>
      </c>
      <c r="L2844" s="7">
        <v>41811.25</v>
      </c>
      <c r="M2844" s="5">
        <f>(J2844/86400)+25569+(-5/24)</f>
        <v>41784.744155092594</v>
      </c>
      <c r="N2844" s="5">
        <f t="shared" si="44"/>
        <v>41811.25</v>
      </c>
      <c r="O2844" t="b">
        <v>0</v>
      </c>
      <c r="P2844">
        <v>0</v>
      </c>
      <c r="Q2844" t="b">
        <v>0</v>
      </c>
      <c r="R2844" t="s">
        <v>8271</v>
      </c>
      <c r="S2844" s="11">
        <f>SUM(E2844/D2844)*100</f>
        <v>0</v>
      </c>
      <c r="T2844" s="10" t="e">
        <f>SUM(E2844/P2844)</f>
        <v>#DIV/0!</v>
      </c>
      <c r="U2844" t="s">
        <v>8315</v>
      </c>
      <c r="V2844" t="s">
        <v>8316</v>
      </c>
    </row>
    <row r="2845" spans="1:22" ht="43.5" x14ac:dyDescent="0.35">
      <c r="A2845">
        <v>2843</v>
      </c>
      <c r="B2845" s="3" t="s">
        <v>2843</v>
      </c>
      <c r="C2845" s="3" t="s">
        <v>6953</v>
      </c>
      <c r="D2845" s="18">
        <v>1200</v>
      </c>
      <c r="E2845" s="18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7">
        <v>42492.529513888883</v>
      </c>
      <c r="L2845" s="7">
        <v>42533.958333333336</v>
      </c>
      <c r="M2845" s="5">
        <f>(J2845/86400)+25569+(-5/24)</f>
        <v>42492.529513888883</v>
      </c>
      <c r="N2845" s="5">
        <f t="shared" si="44"/>
        <v>42533.958333333336</v>
      </c>
      <c r="O2845" t="b">
        <v>0</v>
      </c>
      <c r="P2845">
        <v>0</v>
      </c>
      <c r="Q2845" t="b">
        <v>0</v>
      </c>
      <c r="R2845" t="s">
        <v>8271</v>
      </c>
      <c r="S2845" s="11">
        <f>SUM(E2845/D2845)*100</f>
        <v>0</v>
      </c>
      <c r="T2845" s="10" t="e">
        <f>SUM(E2845/P2845)</f>
        <v>#DIV/0!</v>
      </c>
      <c r="U2845" t="s">
        <v>8315</v>
      </c>
      <c r="V2845" t="s">
        <v>8316</v>
      </c>
    </row>
    <row r="2846" spans="1:22" ht="43.5" x14ac:dyDescent="0.35">
      <c r="A2846">
        <v>2844</v>
      </c>
      <c r="B2846" s="3" t="s">
        <v>2844</v>
      </c>
      <c r="C2846" s="3" t="s">
        <v>6954</v>
      </c>
      <c r="D2846" s="18">
        <v>550</v>
      </c>
      <c r="E2846" s="18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7">
        <v>42709.337731481479</v>
      </c>
      <c r="L2846" s="7">
        <v>42739.337731481479</v>
      </c>
      <c r="M2846" s="5">
        <f>(J2846/86400)+25569+(-5/24)</f>
        <v>42709.337731481479</v>
      </c>
      <c r="N2846" s="5">
        <f t="shared" si="44"/>
        <v>42739.337731481479</v>
      </c>
      <c r="O2846" t="b">
        <v>0</v>
      </c>
      <c r="P2846">
        <v>1</v>
      </c>
      <c r="Q2846" t="b">
        <v>0</v>
      </c>
      <c r="R2846" t="s">
        <v>8271</v>
      </c>
      <c r="S2846" s="11">
        <f>SUM(E2846/D2846)*100</f>
        <v>5.4545454545454541</v>
      </c>
      <c r="T2846" s="10">
        <f>SUM(E2846/P2846)</f>
        <v>30</v>
      </c>
      <c r="U2846" t="s">
        <v>8315</v>
      </c>
      <c r="V2846" t="s">
        <v>8316</v>
      </c>
    </row>
    <row r="2847" spans="1:22" ht="43.5" x14ac:dyDescent="0.35">
      <c r="A2847">
        <v>2845</v>
      </c>
      <c r="B2847" s="3" t="s">
        <v>2845</v>
      </c>
      <c r="C2847" s="3" t="s">
        <v>6955</v>
      </c>
      <c r="D2847" s="18">
        <v>7500</v>
      </c>
      <c r="E2847" s="18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7">
        <v>42102.808252314811</v>
      </c>
      <c r="L2847" s="7">
        <v>42162.808252314811</v>
      </c>
      <c r="M2847" s="5">
        <f>(J2847/86400)+25569+(-5/24)</f>
        <v>42102.808252314811</v>
      </c>
      <c r="N2847" s="5">
        <f t="shared" si="44"/>
        <v>42162.808252314811</v>
      </c>
      <c r="O2847" t="b">
        <v>0</v>
      </c>
      <c r="P2847">
        <v>39</v>
      </c>
      <c r="Q2847" t="b">
        <v>0</v>
      </c>
      <c r="R2847" t="s">
        <v>8271</v>
      </c>
      <c r="S2847" s="11">
        <f>SUM(E2847/D2847)*100</f>
        <v>31.546666666666667</v>
      </c>
      <c r="T2847" s="10">
        <f>SUM(E2847/P2847)</f>
        <v>60.666666666666664</v>
      </c>
      <c r="U2847" t="s">
        <v>8315</v>
      </c>
      <c r="V2847" t="s">
        <v>8316</v>
      </c>
    </row>
    <row r="2848" spans="1:22" ht="58" x14ac:dyDescent="0.35">
      <c r="A2848">
        <v>2846</v>
      </c>
      <c r="B2848" s="3" t="s">
        <v>2846</v>
      </c>
      <c r="C2848" s="3" t="s">
        <v>6956</v>
      </c>
      <c r="D2848" s="18">
        <v>8000</v>
      </c>
      <c r="E2848" s="1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7">
        <v>42108.483726851853</v>
      </c>
      <c r="L2848" s="7">
        <v>42153.483726851853</v>
      </c>
      <c r="M2848" s="5">
        <f>(J2848/86400)+25569+(-5/24)</f>
        <v>42108.483726851853</v>
      </c>
      <c r="N2848" s="5">
        <f t="shared" si="44"/>
        <v>42153.483726851853</v>
      </c>
      <c r="O2848" t="b">
        <v>0</v>
      </c>
      <c r="P2848">
        <v>0</v>
      </c>
      <c r="Q2848" t="b">
        <v>0</v>
      </c>
      <c r="R2848" t="s">
        <v>8271</v>
      </c>
      <c r="S2848" s="11">
        <f>SUM(E2848/D2848)*100</f>
        <v>0</v>
      </c>
      <c r="T2848" s="10" t="e">
        <f>SUM(E2848/P2848)</f>
        <v>#DIV/0!</v>
      </c>
      <c r="U2848" t="s">
        <v>8315</v>
      </c>
      <c r="V2848" t="s">
        <v>8316</v>
      </c>
    </row>
    <row r="2849" spans="1:22" ht="43.5" x14ac:dyDescent="0.35">
      <c r="A2849">
        <v>2847</v>
      </c>
      <c r="B2849" s="3" t="s">
        <v>2847</v>
      </c>
      <c r="C2849" s="3" t="s">
        <v>6957</v>
      </c>
      <c r="D2849" s="18">
        <v>2000</v>
      </c>
      <c r="E2849" s="18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7">
        <v>42453.597974537035</v>
      </c>
      <c r="L2849" s="7">
        <v>42513.597974537035</v>
      </c>
      <c r="M2849" s="5">
        <f>(J2849/86400)+25569+(-5/24)</f>
        <v>42453.597974537035</v>
      </c>
      <c r="N2849" s="5">
        <f t="shared" si="44"/>
        <v>42513.597974537035</v>
      </c>
      <c r="O2849" t="b">
        <v>0</v>
      </c>
      <c r="P2849">
        <v>0</v>
      </c>
      <c r="Q2849" t="b">
        <v>0</v>
      </c>
      <c r="R2849" t="s">
        <v>8271</v>
      </c>
      <c r="S2849" s="11">
        <f>SUM(E2849/D2849)*100</f>
        <v>0</v>
      </c>
      <c r="T2849" s="10" t="e">
        <f>SUM(E2849/P2849)</f>
        <v>#DIV/0!</v>
      </c>
      <c r="U2849" t="s">
        <v>8315</v>
      </c>
      <c r="V2849" t="s">
        <v>8316</v>
      </c>
    </row>
    <row r="2850" spans="1:22" ht="58" x14ac:dyDescent="0.35">
      <c r="A2850">
        <v>2848</v>
      </c>
      <c r="B2850" s="3" t="s">
        <v>2848</v>
      </c>
      <c r="C2850" s="3" t="s">
        <v>6958</v>
      </c>
      <c r="D2850" s="18">
        <v>35000</v>
      </c>
      <c r="E2850" s="18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7">
        <v>42123.440497685187</v>
      </c>
      <c r="L2850" s="7">
        <v>42153.440497685187</v>
      </c>
      <c r="M2850" s="5">
        <f>(J2850/86400)+25569+(-5/24)</f>
        <v>42123.440497685187</v>
      </c>
      <c r="N2850" s="5">
        <f t="shared" si="44"/>
        <v>42153.440497685187</v>
      </c>
      <c r="O2850" t="b">
        <v>0</v>
      </c>
      <c r="P2850">
        <v>3</v>
      </c>
      <c r="Q2850" t="b">
        <v>0</v>
      </c>
      <c r="R2850" t="s">
        <v>8271</v>
      </c>
      <c r="S2850" s="11">
        <f>SUM(E2850/D2850)*100</f>
        <v>0.2</v>
      </c>
      <c r="T2850" s="10">
        <f>SUM(E2850/P2850)</f>
        <v>23.333333333333332</v>
      </c>
      <c r="U2850" t="s">
        <v>8315</v>
      </c>
      <c r="V2850" t="s">
        <v>8316</v>
      </c>
    </row>
    <row r="2851" spans="1:22" ht="43.5" x14ac:dyDescent="0.35">
      <c r="A2851">
        <v>2849</v>
      </c>
      <c r="B2851" s="3" t="s">
        <v>2849</v>
      </c>
      <c r="C2851" s="3" t="s">
        <v>6959</v>
      </c>
      <c r="D2851" s="18">
        <v>500</v>
      </c>
      <c r="E2851" s="18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7">
        <v>42453.219907407409</v>
      </c>
      <c r="L2851" s="7">
        <v>42483.219907407409</v>
      </c>
      <c r="M2851" s="5">
        <f>(J2851/86400)+25569+(-5/24)</f>
        <v>42453.219907407409</v>
      </c>
      <c r="N2851" s="5">
        <f t="shared" si="44"/>
        <v>42483.219907407409</v>
      </c>
      <c r="O2851" t="b">
        <v>0</v>
      </c>
      <c r="P2851">
        <v>1</v>
      </c>
      <c r="Q2851" t="b">
        <v>0</v>
      </c>
      <c r="R2851" t="s">
        <v>8271</v>
      </c>
      <c r="S2851" s="11">
        <f>SUM(E2851/D2851)*100</f>
        <v>1</v>
      </c>
      <c r="T2851" s="10">
        <f>SUM(E2851/P2851)</f>
        <v>5</v>
      </c>
      <c r="U2851" t="s">
        <v>8315</v>
      </c>
      <c r="V2851" t="s">
        <v>8316</v>
      </c>
    </row>
    <row r="2852" spans="1:22" ht="43.5" x14ac:dyDescent="0.35">
      <c r="A2852">
        <v>2850</v>
      </c>
      <c r="B2852" s="3" t="s">
        <v>2850</v>
      </c>
      <c r="C2852" s="3" t="s">
        <v>6960</v>
      </c>
      <c r="D2852" s="18">
        <v>8000</v>
      </c>
      <c r="E2852" s="18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7">
        <v>41857.798738425925</v>
      </c>
      <c r="L2852" s="7">
        <v>41887.798738425925</v>
      </c>
      <c r="M2852" s="5">
        <f>(J2852/86400)+25569+(-5/24)</f>
        <v>41857.798738425925</v>
      </c>
      <c r="N2852" s="5">
        <f t="shared" si="44"/>
        <v>41887.798738425925</v>
      </c>
      <c r="O2852" t="b">
        <v>0</v>
      </c>
      <c r="P2852">
        <v>13</v>
      </c>
      <c r="Q2852" t="b">
        <v>0</v>
      </c>
      <c r="R2852" t="s">
        <v>8271</v>
      </c>
      <c r="S2852" s="11">
        <f>SUM(E2852/D2852)*100</f>
        <v>3.8875000000000002</v>
      </c>
      <c r="T2852" s="10">
        <f>SUM(E2852/P2852)</f>
        <v>23.923076923076923</v>
      </c>
      <c r="U2852" t="s">
        <v>8315</v>
      </c>
      <c r="V2852" t="s">
        <v>8316</v>
      </c>
    </row>
    <row r="2853" spans="1:22" ht="43.5" x14ac:dyDescent="0.35">
      <c r="A2853">
        <v>2851</v>
      </c>
      <c r="B2853" s="3" t="s">
        <v>2851</v>
      </c>
      <c r="C2853" s="3" t="s">
        <v>6961</v>
      </c>
      <c r="D2853" s="18">
        <v>4500</v>
      </c>
      <c r="E2853" s="18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7">
        <v>42389.794317129628</v>
      </c>
      <c r="L2853" s="7">
        <v>42398.761805555558</v>
      </c>
      <c r="M2853" s="5">
        <f>(J2853/86400)+25569+(-5/24)</f>
        <v>42389.794317129628</v>
      </c>
      <c r="N2853" s="5">
        <f t="shared" si="44"/>
        <v>42398.761805555558</v>
      </c>
      <c r="O2853" t="b">
        <v>0</v>
      </c>
      <c r="P2853">
        <v>0</v>
      </c>
      <c r="Q2853" t="b">
        <v>0</v>
      </c>
      <c r="R2853" t="s">
        <v>8271</v>
      </c>
      <c r="S2853" s="11">
        <f>SUM(E2853/D2853)*100</f>
        <v>0</v>
      </c>
      <c r="T2853" s="10" t="e">
        <f>SUM(E2853/P2853)</f>
        <v>#DIV/0!</v>
      </c>
      <c r="U2853" t="s">
        <v>8315</v>
      </c>
      <c r="V2853" t="s">
        <v>8316</v>
      </c>
    </row>
    <row r="2854" spans="1:22" ht="43.5" x14ac:dyDescent="0.35">
      <c r="A2854">
        <v>2852</v>
      </c>
      <c r="B2854" s="3" t="s">
        <v>2852</v>
      </c>
      <c r="C2854" s="3" t="s">
        <v>6962</v>
      </c>
      <c r="D2854" s="18">
        <v>5000</v>
      </c>
      <c r="E2854" s="18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7">
        <v>41780.836840277778</v>
      </c>
      <c r="L2854" s="7">
        <v>41810.836840277778</v>
      </c>
      <c r="M2854" s="5">
        <f>(J2854/86400)+25569+(-5/24)</f>
        <v>41780.836840277778</v>
      </c>
      <c r="N2854" s="5">
        <f t="shared" si="44"/>
        <v>41810.836840277778</v>
      </c>
      <c r="O2854" t="b">
        <v>0</v>
      </c>
      <c r="P2854">
        <v>6</v>
      </c>
      <c r="Q2854" t="b">
        <v>0</v>
      </c>
      <c r="R2854" t="s">
        <v>8271</v>
      </c>
      <c r="S2854" s="11">
        <f>SUM(E2854/D2854)*100</f>
        <v>1.9</v>
      </c>
      <c r="T2854" s="10">
        <f>SUM(E2854/P2854)</f>
        <v>15.833333333333334</v>
      </c>
      <c r="U2854" t="s">
        <v>8315</v>
      </c>
      <c r="V2854" t="s">
        <v>8316</v>
      </c>
    </row>
    <row r="2855" spans="1:22" ht="43.5" x14ac:dyDescent="0.35">
      <c r="A2855">
        <v>2853</v>
      </c>
      <c r="B2855" s="3" t="s">
        <v>2853</v>
      </c>
      <c r="C2855" s="3" t="s">
        <v>6963</v>
      </c>
      <c r="D2855" s="18">
        <v>9500</v>
      </c>
      <c r="E2855" s="18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7">
        <v>41835.98260416666</v>
      </c>
      <c r="L2855" s="7">
        <v>41895.98260416666</v>
      </c>
      <c r="M2855" s="5">
        <f>(J2855/86400)+25569+(-5/24)</f>
        <v>41835.98260416666</v>
      </c>
      <c r="N2855" s="5">
        <f t="shared" si="44"/>
        <v>41895.98260416666</v>
      </c>
      <c r="O2855" t="b">
        <v>0</v>
      </c>
      <c r="P2855">
        <v>0</v>
      </c>
      <c r="Q2855" t="b">
        <v>0</v>
      </c>
      <c r="R2855" t="s">
        <v>8271</v>
      </c>
      <c r="S2855" s="11">
        <f>SUM(E2855/D2855)*100</f>
        <v>0</v>
      </c>
      <c r="T2855" s="10" t="e">
        <f>SUM(E2855/P2855)</f>
        <v>#DIV/0!</v>
      </c>
      <c r="U2855" t="s">
        <v>8315</v>
      </c>
      <c r="V2855" t="s">
        <v>8316</v>
      </c>
    </row>
    <row r="2856" spans="1:22" ht="43.5" x14ac:dyDescent="0.35">
      <c r="A2856">
        <v>2854</v>
      </c>
      <c r="B2856" s="3" t="s">
        <v>2854</v>
      </c>
      <c r="C2856" s="3" t="s">
        <v>6964</v>
      </c>
      <c r="D2856" s="18">
        <v>1000</v>
      </c>
      <c r="E2856" s="18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7">
        <v>42111.508321759255</v>
      </c>
      <c r="L2856" s="7">
        <v>42131.508321759255</v>
      </c>
      <c r="M2856" s="5">
        <f>(J2856/86400)+25569+(-5/24)</f>
        <v>42111.508321759255</v>
      </c>
      <c r="N2856" s="5">
        <f t="shared" si="44"/>
        <v>42131.508321759255</v>
      </c>
      <c r="O2856" t="b">
        <v>0</v>
      </c>
      <c r="P2856">
        <v>14</v>
      </c>
      <c r="Q2856" t="b">
        <v>0</v>
      </c>
      <c r="R2856" t="s">
        <v>8271</v>
      </c>
      <c r="S2856" s="11">
        <f>SUM(E2856/D2856)*100</f>
        <v>41.699999999999996</v>
      </c>
      <c r="T2856" s="10">
        <f>SUM(E2856/P2856)</f>
        <v>29.785714285714285</v>
      </c>
      <c r="U2856" t="s">
        <v>8315</v>
      </c>
      <c r="V2856" t="s">
        <v>8316</v>
      </c>
    </row>
    <row r="2857" spans="1:22" ht="58" x14ac:dyDescent="0.35">
      <c r="A2857">
        <v>2855</v>
      </c>
      <c r="B2857" s="3" t="s">
        <v>2855</v>
      </c>
      <c r="C2857" s="3" t="s">
        <v>6965</v>
      </c>
      <c r="D2857" s="18">
        <v>600</v>
      </c>
      <c r="E2857" s="18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7">
        <v>42369.799432870372</v>
      </c>
      <c r="L2857" s="7">
        <v>42398.773611111108</v>
      </c>
      <c r="M2857" s="5">
        <f>(J2857/86400)+25569+(-5/24)</f>
        <v>42369.799432870372</v>
      </c>
      <c r="N2857" s="5">
        <f t="shared" si="44"/>
        <v>42398.773611111108</v>
      </c>
      <c r="O2857" t="b">
        <v>0</v>
      </c>
      <c r="P2857">
        <v>5</v>
      </c>
      <c r="Q2857" t="b">
        <v>0</v>
      </c>
      <c r="R2857" t="s">
        <v>8271</v>
      </c>
      <c r="S2857" s="11">
        <f>SUM(E2857/D2857)*100</f>
        <v>50</v>
      </c>
      <c r="T2857" s="10">
        <f>SUM(E2857/P2857)</f>
        <v>60</v>
      </c>
      <c r="U2857" t="s">
        <v>8315</v>
      </c>
      <c r="V2857" t="s">
        <v>8316</v>
      </c>
    </row>
    <row r="2858" spans="1:22" ht="43.5" x14ac:dyDescent="0.35">
      <c r="A2858">
        <v>2856</v>
      </c>
      <c r="B2858" s="3" t="s">
        <v>2856</v>
      </c>
      <c r="C2858" s="3" t="s">
        <v>6966</v>
      </c>
      <c r="D2858" s="18">
        <v>3000</v>
      </c>
      <c r="E2858" s="1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7">
        <v>42164.829247685186</v>
      </c>
      <c r="L2858" s="7">
        <v>42224.69027777778</v>
      </c>
      <c r="M2858" s="5">
        <f>(J2858/86400)+25569+(-5/24)</f>
        <v>42164.829247685186</v>
      </c>
      <c r="N2858" s="5">
        <f t="shared" si="44"/>
        <v>42224.69027777778</v>
      </c>
      <c r="O2858" t="b">
        <v>0</v>
      </c>
      <c r="P2858">
        <v>6</v>
      </c>
      <c r="Q2858" t="b">
        <v>0</v>
      </c>
      <c r="R2858" t="s">
        <v>8271</v>
      </c>
      <c r="S2858" s="11">
        <f>SUM(E2858/D2858)*100</f>
        <v>4.8666666666666663</v>
      </c>
      <c r="T2858" s="10">
        <f>SUM(E2858/P2858)</f>
        <v>24.333333333333332</v>
      </c>
      <c r="U2858" t="s">
        <v>8315</v>
      </c>
      <c r="V2858" t="s">
        <v>8316</v>
      </c>
    </row>
    <row r="2859" spans="1:22" ht="58" x14ac:dyDescent="0.35">
      <c r="A2859">
        <v>2857</v>
      </c>
      <c r="B2859" s="3" t="s">
        <v>2857</v>
      </c>
      <c r="C2859" s="3" t="s">
        <v>6967</v>
      </c>
      <c r="D2859" s="18">
        <v>38000</v>
      </c>
      <c r="E2859" s="18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7">
        <v>42726.711747685178</v>
      </c>
      <c r="L2859" s="7">
        <v>42786.541666666664</v>
      </c>
      <c r="M2859" s="5">
        <f>(J2859/86400)+25569+(-5/24)</f>
        <v>42726.711747685178</v>
      </c>
      <c r="N2859" s="5">
        <f t="shared" si="44"/>
        <v>42786.541666666664</v>
      </c>
      <c r="O2859" t="b">
        <v>0</v>
      </c>
      <c r="P2859">
        <v>15</v>
      </c>
      <c r="Q2859" t="b">
        <v>0</v>
      </c>
      <c r="R2859" t="s">
        <v>8271</v>
      </c>
      <c r="S2859" s="11">
        <f>SUM(E2859/D2859)*100</f>
        <v>19.736842105263158</v>
      </c>
      <c r="T2859" s="10">
        <f>SUM(E2859/P2859)</f>
        <v>500</v>
      </c>
      <c r="U2859" t="s">
        <v>8315</v>
      </c>
      <c r="V2859" t="s">
        <v>8316</v>
      </c>
    </row>
    <row r="2860" spans="1:22" ht="43.5" x14ac:dyDescent="0.35">
      <c r="A2860">
        <v>2858</v>
      </c>
      <c r="B2860" s="3" t="s">
        <v>2858</v>
      </c>
      <c r="C2860" s="3" t="s">
        <v>6968</v>
      </c>
      <c r="D2860" s="18">
        <v>1000</v>
      </c>
      <c r="E2860" s="18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7">
        <v>41954.336747685178</v>
      </c>
      <c r="L2860" s="7">
        <v>41978.269444444442</v>
      </c>
      <c r="M2860" s="5">
        <f>(J2860/86400)+25569+(-5/24)</f>
        <v>41954.336747685178</v>
      </c>
      <c r="N2860" s="5">
        <f t="shared" si="44"/>
        <v>41978.269444444442</v>
      </c>
      <c r="O2860" t="b">
        <v>0</v>
      </c>
      <c r="P2860">
        <v>0</v>
      </c>
      <c r="Q2860" t="b">
        <v>0</v>
      </c>
      <c r="R2860" t="s">
        <v>8271</v>
      </c>
      <c r="S2860" s="11">
        <f>SUM(E2860/D2860)*100</f>
        <v>0</v>
      </c>
      <c r="T2860" s="10" t="e">
        <f>SUM(E2860/P2860)</f>
        <v>#DIV/0!</v>
      </c>
      <c r="U2860" t="s">
        <v>8315</v>
      </c>
      <c r="V2860" t="s">
        <v>8316</v>
      </c>
    </row>
    <row r="2861" spans="1:22" ht="43.5" x14ac:dyDescent="0.35">
      <c r="A2861">
        <v>2859</v>
      </c>
      <c r="B2861" s="3" t="s">
        <v>2859</v>
      </c>
      <c r="C2861" s="3" t="s">
        <v>6969</v>
      </c>
      <c r="D2861" s="18">
        <v>2000</v>
      </c>
      <c r="E2861" s="18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7">
        <v>42233.153981481482</v>
      </c>
      <c r="L2861" s="7">
        <v>42293.153981481482</v>
      </c>
      <c r="M2861" s="5">
        <f>(J2861/86400)+25569+(-5/24)</f>
        <v>42233.153981481482</v>
      </c>
      <c r="N2861" s="5">
        <f t="shared" si="44"/>
        <v>42293.153981481482</v>
      </c>
      <c r="O2861" t="b">
        <v>0</v>
      </c>
      <c r="P2861">
        <v>1</v>
      </c>
      <c r="Q2861" t="b">
        <v>0</v>
      </c>
      <c r="R2861" t="s">
        <v>8271</v>
      </c>
      <c r="S2861" s="11">
        <f>SUM(E2861/D2861)*100</f>
        <v>1.7500000000000002</v>
      </c>
      <c r="T2861" s="10">
        <f>SUM(E2861/P2861)</f>
        <v>35</v>
      </c>
      <c r="U2861" t="s">
        <v>8315</v>
      </c>
      <c r="V2861" t="s">
        <v>8316</v>
      </c>
    </row>
    <row r="2862" spans="1:22" ht="58" x14ac:dyDescent="0.35">
      <c r="A2862">
        <v>2860</v>
      </c>
      <c r="B2862" s="3" t="s">
        <v>2860</v>
      </c>
      <c r="C2862" s="3" t="s">
        <v>6970</v>
      </c>
      <c r="D2862" s="18">
        <v>4000</v>
      </c>
      <c r="E2862" s="18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7">
        <v>42480.592314814814</v>
      </c>
      <c r="L2862" s="7">
        <v>42540.592314814814</v>
      </c>
      <c r="M2862" s="5">
        <f>(J2862/86400)+25569+(-5/24)</f>
        <v>42480.592314814814</v>
      </c>
      <c r="N2862" s="5">
        <f t="shared" si="44"/>
        <v>42540.592314814814</v>
      </c>
      <c r="O2862" t="b">
        <v>0</v>
      </c>
      <c r="P2862">
        <v>9</v>
      </c>
      <c r="Q2862" t="b">
        <v>0</v>
      </c>
      <c r="R2862" t="s">
        <v>8271</v>
      </c>
      <c r="S2862" s="11">
        <f>SUM(E2862/D2862)*100</f>
        <v>6.65</v>
      </c>
      <c r="T2862" s="10">
        <f>SUM(E2862/P2862)</f>
        <v>29.555555555555557</v>
      </c>
      <c r="U2862" t="s">
        <v>8315</v>
      </c>
      <c r="V2862" t="s">
        <v>8316</v>
      </c>
    </row>
    <row r="2863" spans="1:22" ht="43.5" x14ac:dyDescent="0.35">
      <c r="A2863">
        <v>2861</v>
      </c>
      <c r="B2863" s="3" t="s">
        <v>2861</v>
      </c>
      <c r="C2863" s="3" t="s">
        <v>6971</v>
      </c>
      <c r="D2863" s="18">
        <v>250</v>
      </c>
      <c r="E2863" s="18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7">
        <v>42257.3825</v>
      </c>
      <c r="L2863" s="7">
        <v>42271.3825</v>
      </c>
      <c r="M2863" s="5">
        <f>(J2863/86400)+25569+(-5/24)</f>
        <v>42257.3825</v>
      </c>
      <c r="N2863" s="5">
        <f t="shared" si="44"/>
        <v>42271.3825</v>
      </c>
      <c r="O2863" t="b">
        <v>0</v>
      </c>
      <c r="P2863">
        <v>3</v>
      </c>
      <c r="Q2863" t="b">
        <v>0</v>
      </c>
      <c r="R2863" t="s">
        <v>8271</v>
      </c>
      <c r="S2863" s="11">
        <f>SUM(E2863/D2863)*100</f>
        <v>32</v>
      </c>
      <c r="T2863" s="10">
        <f>SUM(E2863/P2863)</f>
        <v>26.666666666666668</v>
      </c>
      <c r="U2863" t="s">
        <v>8315</v>
      </c>
      <c r="V2863" t="s">
        <v>8316</v>
      </c>
    </row>
    <row r="2864" spans="1:22" ht="43.5" x14ac:dyDescent="0.35">
      <c r="A2864">
        <v>2862</v>
      </c>
      <c r="B2864" s="3" t="s">
        <v>2862</v>
      </c>
      <c r="C2864" s="3" t="s">
        <v>6972</v>
      </c>
      <c r="D2864" s="18">
        <v>12700</v>
      </c>
      <c r="E2864" s="18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7">
        <v>41784.581354166665</v>
      </c>
      <c r="L2864" s="7">
        <v>41814.581354166665</v>
      </c>
      <c r="M2864" s="5">
        <f>(J2864/86400)+25569+(-5/24)</f>
        <v>41784.581354166665</v>
      </c>
      <c r="N2864" s="5">
        <f t="shared" si="44"/>
        <v>41814.581354166665</v>
      </c>
      <c r="O2864" t="b">
        <v>0</v>
      </c>
      <c r="P2864">
        <v>3</v>
      </c>
      <c r="Q2864" t="b">
        <v>0</v>
      </c>
      <c r="R2864" t="s">
        <v>8271</v>
      </c>
      <c r="S2864" s="11">
        <f>SUM(E2864/D2864)*100</f>
        <v>0.43307086614173229</v>
      </c>
      <c r="T2864" s="10">
        <f>SUM(E2864/P2864)</f>
        <v>18.333333333333332</v>
      </c>
      <c r="U2864" t="s">
        <v>8315</v>
      </c>
      <c r="V2864" t="s">
        <v>8316</v>
      </c>
    </row>
    <row r="2865" spans="1:22" ht="43.5" x14ac:dyDescent="0.35">
      <c r="A2865">
        <v>2863</v>
      </c>
      <c r="B2865" s="3" t="s">
        <v>2863</v>
      </c>
      <c r="C2865" s="3" t="s">
        <v>6973</v>
      </c>
      <c r="D2865" s="18">
        <v>50000</v>
      </c>
      <c r="E2865" s="18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7">
        <v>41831.46670138889</v>
      </c>
      <c r="L2865" s="7">
        <v>41891.46670138889</v>
      </c>
      <c r="M2865" s="5">
        <f>(J2865/86400)+25569+(-5/24)</f>
        <v>41831.46670138889</v>
      </c>
      <c r="N2865" s="5">
        <f t="shared" si="44"/>
        <v>41891.46670138889</v>
      </c>
      <c r="O2865" t="b">
        <v>0</v>
      </c>
      <c r="P2865">
        <v>1</v>
      </c>
      <c r="Q2865" t="b">
        <v>0</v>
      </c>
      <c r="R2865" t="s">
        <v>8271</v>
      </c>
      <c r="S2865" s="11">
        <f>SUM(E2865/D2865)*100</f>
        <v>0.04</v>
      </c>
      <c r="T2865" s="10">
        <f>SUM(E2865/P2865)</f>
        <v>20</v>
      </c>
      <c r="U2865" t="s">
        <v>8315</v>
      </c>
      <c r="V2865" t="s">
        <v>8316</v>
      </c>
    </row>
    <row r="2866" spans="1:22" x14ac:dyDescent="0.35">
      <c r="A2866">
        <v>2864</v>
      </c>
      <c r="B2866" s="3" t="s">
        <v>2864</v>
      </c>
      <c r="C2866" s="3" t="s">
        <v>6974</v>
      </c>
      <c r="D2866" s="18">
        <v>2500</v>
      </c>
      <c r="E2866" s="18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7">
        <v>42172.405173611107</v>
      </c>
      <c r="L2866" s="7">
        <v>42202.345833333333</v>
      </c>
      <c r="M2866" s="5">
        <f>(J2866/86400)+25569+(-5/24)</f>
        <v>42172.405173611107</v>
      </c>
      <c r="N2866" s="5">
        <f t="shared" si="44"/>
        <v>42202.345833333333</v>
      </c>
      <c r="O2866" t="b">
        <v>0</v>
      </c>
      <c r="P2866">
        <v>3</v>
      </c>
      <c r="Q2866" t="b">
        <v>0</v>
      </c>
      <c r="R2866" t="s">
        <v>8271</v>
      </c>
      <c r="S2866" s="11">
        <f>SUM(E2866/D2866)*100</f>
        <v>1.6</v>
      </c>
      <c r="T2866" s="10">
        <f>SUM(E2866/P2866)</f>
        <v>13.333333333333334</v>
      </c>
      <c r="U2866" t="s">
        <v>8315</v>
      </c>
      <c r="V2866" t="s">
        <v>8316</v>
      </c>
    </row>
    <row r="2867" spans="1:22" ht="43.5" x14ac:dyDescent="0.35">
      <c r="A2867">
        <v>2865</v>
      </c>
      <c r="B2867" s="3" t="s">
        <v>2865</v>
      </c>
      <c r="C2867" s="3" t="s">
        <v>6975</v>
      </c>
      <c r="D2867" s="18">
        <v>2888</v>
      </c>
      <c r="E2867" s="18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7">
        <v>41949.905775462961</v>
      </c>
      <c r="L2867" s="7">
        <v>42009.905775462961</v>
      </c>
      <c r="M2867" s="5">
        <f>(J2867/86400)+25569+(-5/24)</f>
        <v>41949.905775462961</v>
      </c>
      <c r="N2867" s="5">
        <f t="shared" si="44"/>
        <v>42009.905775462961</v>
      </c>
      <c r="O2867" t="b">
        <v>0</v>
      </c>
      <c r="P2867">
        <v>0</v>
      </c>
      <c r="Q2867" t="b">
        <v>0</v>
      </c>
      <c r="R2867" t="s">
        <v>8271</v>
      </c>
      <c r="S2867" s="11">
        <f>SUM(E2867/D2867)*100</f>
        <v>0</v>
      </c>
      <c r="T2867" s="10" t="e">
        <f>SUM(E2867/P2867)</f>
        <v>#DIV/0!</v>
      </c>
      <c r="U2867" t="s">
        <v>8315</v>
      </c>
      <c r="V2867" t="s">
        <v>8316</v>
      </c>
    </row>
    <row r="2868" spans="1:22" ht="43.5" x14ac:dyDescent="0.35">
      <c r="A2868">
        <v>2866</v>
      </c>
      <c r="B2868" s="3" t="s">
        <v>2866</v>
      </c>
      <c r="C2868" s="3" t="s">
        <v>6976</v>
      </c>
      <c r="D2868" s="18">
        <v>5000</v>
      </c>
      <c r="E2868" s="1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7">
        <v>42627.746770833335</v>
      </c>
      <c r="L2868" s="7">
        <v>42657.708333333336</v>
      </c>
      <c r="M2868" s="5">
        <f>(J2868/86400)+25569+(-5/24)</f>
        <v>42627.746770833335</v>
      </c>
      <c r="N2868" s="5">
        <f t="shared" si="44"/>
        <v>42657.708333333336</v>
      </c>
      <c r="O2868" t="b">
        <v>0</v>
      </c>
      <c r="P2868">
        <v>2</v>
      </c>
      <c r="Q2868" t="b">
        <v>0</v>
      </c>
      <c r="R2868" t="s">
        <v>8271</v>
      </c>
      <c r="S2868" s="11">
        <f>SUM(E2868/D2868)*100</f>
        <v>0.89999999999999991</v>
      </c>
      <c r="T2868" s="10">
        <f>SUM(E2868/P2868)</f>
        <v>22.5</v>
      </c>
      <c r="U2868" t="s">
        <v>8315</v>
      </c>
      <c r="V2868" t="s">
        <v>8316</v>
      </c>
    </row>
    <row r="2869" spans="1:22" ht="58" x14ac:dyDescent="0.35">
      <c r="A2869">
        <v>2867</v>
      </c>
      <c r="B2869" s="3" t="s">
        <v>2867</v>
      </c>
      <c r="C2869" s="3" t="s">
        <v>6977</v>
      </c>
      <c r="D2869" s="18">
        <v>2500</v>
      </c>
      <c r="E2869" s="18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7">
        <v>42530.986944444441</v>
      </c>
      <c r="L2869" s="7">
        <v>42554.958333333336</v>
      </c>
      <c r="M2869" s="5">
        <f>(J2869/86400)+25569+(-5/24)</f>
        <v>42530.986944444441</v>
      </c>
      <c r="N2869" s="5">
        <f t="shared" si="44"/>
        <v>42554.958333333336</v>
      </c>
      <c r="O2869" t="b">
        <v>0</v>
      </c>
      <c r="P2869">
        <v>10</v>
      </c>
      <c r="Q2869" t="b">
        <v>0</v>
      </c>
      <c r="R2869" t="s">
        <v>8271</v>
      </c>
      <c r="S2869" s="11">
        <f>SUM(E2869/D2869)*100</f>
        <v>20.16</v>
      </c>
      <c r="T2869" s="10">
        <f>SUM(E2869/P2869)</f>
        <v>50.4</v>
      </c>
      <c r="U2869" t="s">
        <v>8315</v>
      </c>
      <c r="V2869" t="s">
        <v>8316</v>
      </c>
    </row>
    <row r="2870" spans="1:22" ht="58" x14ac:dyDescent="0.35">
      <c r="A2870">
        <v>2868</v>
      </c>
      <c r="B2870" s="3" t="s">
        <v>2868</v>
      </c>
      <c r="C2870" s="3" t="s">
        <v>6978</v>
      </c>
      <c r="D2870" s="18">
        <v>15000</v>
      </c>
      <c r="E2870" s="18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7">
        <v>42618.618680555555</v>
      </c>
      <c r="L2870" s="7">
        <v>42648.618680555555</v>
      </c>
      <c r="M2870" s="5">
        <f>(J2870/86400)+25569+(-5/24)</f>
        <v>42618.618680555555</v>
      </c>
      <c r="N2870" s="5">
        <f t="shared" si="44"/>
        <v>42648.618680555555</v>
      </c>
      <c r="O2870" t="b">
        <v>0</v>
      </c>
      <c r="P2870">
        <v>60</v>
      </c>
      <c r="Q2870" t="b">
        <v>0</v>
      </c>
      <c r="R2870" t="s">
        <v>8271</v>
      </c>
      <c r="S2870" s="11">
        <f>SUM(E2870/D2870)*100</f>
        <v>42.011733333333332</v>
      </c>
      <c r="T2870" s="10">
        <f>SUM(E2870/P2870)</f>
        <v>105.02933333333334</v>
      </c>
      <c r="U2870" t="s">
        <v>8315</v>
      </c>
      <c r="V2870" t="s">
        <v>8316</v>
      </c>
    </row>
    <row r="2871" spans="1:22" ht="58" x14ac:dyDescent="0.35">
      <c r="A2871">
        <v>2869</v>
      </c>
      <c r="B2871" s="3" t="s">
        <v>2869</v>
      </c>
      <c r="C2871" s="3" t="s">
        <v>6979</v>
      </c>
      <c r="D2871" s="18">
        <v>20000</v>
      </c>
      <c r="E2871" s="18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7">
        <v>42540.385196759256</v>
      </c>
      <c r="L2871" s="7">
        <v>42570.385196759256</v>
      </c>
      <c r="M2871" s="5">
        <f>(J2871/86400)+25569+(-5/24)</f>
        <v>42540.385196759256</v>
      </c>
      <c r="N2871" s="5">
        <f t="shared" si="44"/>
        <v>42570.385196759256</v>
      </c>
      <c r="O2871" t="b">
        <v>0</v>
      </c>
      <c r="P2871">
        <v>5</v>
      </c>
      <c r="Q2871" t="b">
        <v>0</v>
      </c>
      <c r="R2871" t="s">
        <v>8271</v>
      </c>
      <c r="S2871" s="11">
        <f>SUM(E2871/D2871)*100</f>
        <v>0.88500000000000001</v>
      </c>
      <c r="T2871" s="10">
        <f>SUM(E2871/P2871)</f>
        <v>35.4</v>
      </c>
      <c r="U2871" t="s">
        <v>8315</v>
      </c>
      <c r="V2871" t="s">
        <v>8316</v>
      </c>
    </row>
    <row r="2872" spans="1:22" ht="58" x14ac:dyDescent="0.35">
      <c r="A2872">
        <v>2870</v>
      </c>
      <c r="B2872" s="3" t="s">
        <v>2870</v>
      </c>
      <c r="C2872" s="3" t="s">
        <v>6980</v>
      </c>
      <c r="D2872" s="18">
        <v>5000</v>
      </c>
      <c r="E2872" s="18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7">
        <v>41745.981076388889</v>
      </c>
      <c r="L2872" s="7">
        <v>41775.981076388889</v>
      </c>
      <c r="M2872" s="5">
        <f>(J2872/86400)+25569+(-5/24)</f>
        <v>41745.981076388889</v>
      </c>
      <c r="N2872" s="5">
        <f t="shared" si="44"/>
        <v>41775.981076388889</v>
      </c>
      <c r="O2872" t="b">
        <v>0</v>
      </c>
      <c r="P2872">
        <v>9</v>
      </c>
      <c r="Q2872" t="b">
        <v>0</v>
      </c>
      <c r="R2872" t="s">
        <v>8271</v>
      </c>
      <c r="S2872" s="11">
        <f>SUM(E2872/D2872)*100</f>
        <v>15</v>
      </c>
      <c r="T2872" s="10">
        <f>SUM(E2872/P2872)</f>
        <v>83.333333333333329</v>
      </c>
      <c r="U2872" t="s">
        <v>8315</v>
      </c>
      <c r="V2872" t="s">
        <v>8316</v>
      </c>
    </row>
    <row r="2873" spans="1:22" ht="43.5" x14ac:dyDescent="0.35">
      <c r="A2873">
        <v>2871</v>
      </c>
      <c r="B2873" s="3" t="s">
        <v>2871</v>
      </c>
      <c r="C2873" s="3" t="s">
        <v>6981</v>
      </c>
      <c r="D2873" s="18">
        <v>10000</v>
      </c>
      <c r="E2873" s="18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7">
        <v>41974.530243055553</v>
      </c>
      <c r="L2873" s="7">
        <v>41994.530243055553</v>
      </c>
      <c r="M2873" s="5">
        <f>(J2873/86400)+25569+(-5/24)</f>
        <v>41974.530243055553</v>
      </c>
      <c r="N2873" s="5">
        <f t="shared" si="44"/>
        <v>41994.530243055553</v>
      </c>
      <c r="O2873" t="b">
        <v>0</v>
      </c>
      <c r="P2873">
        <v>13</v>
      </c>
      <c r="Q2873" t="b">
        <v>0</v>
      </c>
      <c r="R2873" t="s">
        <v>8271</v>
      </c>
      <c r="S2873" s="11">
        <f>SUM(E2873/D2873)*100</f>
        <v>4.67</v>
      </c>
      <c r="T2873" s="10">
        <f>SUM(E2873/P2873)</f>
        <v>35.92307692307692</v>
      </c>
      <c r="U2873" t="s">
        <v>8315</v>
      </c>
      <c r="V2873" t="s">
        <v>8316</v>
      </c>
    </row>
    <row r="2874" spans="1:22" ht="43.5" x14ac:dyDescent="0.35">
      <c r="A2874">
        <v>2872</v>
      </c>
      <c r="B2874" s="3" t="s">
        <v>2872</v>
      </c>
      <c r="C2874" s="3" t="s">
        <v>6982</v>
      </c>
      <c r="D2874" s="18">
        <v>3000</v>
      </c>
      <c r="E2874" s="18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7">
        <v>42114.907847222225</v>
      </c>
      <c r="L2874" s="7">
        <v>42174.907847222225</v>
      </c>
      <c r="M2874" s="5">
        <f>(J2874/86400)+25569+(-5/24)</f>
        <v>42114.907847222225</v>
      </c>
      <c r="N2874" s="5">
        <f t="shared" si="44"/>
        <v>42174.907847222225</v>
      </c>
      <c r="O2874" t="b">
        <v>0</v>
      </c>
      <c r="P2874">
        <v>0</v>
      </c>
      <c r="Q2874" t="b">
        <v>0</v>
      </c>
      <c r="R2874" t="s">
        <v>8271</v>
      </c>
      <c r="S2874" s="11">
        <f>SUM(E2874/D2874)*100</f>
        <v>0</v>
      </c>
      <c r="T2874" s="10" t="e">
        <f>SUM(E2874/P2874)</f>
        <v>#DIV/0!</v>
      </c>
      <c r="U2874" t="s">
        <v>8315</v>
      </c>
      <c r="V2874" t="s">
        <v>8316</v>
      </c>
    </row>
    <row r="2875" spans="1:22" ht="58" x14ac:dyDescent="0.35">
      <c r="A2875">
        <v>2873</v>
      </c>
      <c r="B2875" s="3" t="s">
        <v>2873</v>
      </c>
      <c r="C2875" s="3" t="s">
        <v>6983</v>
      </c>
      <c r="D2875" s="18">
        <v>2500</v>
      </c>
      <c r="E2875" s="18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7">
        <v>42002.609155092585</v>
      </c>
      <c r="L2875" s="7">
        <v>42032.609155092585</v>
      </c>
      <c r="M2875" s="5">
        <f>(J2875/86400)+25569+(-5/24)</f>
        <v>42002.609155092585</v>
      </c>
      <c r="N2875" s="5">
        <f t="shared" si="44"/>
        <v>42032.609155092585</v>
      </c>
      <c r="O2875" t="b">
        <v>0</v>
      </c>
      <c r="P2875">
        <v>8</v>
      </c>
      <c r="Q2875" t="b">
        <v>0</v>
      </c>
      <c r="R2875" t="s">
        <v>8271</v>
      </c>
      <c r="S2875" s="11">
        <f>SUM(E2875/D2875)*100</f>
        <v>38.119999999999997</v>
      </c>
      <c r="T2875" s="10">
        <f>SUM(E2875/P2875)</f>
        <v>119.125</v>
      </c>
      <c r="U2875" t="s">
        <v>8315</v>
      </c>
      <c r="V2875" t="s">
        <v>8316</v>
      </c>
    </row>
    <row r="2876" spans="1:22" ht="43.5" x14ac:dyDescent="0.35">
      <c r="A2876">
        <v>2874</v>
      </c>
      <c r="B2876" s="3" t="s">
        <v>2874</v>
      </c>
      <c r="C2876" s="3" t="s">
        <v>6984</v>
      </c>
      <c r="D2876" s="18">
        <v>5000</v>
      </c>
      <c r="E2876" s="18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7">
        <v>42722.636412037034</v>
      </c>
      <c r="L2876" s="7">
        <v>42752.636412037034</v>
      </c>
      <c r="M2876" s="5">
        <f>(J2876/86400)+25569+(-5/24)</f>
        <v>42722.636412037034</v>
      </c>
      <c r="N2876" s="5">
        <f t="shared" si="44"/>
        <v>42752.636412037034</v>
      </c>
      <c r="O2876" t="b">
        <v>0</v>
      </c>
      <c r="P2876">
        <v>3</v>
      </c>
      <c r="Q2876" t="b">
        <v>0</v>
      </c>
      <c r="R2876" t="s">
        <v>8271</v>
      </c>
      <c r="S2876" s="11">
        <f>SUM(E2876/D2876)*100</f>
        <v>5.42</v>
      </c>
      <c r="T2876" s="10">
        <f>SUM(E2876/P2876)</f>
        <v>90.333333333333329</v>
      </c>
      <c r="U2876" t="s">
        <v>8315</v>
      </c>
      <c r="V2876" t="s">
        <v>8316</v>
      </c>
    </row>
    <row r="2877" spans="1:22" ht="43.5" x14ac:dyDescent="0.35">
      <c r="A2877">
        <v>2875</v>
      </c>
      <c r="B2877" s="3" t="s">
        <v>2875</v>
      </c>
      <c r="C2877" s="3" t="s">
        <v>6985</v>
      </c>
      <c r="D2877" s="18">
        <v>20000</v>
      </c>
      <c r="E2877" s="18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7">
        <v>42464.920057870368</v>
      </c>
      <c r="L2877" s="7">
        <v>42494.920057870368</v>
      </c>
      <c r="M2877" s="5">
        <f>(J2877/86400)+25569+(-5/24)</f>
        <v>42464.920057870368</v>
      </c>
      <c r="N2877" s="5">
        <f t="shared" si="44"/>
        <v>42494.920057870368</v>
      </c>
      <c r="O2877" t="b">
        <v>0</v>
      </c>
      <c r="P2877">
        <v>3</v>
      </c>
      <c r="Q2877" t="b">
        <v>0</v>
      </c>
      <c r="R2877" t="s">
        <v>8271</v>
      </c>
      <c r="S2877" s="11">
        <f>SUM(E2877/D2877)*100</f>
        <v>3.4999999999999996E-2</v>
      </c>
      <c r="T2877" s="10">
        <f>SUM(E2877/P2877)</f>
        <v>2.3333333333333335</v>
      </c>
      <c r="U2877" t="s">
        <v>8315</v>
      </c>
      <c r="V2877" t="s">
        <v>8316</v>
      </c>
    </row>
    <row r="2878" spans="1:22" ht="43.5" x14ac:dyDescent="0.35">
      <c r="A2878">
        <v>2876</v>
      </c>
      <c r="B2878" s="3" t="s">
        <v>2876</v>
      </c>
      <c r="C2878" s="3" t="s">
        <v>6986</v>
      </c>
      <c r="D2878" s="18">
        <v>150000</v>
      </c>
      <c r="E2878" s="1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7">
        <v>42171.535636574066</v>
      </c>
      <c r="L2878" s="7">
        <v>42201.535636574066</v>
      </c>
      <c r="M2878" s="5">
        <f>(J2878/86400)+25569+(-5/24)</f>
        <v>42171.535636574066</v>
      </c>
      <c r="N2878" s="5">
        <f t="shared" si="44"/>
        <v>42201.535636574066</v>
      </c>
      <c r="O2878" t="b">
        <v>0</v>
      </c>
      <c r="P2878">
        <v>0</v>
      </c>
      <c r="Q2878" t="b">
        <v>0</v>
      </c>
      <c r="R2878" t="s">
        <v>8271</v>
      </c>
      <c r="S2878" s="11">
        <f>SUM(E2878/D2878)*100</f>
        <v>0</v>
      </c>
      <c r="T2878" s="10" t="e">
        <f>SUM(E2878/P2878)</f>
        <v>#DIV/0!</v>
      </c>
      <c r="U2878" t="s">
        <v>8315</v>
      </c>
      <c r="V2878" t="s">
        <v>8316</v>
      </c>
    </row>
    <row r="2879" spans="1:22" ht="43.5" x14ac:dyDescent="0.35">
      <c r="A2879">
        <v>2877</v>
      </c>
      <c r="B2879" s="3" t="s">
        <v>2877</v>
      </c>
      <c r="C2879" s="3" t="s">
        <v>6987</v>
      </c>
      <c r="D2879" s="18">
        <v>6000</v>
      </c>
      <c r="E2879" s="18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7">
        <v>42672.746805555558</v>
      </c>
      <c r="L2879" s="7">
        <v>42704.499999999993</v>
      </c>
      <c r="M2879" s="5">
        <f>(J2879/86400)+25569+(-5/24)</f>
        <v>42672.746805555558</v>
      </c>
      <c r="N2879" s="5">
        <f t="shared" si="44"/>
        <v>42704.499999999993</v>
      </c>
      <c r="O2879" t="b">
        <v>0</v>
      </c>
      <c r="P2879">
        <v>6</v>
      </c>
      <c r="Q2879" t="b">
        <v>0</v>
      </c>
      <c r="R2879" t="s">
        <v>8271</v>
      </c>
      <c r="S2879" s="11">
        <f>SUM(E2879/D2879)*100</f>
        <v>10.833333333333334</v>
      </c>
      <c r="T2879" s="10">
        <f>SUM(E2879/P2879)</f>
        <v>108.33333333333333</v>
      </c>
      <c r="U2879" t="s">
        <v>8315</v>
      </c>
      <c r="V2879" t="s">
        <v>8316</v>
      </c>
    </row>
    <row r="2880" spans="1:22" ht="43.5" x14ac:dyDescent="0.35">
      <c r="A2880">
        <v>2878</v>
      </c>
      <c r="B2880" s="3" t="s">
        <v>2878</v>
      </c>
      <c r="C2880" s="3" t="s">
        <v>6988</v>
      </c>
      <c r="D2880" s="18">
        <v>3000</v>
      </c>
      <c r="E2880" s="18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7">
        <v>42128.407349537032</v>
      </c>
      <c r="L2880" s="7">
        <v>42188.407349537032</v>
      </c>
      <c r="M2880" s="5">
        <f>(J2880/86400)+25569+(-5/24)</f>
        <v>42128.407349537032</v>
      </c>
      <c r="N2880" s="5">
        <f t="shared" si="44"/>
        <v>42188.407349537032</v>
      </c>
      <c r="O2880" t="b">
        <v>0</v>
      </c>
      <c r="P2880">
        <v>4</v>
      </c>
      <c r="Q2880" t="b">
        <v>0</v>
      </c>
      <c r="R2880" t="s">
        <v>8271</v>
      </c>
      <c r="S2880" s="11">
        <f>SUM(E2880/D2880)*100</f>
        <v>2.1</v>
      </c>
      <c r="T2880" s="10">
        <f>SUM(E2880/P2880)</f>
        <v>15.75</v>
      </c>
      <c r="U2880" t="s">
        <v>8315</v>
      </c>
      <c r="V2880" t="s">
        <v>8316</v>
      </c>
    </row>
    <row r="2881" spans="1:22" ht="43.5" x14ac:dyDescent="0.35">
      <c r="A2881">
        <v>2879</v>
      </c>
      <c r="B2881" s="3" t="s">
        <v>2879</v>
      </c>
      <c r="C2881" s="3" t="s">
        <v>6989</v>
      </c>
      <c r="D2881" s="18">
        <v>11200</v>
      </c>
      <c r="E2881" s="18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7">
        <v>42359.516909722217</v>
      </c>
      <c r="L2881" s="7">
        <v>42389.516909722217</v>
      </c>
      <c r="M2881" s="5">
        <f>(J2881/86400)+25569+(-5/24)</f>
        <v>42359.516909722217</v>
      </c>
      <c r="N2881" s="5">
        <f t="shared" si="44"/>
        <v>42389.516909722217</v>
      </c>
      <c r="O2881" t="b">
        <v>0</v>
      </c>
      <c r="P2881">
        <v>1</v>
      </c>
      <c r="Q2881" t="b">
        <v>0</v>
      </c>
      <c r="R2881" t="s">
        <v>8271</v>
      </c>
      <c r="S2881" s="11">
        <f>SUM(E2881/D2881)*100</f>
        <v>0.2589285714285714</v>
      </c>
      <c r="T2881" s="10">
        <f>SUM(E2881/P2881)</f>
        <v>29</v>
      </c>
      <c r="U2881" t="s">
        <v>8315</v>
      </c>
      <c r="V2881" t="s">
        <v>8316</v>
      </c>
    </row>
    <row r="2882" spans="1:22" ht="43.5" x14ac:dyDescent="0.35">
      <c r="A2882">
        <v>2880</v>
      </c>
      <c r="B2882" s="3" t="s">
        <v>2880</v>
      </c>
      <c r="C2882" s="3" t="s">
        <v>6990</v>
      </c>
      <c r="D2882" s="18">
        <v>12000</v>
      </c>
      <c r="E2882" s="18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7">
        <v>42192.69736111111</v>
      </c>
      <c r="L2882" s="7">
        <v>42236.503472222219</v>
      </c>
      <c r="M2882" s="5">
        <f>(J2882/86400)+25569+(-5/24)</f>
        <v>42192.69736111111</v>
      </c>
      <c r="N2882" s="5">
        <f t="shared" si="44"/>
        <v>42236.503472222219</v>
      </c>
      <c r="O2882" t="b">
        <v>0</v>
      </c>
      <c r="P2882">
        <v>29</v>
      </c>
      <c r="Q2882" t="b">
        <v>0</v>
      </c>
      <c r="R2882" t="s">
        <v>8271</v>
      </c>
      <c r="S2882" s="11">
        <f>SUM(E2882/D2882)*100</f>
        <v>23.333333333333332</v>
      </c>
      <c r="T2882" s="10">
        <f>SUM(E2882/P2882)</f>
        <v>96.551724137931032</v>
      </c>
      <c r="U2882" t="s">
        <v>8315</v>
      </c>
      <c r="V2882" t="s">
        <v>8316</v>
      </c>
    </row>
    <row r="2883" spans="1:22" ht="43.5" x14ac:dyDescent="0.35">
      <c r="A2883">
        <v>2881</v>
      </c>
      <c r="B2883" s="3" t="s">
        <v>2881</v>
      </c>
      <c r="C2883" s="3" t="s">
        <v>6991</v>
      </c>
      <c r="D2883" s="18">
        <v>5500</v>
      </c>
      <c r="E2883" s="18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7">
        <v>41916.389305555553</v>
      </c>
      <c r="L2883" s="7">
        <v>41976.430972222217</v>
      </c>
      <c r="M2883" s="5">
        <f>(J2883/86400)+25569+(-5/24)</f>
        <v>41916.389305555553</v>
      </c>
      <c r="N2883" s="5">
        <f t="shared" ref="N2883:N2946" si="45">(I2883/86400)+25569+(-5/24)</f>
        <v>41976.430972222217</v>
      </c>
      <c r="O2883" t="b">
        <v>0</v>
      </c>
      <c r="P2883">
        <v>0</v>
      </c>
      <c r="Q2883" t="b">
        <v>0</v>
      </c>
      <c r="R2883" t="s">
        <v>8271</v>
      </c>
      <c r="S2883" s="11">
        <f>SUM(E2883/D2883)*100</f>
        <v>0</v>
      </c>
      <c r="T2883" s="10" t="e">
        <f>SUM(E2883/P2883)</f>
        <v>#DIV/0!</v>
      </c>
      <c r="U2883" t="s">
        <v>8315</v>
      </c>
      <c r="V2883" t="s">
        <v>8316</v>
      </c>
    </row>
    <row r="2884" spans="1:22" ht="58" x14ac:dyDescent="0.35">
      <c r="A2884">
        <v>2882</v>
      </c>
      <c r="B2884" s="3" t="s">
        <v>2882</v>
      </c>
      <c r="C2884" s="3" t="s">
        <v>6992</v>
      </c>
      <c r="D2884" s="18">
        <v>750</v>
      </c>
      <c r="E2884" s="18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7">
        <v>42461.387939814813</v>
      </c>
      <c r="L2884" s="7">
        <v>42491.387939814813</v>
      </c>
      <c r="M2884" s="5">
        <f>(J2884/86400)+25569+(-5/24)</f>
        <v>42461.387939814813</v>
      </c>
      <c r="N2884" s="5">
        <f t="shared" si="45"/>
        <v>42491.387939814813</v>
      </c>
      <c r="O2884" t="b">
        <v>0</v>
      </c>
      <c r="P2884">
        <v>4</v>
      </c>
      <c r="Q2884" t="b">
        <v>0</v>
      </c>
      <c r="R2884" t="s">
        <v>8271</v>
      </c>
      <c r="S2884" s="11">
        <f>SUM(E2884/D2884)*100</f>
        <v>33.6</v>
      </c>
      <c r="T2884" s="10">
        <f>SUM(E2884/P2884)</f>
        <v>63</v>
      </c>
      <c r="U2884" t="s">
        <v>8315</v>
      </c>
      <c r="V2884" t="s">
        <v>8316</v>
      </c>
    </row>
    <row r="2885" spans="1:22" ht="58" x14ac:dyDescent="0.35">
      <c r="A2885">
        <v>2883</v>
      </c>
      <c r="B2885" s="3" t="s">
        <v>2883</v>
      </c>
      <c r="C2885" s="3" t="s">
        <v>6993</v>
      </c>
      <c r="D2885" s="18">
        <v>10000</v>
      </c>
      <c r="E2885" s="18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7">
        <v>42370.694872685184</v>
      </c>
      <c r="L2885" s="7">
        <v>42405.999305555553</v>
      </c>
      <c r="M2885" s="5">
        <f>(J2885/86400)+25569+(-5/24)</f>
        <v>42370.694872685184</v>
      </c>
      <c r="N2885" s="5">
        <f t="shared" si="45"/>
        <v>42405.999305555553</v>
      </c>
      <c r="O2885" t="b">
        <v>0</v>
      </c>
      <c r="P2885">
        <v>5</v>
      </c>
      <c r="Q2885" t="b">
        <v>0</v>
      </c>
      <c r="R2885" t="s">
        <v>8271</v>
      </c>
      <c r="S2885" s="11">
        <f>SUM(E2885/D2885)*100</f>
        <v>19.079999999999998</v>
      </c>
      <c r="T2885" s="10">
        <f>SUM(E2885/P2885)</f>
        <v>381.6</v>
      </c>
      <c r="U2885" t="s">
        <v>8315</v>
      </c>
      <c r="V2885" t="s">
        <v>8316</v>
      </c>
    </row>
    <row r="2886" spans="1:22" ht="29" x14ac:dyDescent="0.35">
      <c r="A2886">
        <v>2884</v>
      </c>
      <c r="B2886" s="3" t="s">
        <v>2884</v>
      </c>
      <c r="C2886" s="3" t="s">
        <v>6994</v>
      </c>
      <c r="D2886" s="18">
        <v>45000</v>
      </c>
      <c r="E2886" s="18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7">
        <v>41948.518923611111</v>
      </c>
      <c r="L2886" s="7">
        <v>41978.518923611111</v>
      </c>
      <c r="M2886" s="5">
        <f>(J2886/86400)+25569+(-5/24)</f>
        <v>41948.518923611111</v>
      </c>
      <c r="N2886" s="5">
        <f t="shared" si="45"/>
        <v>41978.518923611111</v>
      </c>
      <c r="O2886" t="b">
        <v>0</v>
      </c>
      <c r="P2886">
        <v>4</v>
      </c>
      <c r="Q2886" t="b">
        <v>0</v>
      </c>
      <c r="R2886" t="s">
        <v>8271</v>
      </c>
      <c r="S2886" s="11">
        <f>SUM(E2886/D2886)*100</f>
        <v>0.41111111111111115</v>
      </c>
      <c r="T2886" s="10">
        <f>SUM(E2886/P2886)</f>
        <v>46.25</v>
      </c>
      <c r="U2886" t="s">
        <v>8315</v>
      </c>
      <c r="V2886" t="s">
        <v>8316</v>
      </c>
    </row>
    <row r="2887" spans="1:22" ht="29" x14ac:dyDescent="0.35">
      <c r="A2887">
        <v>2885</v>
      </c>
      <c r="B2887" s="3" t="s">
        <v>2885</v>
      </c>
      <c r="C2887" s="3" t="s">
        <v>6995</v>
      </c>
      <c r="D2887" s="18">
        <v>400</v>
      </c>
      <c r="E2887" s="18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7">
        <v>42046.868067129624</v>
      </c>
      <c r="L2887" s="7">
        <v>42076.82640046296</v>
      </c>
      <c r="M2887" s="5">
        <f>(J2887/86400)+25569+(-5/24)</f>
        <v>42046.868067129624</v>
      </c>
      <c r="N2887" s="5">
        <f t="shared" si="45"/>
        <v>42076.82640046296</v>
      </c>
      <c r="O2887" t="b">
        <v>0</v>
      </c>
      <c r="P2887">
        <v>5</v>
      </c>
      <c r="Q2887" t="b">
        <v>0</v>
      </c>
      <c r="R2887" t="s">
        <v>8271</v>
      </c>
      <c r="S2887" s="11">
        <f>SUM(E2887/D2887)*100</f>
        <v>32.5</v>
      </c>
      <c r="T2887" s="10">
        <f>SUM(E2887/P2887)</f>
        <v>26</v>
      </c>
      <c r="U2887" t="s">
        <v>8315</v>
      </c>
      <c r="V2887" t="s">
        <v>8316</v>
      </c>
    </row>
    <row r="2888" spans="1:22" ht="43.5" x14ac:dyDescent="0.35">
      <c r="A2888">
        <v>2886</v>
      </c>
      <c r="B2888" s="3" t="s">
        <v>2886</v>
      </c>
      <c r="C2888" s="3" t="s">
        <v>6996</v>
      </c>
      <c r="D2888" s="18">
        <v>200</v>
      </c>
      <c r="E2888" s="1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7">
        <v>42261.424583333333</v>
      </c>
      <c r="L2888" s="7">
        <v>42265.957638888889</v>
      </c>
      <c r="M2888" s="5">
        <f>(J2888/86400)+25569+(-5/24)</f>
        <v>42261.424583333333</v>
      </c>
      <c r="N2888" s="5">
        <f t="shared" si="45"/>
        <v>42265.957638888889</v>
      </c>
      <c r="O2888" t="b">
        <v>0</v>
      </c>
      <c r="P2888">
        <v>1</v>
      </c>
      <c r="Q2888" t="b">
        <v>0</v>
      </c>
      <c r="R2888" t="s">
        <v>8271</v>
      </c>
      <c r="S2888" s="11">
        <f>SUM(E2888/D2888)*100</f>
        <v>5</v>
      </c>
      <c r="T2888" s="10">
        <f>SUM(E2888/P2888)</f>
        <v>10</v>
      </c>
      <c r="U2888" t="s">
        <v>8315</v>
      </c>
      <c r="V2888" t="s">
        <v>8316</v>
      </c>
    </row>
    <row r="2889" spans="1:22" ht="43.5" x14ac:dyDescent="0.35">
      <c r="A2889">
        <v>2887</v>
      </c>
      <c r="B2889" s="3" t="s">
        <v>2887</v>
      </c>
      <c r="C2889" s="3" t="s">
        <v>6997</v>
      </c>
      <c r="D2889" s="18">
        <v>3000</v>
      </c>
      <c r="E2889" s="18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7">
        <v>41985.219027777777</v>
      </c>
      <c r="L2889" s="7">
        <v>42015.219027777777</v>
      </c>
      <c r="M2889" s="5">
        <f>(J2889/86400)+25569+(-5/24)</f>
        <v>41985.219027777777</v>
      </c>
      <c r="N2889" s="5">
        <f t="shared" si="45"/>
        <v>42015.219027777777</v>
      </c>
      <c r="O2889" t="b">
        <v>0</v>
      </c>
      <c r="P2889">
        <v>1</v>
      </c>
      <c r="Q2889" t="b">
        <v>0</v>
      </c>
      <c r="R2889" t="s">
        <v>8271</v>
      </c>
      <c r="S2889" s="11">
        <f>SUM(E2889/D2889)*100</f>
        <v>0.16666666666666669</v>
      </c>
      <c r="T2889" s="10">
        <f>SUM(E2889/P2889)</f>
        <v>5</v>
      </c>
      <c r="U2889" t="s">
        <v>8315</v>
      </c>
      <c r="V2889" t="s">
        <v>8316</v>
      </c>
    </row>
    <row r="2890" spans="1:22" ht="43.5" x14ac:dyDescent="0.35">
      <c r="A2890">
        <v>2888</v>
      </c>
      <c r="B2890" s="3" t="s">
        <v>2888</v>
      </c>
      <c r="C2890" s="3" t="s">
        <v>6998</v>
      </c>
      <c r="D2890" s="18">
        <v>30000</v>
      </c>
      <c r="E2890" s="18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7">
        <v>41922.326851851853</v>
      </c>
      <c r="L2890" s="7">
        <v>41929.999305555553</v>
      </c>
      <c r="M2890" s="5">
        <f>(J2890/86400)+25569+(-5/24)</f>
        <v>41922.326851851853</v>
      </c>
      <c r="N2890" s="5">
        <f t="shared" si="45"/>
        <v>41929.999305555553</v>
      </c>
      <c r="O2890" t="b">
        <v>0</v>
      </c>
      <c r="P2890">
        <v>0</v>
      </c>
      <c r="Q2890" t="b">
        <v>0</v>
      </c>
      <c r="R2890" t="s">
        <v>8271</v>
      </c>
      <c r="S2890" s="11">
        <f>SUM(E2890/D2890)*100</f>
        <v>0</v>
      </c>
      <c r="T2890" s="10" t="e">
        <f>SUM(E2890/P2890)</f>
        <v>#DIV/0!</v>
      </c>
      <c r="U2890" t="s">
        <v>8315</v>
      </c>
      <c r="V2890" t="s">
        <v>8316</v>
      </c>
    </row>
    <row r="2891" spans="1:22" ht="43.5" x14ac:dyDescent="0.35">
      <c r="A2891">
        <v>2889</v>
      </c>
      <c r="B2891" s="3" t="s">
        <v>2889</v>
      </c>
      <c r="C2891" s="3" t="s">
        <v>6999</v>
      </c>
      <c r="D2891" s="18">
        <v>3000</v>
      </c>
      <c r="E2891" s="18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7">
        <v>41850.654918981476</v>
      </c>
      <c r="L2891" s="7">
        <v>41880.654918981476</v>
      </c>
      <c r="M2891" s="5">
        <f>(J2891/86400)+25569+(-5/24)</f>
        <v>41850.654918981476</v>
      </c>
      <c r="N2891" s="5">
        <f t="shared" si="45"/>
        <v>41880.654918981476</v>
      </c>
      <c r="O2891" t="b">
        <v>0</v>
      </c>
      <c r="P2891">
        <v>14</v>
      </c>
      <c r="Q2891" t="b">
        <v>0</v>
      </c>
      <c r="R2891" t="s">
        <v>8271</v>
      </c>
      <c r="S2891" s="11">
        <f>SUM(E2891/D2891)*100</f>
        <v>38.066666666666663</v>
      </c>
      <c r="T2891" s="10">
        <f>SUM(E2891/P2891)</f>
        <v>81.571428571428569</v>
      </c>
      <c r="U2891" t="s">
        <v>8315</v>
      </c>
      <c r="V2891" t="s">
        <v>8316</v>
      </c>
    </row>
    <row r="2892" spans="1:22" ht="43.5" x14ac:dyDescent="0.35">
      <c r="A2892">
        <v>2890</v>
      </c>
      <c r="B2892" s="3" t="s">
        <v>2890</v>
      </c>
      <c r="C2892" s="3" t="s">
        <v>7000</v>
      </c>
      <c r="D2892" s="18">
        <v>2000</v>
      </c>
      <c r="E2892" s="18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7">
        <v>41831.534629629627</v>
      </c>
      <c r="L2892" s="7">
        <v>41859.916666666664</v>
      </c>
      <c r="M2892" s="5">
        <f>(J2892/86400)+25569+(-5/24)</f>
        <v>41831.534629629627</v>
      </c>
      <c r="N2892" s="5">
        <f t="shared" si="45"/>
        <v>41859.916666666664</v>
      </c>
      <c r="O2892" t="b">
        <v>0</v>
      </c>
      <c r="P2892">
        <v>3</v>
      </c>
      <c r="Q2892" t="b">
        <v>0</v>
      </c>
      <c r="R2892" t="s">
        <v>8271</v>
      </c>
      <c r="S2892" s="11">
        <f>SUM(E2892/D2892)*100</f>
        <v>1.05</v>
      </c>
      <c r="T2892" s="10">
        <f>SUM(E2892/P2892)</f>
        <v>7</v>
      </c>
      <c r="U2892" t="s">
        <v>8315</v>
      </c>
      <c r="V2892" t="s">
        <v>8316</v>
      </c>
    </row>
    <row r="2893" spans="1:22" ht="43.5" x14ac:dyDescent="0.35">
      <c r="A2893">
        <v>2891</v>
      </c>
      <c r="B2893" s="3" t="s">
        <v>2891</v>
      </c>
      <c r="C2893" s="3" t="s">
        <v>7001</v>
      </c>
      <c r="D2893" s="18">
        <v>10000</v>
      </c>
      <c r="E2893" s="18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7">
        <v>42415.675092592595</v>
      </c>
      <c r="L2893" s="7">
        <v>42475.633425925924</v>
      </c>
      <c r="M2893" s="5">
        <f>(J2893/86400)+25569+(-5/24)</f>
        <v>42415.675092592595</v>
      </c>
      <c r="N2893" s="5">
        <f t="shared" si="45"/>
        <v>42475.633425925924</v>
      </c>
      <c r="O2893" t="b">
        <v>0</v>
      </c>
      <c r="P2893">
        <v>10</v>
      </c>
      <c r="Q2893" t="b">
        <v>0</v>
      </c>
      <c r="R2893" t="s">
        <v>8271</v>
      </c>
      <c r="S2893" s="11">
        <f>SUM(E2893/D2893)*100</f>
        <v>2.73</v>
      </c>
      <c r="T2893" s="10">
        <f>SUM(E2893/P2893)</f>
        <v>27.3</v>
      </c>
      <c r="U2893" t="s">
        <v>8315</v>
      </c>
      <c r="V2893" t="s">
        <v>8316</v>
      </c>
    </row>
    <row r="2894" spans="1:22" ht="43.5" x14ac:dyDescent="0.35">
      <c r="A2894">
        <v>2892</v>
      </c>
      <c r="B2894" s="3" t="s">
        <v>2892</v>
      </c>
      <c r="C2894" s="3" t="s">
        <v>7002</v>
      </c>
      <c r="D2894" s="18">
        <v>5500</v>
      </c>
      <c r="E2894" s="18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7">
        <v>41869.505833333329</v>
      </c>
      <c r="L2894" s="7">
        <v>41876.666666666664</v>
      </c>
      <c r="M2894" s="5">
        <f>(J2894/86400)+25569+(-5/24)</f>
        <v>41869.505833333329</v>
      </c>
      <c r="N2894" s="5">
        <f t="shared" si="45"/>
        <v>41876.666666666664</v>
      </c>
      <c r="O2894" t="b">
        <v>0</v>
      </c>
      <c r="P2894">
        <v>17</v>
      </c>
      <c r="Q2894" t="b">
        <v>0</v>
      </c>
      <c r="R2894" t="s">
        <v>8271</v>
      </c>
      <c r="S2894" s="11">
        <f>SUM(E2894/D2894)*100</f>
        <v>9.0909090909090917</v>
      </c>
      <c r="T2894" s="10">
        <f>SUM(E2894/P2894)</f>
        <v>29.411764705882351</v>
      </c>
      <c r="U2894" t="s">
        <v>8315</v>
      </c>
      <c r="V2894" t="s">
        <v>8316</v>
      </c>
    </row>
    <row r="2895" spans="1:22" x14ac:dyDescent="0.35">
      <c r="A2895">
        <v>2893</v>
      </c>
      <c r="B2895" s="3" t="s">
        <v>2893</v>
      </c>
      <c r="C2895" s="3" t="s">
        <v>7003</v>
      </c>
      <c r="D2895" s="18">
        <v>5000</v>
      </c>
      <c r="E2895" s="18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7">
        <v>41953.564756944441</v>
      </c>
      <c r="L2895" s="7">
        <v>42012.874999999993</v>
      </c>
      <c r="M2895" s="5">
        <f>(J2895/86400)+25569+(-5/24)</f>
        <v>41953.564756944441</v>
      </c>
      <c r="N2895" s="5">
        <f t="shared" si="45"/>
        <v>42012.874999999993</v>
      </c>
      <c r="O2895" t="b">
        <v>0</v>
      </c>
      <c r="P2895">
        <v>2</v>
      </c>
      <c r="Q2895" t="b">
        <v>0</v>
      </c>
      <c r="R2895" t="s">
        <v>8271</v>
      </c>
      <c r="S2895" s="11">
        <f>SUM(E2895/D2895)*100</f>
        <v>0.5</v>
      </c>
      <c r="T2895" s="10">
        <f>SUM(E2895/P2895)</f>
        <v>12.5</v>
      </c>
      <c r="U2895" t="s">
        <v>8315</v>
      </c>
      <c r="V2895" t="s">
        <v>8316</v>
      </c>
    </row>
    <row r="2896" spans="1:22" ht="29" x14ac:dyDescent="0.35">
      <c r="A2896">
        <v>2894</v>
      </c>
      <c r="B2896" s="3" t="s">
        <v>2894</v>
      </c>
      <c r="C2896" s="3" t="s">
        <v>7004</v>
      </c>
      <c r="D2896" s="18">
        <v>50000</v>
      </c>
      <c r="E2896" s="18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7">
        <v>42037.777951388889</v>
      </c>
      <c r="L2896" s="7">
        <v>42097.736284722218</v>
      </c>
      <c r="M2896" s="5">
        <f>(J2896/86400)+25569+(-5/24)</f>
        <v>42037.777951388889</v>
      </c>
      <c r="N2896" s="5">
        <f t="shared" si="45"/>
        <v>42097.736284722218</v>
      </c>
      <c r="O2896" t="b">
        <v>0</v>
      </c>
      <c r="P2896">
        <v>0</v>
      </c>
      <c r="Q2896" t="b">
        <v>0</v>
      </c>
      <c r="R2896" t="s">
        <v>8271</v>
      </c>
      <c r="S2896" s="11">
        <f>SUM(E2896/D2896)*100</f>
        <v>0</v>
      </c>
      <c r="T2896" s="10" t="e">
        <f>SUM(E2896/P2896)</f>
        <v>#DIV/0!</v>
      </c>
      <c r="U2896" t="s">
        <v>8315</v>
      </c>
      <c r="V2896" t="s">
        <v>8316</v>
      </c>
    </row>
    <row r="2897" spans="1:22" ht="43.5" x14ac:dyDescent="0.35">
      <c r="A2897">
        <v>2895</v>
      </c>
      <c r="B2897" s="3" t="s">
        <v>2895</v>
      </c>
      <c r="C2897" s="3" t="s">
        <v>7005</v>
      </c>
      <c r="D2897" s="18">
        <v>500</v>
      </c>
      <c r="E2897" s="18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7">
        <v>41811.347129629627</v>
      </c>
      <c r="L2897" s="7">
        <v>41812.666666666664</v>
      </c>
      <c r="M2897" s="5">
        <f>(J2897/86400)+25569+(-5/24)</f>
        <v>41811.347129629627</v>
      </c>
      <c r="N2897" s="5">
        <f t="shared" si="45"/>
        <v>41812.666666666664</v>
      </c>
      <c r="O2897" t="b">
        <v>0</v>
      </c>
      <c r="P2897">
        <v>4</v>
      </c>
      <c r="Q2897" t="b">
        <v>0</v>
      </c>
      <c r="R2897" t="s">
        <v>8271</v>
      </c>
      <c r="S2897" s="11">
        <f>SUM(E2897/D2897)*100</f>
        <v>4.5999999999999996</v>
      </c>
      <c r="T2897" s="10">
        <f>SUM(E2897/P2897)</f>
        <v>5.75</v>
      </c>
      <c r="U2897" t="s">
        <v>8315</v>
      </c>
      <c r="V2897" t="s">
        <v>8316</v>
      </c>
    </row>
    <row r="2898" spans="1:22" ht="43.5" x14ac:dyDescent="0.35">
      <c r="A2898">
        <v>2896</v>
      </c>
      <c r="B2898" s="3" t="s">
        <v>2896</v>
      </c>
      <c r="C2898" s="3" t="s">
        <v>7006</v>
      </c>
      <c r="D2898" s="18">
        <v>3000</v>
      </c>
      <c r="E2898" s="1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7">
        <v>42701.700474537036</v>
      </c>
      <c r="L2898" s="7">
        <v>42716.041666666664</v>
      </c>
      <c r="M2898" s="5">
        <f>(J2898/86400)+25569+(-5/24)</f>
        <v>42701.700474537036</v>
      </c>
      <c r="N2898" s="5">
        <f t="shared" si="45"/>
        <v>42716.041666666664</v>
      </c>
      <c r="O2898" t="b">
        <v>0</v>
      </c>
      <c r="P2898">
        <v>12</v>
      </c>
      <c r="Q2898" t="b">
        <v>0</v>
      </c>
      <c r="R2898" t="s">
        <v>8271</v>
      </c>
      <c r="S2898" s="11">
        <f>SUM(E2898/D2898)*100</f>
        <v>20.833333333333336</v>
      </c>
      <c r="T2898" s="10">
        <f>SUM(E2898/P2898)</f>
        <v>52.083333333333336</v>
      </c>
      <c r="U2898" t="s">
        <v>8315</v>
      </c>
      <c r="V2898" t="s">
        <v>8316</v>
      </c>
    </row>
    <row r="2899" spans="1:22" ht="43.5" x14ac:dyDescent="0.35">
      <c r="A2899">
        <v>2897</v>
      </c>
      <c r="B2899" s="3" t="s">
        <v>2897</v>
      </c>
      <c r="C2899" s="3" t="s">
        <v>7007</v>
      </c>
      <c r="D2899" s="18">
        <v>12000</v>
      </c>
      <c r="E2899" s="18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7">
        <v>42258.438171296293</v>
      </c>
      <c r="L2899" s="7">
        <v>42288.436863425923</v>
      </c>
      <c r="M2899" s="5">
        <f>(J2899/86400)+25569+(-5/24)</f>
        <v>42258.438171296293</v>
      </c>
      <c r="N2899" s="5">
        <f t="shared" si="45"/>
        <v>42288.436863425923</v>
      </c>
      <c r="O2899" t="b">
        <v>0</v>
      </c>
      <c r="P2899">
        <v>3</v>
      </c>
      <c r="Q2899" t="b">
        <v>0</v>
      </c>
      <c r="R2899" t="s">
        <v>8271</v>
      </c>
      <c r="S2899" s="11">
        <f>SUM(E2899/D2899)*100</f>
        <v>4.583333333333333</v>
      </c>
      <c r="T2899" s="10">
        <f>SUM(E2899/P2899)</f>
        <v>183.33333333333334</v>
      </c>
      <c r="U2899" t="s">
        <v>8315</v>
      </c>
      <c r="V2899" t="s">
        <v>8316</v>
      </c>
    </row>
    <row r="2900" spans="1:22" ht="43.5" x14ac:dyDescent="0.35">
      <c r="A2900">
        <v>2898</v>
      </c>
      <c r="B2900" s="3" t="s">
        <v>2898</v>
      </c>
      <c r="C2900" s="3" t="s">
        <v>7008</v>
      </c>
      <c r="D2900" s="18">
        <v>7500</v>
      </c>
      <c r="E2900" s="18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7">
        <v>42278.456631944442</v>
      </c>
      <c r="L2900" s="7">
        <v>42308.456631944442</v>
      </c>
      <c r="M2900" s="5">
        <f>(J2900/86400)+25569+(-5/24)</f>
        <v>42278.456631944442</v>
      </c>
      <c r="N2900" s="5">
        <f t="shared" si="45"/>
        <v>42308.456631944442</v>
      </c>
      <c r="O2900" t="b">
        <v>0</v>
      </c>
      <c r="P2900">
        <v>12</v>
      </c>
      <c r="Q2900" t="b">
        <v>0</v>
      </c>
      <c r="R2900" t="s">
        <v>8271</v>
      </c>
      <c r="S2900" s="11">
        <f>SUM(E2900/D2900)*100</f>
        <v>4.2133333333333338</v>
      </c>
      <c r="T2900" s="10">
        <f>SUM(E2900/P2900)</f>
        <v>26.333333333333332</v>
      </c>
      <c r="U2900" t="s">
        <v>8315</v>
      </c>
      <c r="V2900" t="s">
        <v>8316</v>
      </c>
    </row>
    <row r="2901" spans="1:22" ht="43.5" x14ac:dyDescent="0.35">
      <c r="A2901">
        <v>2899</v>
      </c>
      <c r="B2901" s="3" t="s">
        <v>2899</v>
      </c>
      <c r="C2901" s="3" t="s">
        <v>7009</v>
      </c>
      <c r="D2901" s="18">
        <v>10000</v>
      </c>
      <c r="E2901" s="18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7">
        <v>42514.869884259257</v>
      </c>
      <c r="L2901" s="7">
        <v>42574.869884259257</v>
      </c>
      <c r="M2901" s="5">
        <f>(J2901/86400)+25569+(-5/24)</f>
        <v>42514.869884259257</v>
      </c>
      <c r="N2901" s="5">
        <f t="shared" si="45"/>
        <v>42574.869884259257</v>
      </c>
      <c r="O2901" t="b">
        <v>0</v>
      </c>
      <c r="P2901">
        <v>0</v>
      </c>
      <c r="Q2901" t="b">
        <v>0</v>
      </c>
      <c r="R2901" t="s">
        <v>8271</v>
      </c>
      <c r="S2901" s="11">
        <f>SUM(E2901/D2901)*100</f>
        <v>0</v>
      </c>
      <c r="T2901" s="10" t="e">
        <f>SUM(E2901/P2901)</f>
        <v>#DIV/0!</v>
      </c>
      <c r="U2901" t="s">
        <v>8315</v>
      </c>
      <c r="V2901" t="s">
        <v>8316</v>
      </c>
    </row>
    <row r="2902" spans="1:22" ht="58" x14ac:dyDescent="0.35">
      <c r="A2902">
        <v>2900</v>
      </c>
      <c r="B2902" s="3" t="s">
        <v>2900</v>
      </c>
      <c r="C2902" s="3" t="s">
        <v>7010</v>
      </c>
      <c r="D2902" s="18">
        <v>5500</v>
      </c>
      <c r="E2902" s="18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7">
        <v>41830.025833333333</v>
      </c>
      <c r="L2902" s="7">
        <v>41860.025833333333</v>
      </c>
      <c r="M2902" s="5">
        <f>(J2902/86400)+25569+(-5/24)</f>
        <v>41830.025833333333</v>
      </c>
      <c r="N2902" s="5">
        <f t="shared" si="45"/>
        <v>41860.025833333333</v>
      </c>
      <c r="O2902" t="b">
        <v>0</v>
      </c>
      <c r="P2902">
        <v>7</v>
      </c>
      <c r="Q2902" t="b">
        <v>0</v>
      </c>
      <c r="R2902" t="s">
        <v>8271</v>
      </c>
      <c r="S2902" s="11">
        <f>SUM(E2902/D2902)*100</f>
        <v>61.909090909090914</v>
      </c>
      <c r="T2902" s="10">
        <f>SUM(E2902/P2902)</f>
        <v>486.42857142857144</v>
      </c>
      <c r="U2902" t="s">
        <v>8315</v>
      </c>
      <c r="V2902" t="s">
        <v>8316</v>
      </c>
    </row>
    <row r="2903" spans="1:22" ht="43.5" x14ac:dyDescent="0.35">
      <c r="A2903">
        <v>2901</v>
      </c>
      <c r="B2903" s="3" t="s">
        <v>2901</v>
      </c>
      <c r="C2903" s="3" t="s">
        <v>7011</v>
      </c>
      <c r="D2903" s="18">
        <v>750</v>
      </c>
      <c r="E2903" s="18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7">
        <v>41982.696053240739</v>
      </c>
      <c r="L2903" s="7">
        <v>42042.696053240739</v>
      </c>
      <c r="M2903" s="5">
        <f>(J2903/86400)+25569+(-5/24)</f>
        <v>41982.696053240739</v>
      </c>
      <c r="N2903" s="5">
        <f t="shared" si="45"/>
        <v>42042.696053240739</v>
      </c>
      <c r="O2903" t="b">
        <v>0</v>
      </c>
      <c r="P2903">
        <v>2</v>
      </c>
      <c r="Q2903" t="b">
        <v>0</v>
      </c>
      <c r="R2903" t="s">
        <v>8271</v>
      </c>
      <c r="S2903" s="11">
        <f>SUM(E2903/D2903)*100</f>
        <v>0.8</v>
      </c>
      <c r="T2903" s="10">
        <f>SUM(E2903/P2903)</f>
        <v>3</v>
      </c>
      <c r="U2903" t="s">
        <v>8315</v>
      </c>
      <c r="V2903" t="s">
        <v>8316</v>
      </c>
    </row>
    <row r="2904" spans="1:22" ht="43.5" x14ac:dyDescent="0.35">
      <c r="A2904">
        <v>2902</v>
      </c>
      <c r="B2904" s="3" t="s">
        <v>2902</v>
      </c>
      <c r="C2904" s="3" t="s">
        <v>7012</v>
      </c>
      <c r="D2904" s="18">
        <v>150000</v>
      </c>
      <c r="E2904" s="18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7">
        <v>42210.231435185182</v>
      </c>
      <c r="L2904" s="7">
        <v>42240.231435185182</v>
      </c>
      <c r="M2904" s="5">
        <f>(J2904/86400)+25569+(-5/24)</f>
        <v>42210.231435185182</v>
      </c>
      <c r="N2904" s="5">
        <f t="shared" si="45"/>
        <v>42240.231435185182</v>
      </c>
      <c r="O2904" t="b">
        <v>0</v>
      </c>
      <c r="P2904">
        <v>1</v>
      </c>
      <c r="Q2904" t="b">
        <v>0</v>
      </c>
      <c r="R2904" t="s">
        <v>8271</v>
      </c>
      <c r="S2904" s="11">
        <f>SUM(E2904/D2904)*100</f>
        <v>1.6666666666666666E-2</v>
      </c>
      <c r="T2904" s="10">
        <f>SUM(E2904/P2904)</f>
        <v>25</v>
      </c>
      <c r="U2904" t="s">
        <v>8315</v>
      </c>
      <c r="V2904" t="s">
        <v>8316</v>
      </c>
    </row>
    <row r="2905" spans="1:22" ht="43.5" x14ac:dyDescent="0.35">
      <c r="A2905">
        <v>2903</v>
      </c>
      <c r="B2905" s="3" t="s">
        <v>2903</v>
      </c>
      <c r="C2905" s="3" t="s">
        <v>7013</v>
      </c>
      <c r="D2905" s="18">
        <v>5000</v>
      </c>
      <c r="E2905" s="18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7">
        <v>42195.95854166666</v>
      </c>
      <c r="L2905" s="7">
        <v>42255.95854166666</v>
      </c>
      <c r="M2905" s="5">
        <f>(J2905/86400)+25569+(-5/24)</f>
        <v>42195.95854166666</v>
      </c>
      <c r="N2905" s="5">
        <f t="shared" si="45"/>
        <v>42255.95854166666</v>
      </c>
      <c r="O2905" t="b">
        <v>0</v>
      </c>
      <c r="P2905">
        <v>4</v>
      </c>
      <c r="Q2905" t="b">
        <v>0</v>
      </c>
      <c r="R2905" t="s">
        <v>8271</v>
      </c>
      <c r="S2905" s="11">
        <f>SUM(E2905/D2905)*100</f>
        <v>0.77999999999999992</v>
      </c>
      <c r="T2905" s="10">
        <f>SUM(E2905/P2905)</f>
        <v>9.75</v>
      </c>
      <c r="U2905" t="s">
        <v>8315</v>
      </c>
      <c r="V2905" t="s">
        <v>8316</v>
      </c>
    </row>
    <row r="2906" spans="1:22" ht="43.5" x14ac:dyDescent="0.35">
      <c r="A2906">
        <v>2904</v>
      </c>
      <c r="B2906" s="3" t="s">
        <v>2904</v>
      </c>
      <c r="C2906" s="3" t="s">
        <v>7014</v>
      </c>
      <c r="D2906" s="18">
        <v>1500</v>
      </c>
      <c r="E2906" s="18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7">
        <v>41940.759618055556</v>
      </c>
      <c r="L2906" s="7">
        <v>41952.291666666664</v>
      </c>
      <c r="M2906" s="5">
        <f>(J2906/86400)+25569+(-5/24)</f>
        <v>41940.759618055556</v>
      </c>
      <c r="N2906" s="5">
        <f t="shared" si="45"/>
        <v>41952.291666666664</v>
      </c>
      <c r="O2906" t="b">
        <v>0</v>
      </c>
      <c r="P2906">
        <v>4</v>
      </c>
      <c r="Q2906" t="b">
        <v>0</v>
      </c>
      <c r="R2906" t="s">
        <v>8271</v>
      </c>
      <c r="S2906" s="11">
        <f>SUM(E2906/D2906)*100</f>
        <v>5</v>
      </c>
      <c r="T2906" s="10">
        <f>SUM(E2906/P2906)</f>
        <v>18.75</v>
      </c>
      <c r="U2906" t="s">
        <v>8315</v>
      </c>
      <c r="V2906" t="s">
        <v>8316</v>
      </c>
    </row>
    <row r="2907" spans="1:22" ht="43.5" x14ac:dyDescent="0.35">
      <c r="A2907">
        <v>2905</v>
      </c>
      <c r="B2907" s="3" t="s">
        <v>2905</v>
      </c>
      <c r="C2907" s="3" t="s">
        <v>7015</v>
      </c>
      <c r="D2907" s="18">
        <v>3500</v>
      </c>
      <c r="E2907" s="18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7">
        <v>42605.848530092589</v>
      </c>
      <c r="L2907" s="7">
        <v>42619.848530092589</v>
      </c>
      <c r="M2907" s="5">
        <f>(J2907/86400)+25569+(-5/24)</f>
        <v>42605.848530092589</v>
      </c>
      <c r="N2907" s="5">
        <f t="shared" si="45"/>
        <v>42619.848530092589</v>
      </c>
      <c r="O2907" t="b">
        <v>0</v>
      </c>
      <c r="P2907">
        <v>17</v>
      </c>
      <c r="Q2907" t="b">
        <v>0</v>
      </c>
      <c r="R2907" t="s">
        <v>8271</v>
      </c>
      <c r="S2907" s="11">
        <f>SUM(E2907/D2907)*100</f>
        <v>17.771428571428572</v>
      </c>
      <c r="T2907" s="10">
        <f>SUM(E2907/P2907)</f>
        <v>36.588235294117645</v>
      </c>
      <c r="U2907" t="s">
        <v>8315</v>
      </c>
      <c r="V2907" t="s">
        <v>8316</v>
      </c>
    </row>
    <row r="2908" spans="1:22" ht="58" x14ac:dyDescent="0.35">
      <c r="A2908">
        <v>2906</v>
      </c>
      <c r="B2908" s="3" t="s">
        <v>2906</v>
      </c>
      <c r="C2908" s="3" t="s">
        <v>7016</v>
      </c>
      <c r="D2908" s="18">
        <v>6000</v>
      </c>
      <c r="E2908" s="1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7">
        <v>42199.440578703703</v>
      </c>
      <c r="L2908" s="7">
        <v>42216.833333333336</v>
      </c>
      <c r="M2908" s="5">
        <f>(J2908/86400)+25569+(-5/24)</f>
        <v>42199.440578703703</v>
      </c>
      <c r="N2908" s="5">
        <f t="shared" si="45"/>
        <v>42216.833333333336</v>
      </c>
      <c r="O2908" t="b">
        <v>0</v>
      </c>
      <c r="P2908">
        <v>7</v>
      </c>
      <c r="Q2908" t="b">
        <v>0</v>
      </c>
      <c r="R2908" t="s">
        <v>8271</v>
      </c>
      <c r="S2908" s="11">
        <f>SUM(E2908/D2908)*100</f>
        <v>9.4166666666666661</v>
      </c>
      <c r="T2908" s="10">
        <f>SUM(E2908/P2908)</f>
        <v>80.714285714285708</v>
      </c>
      <c r="U2908" t="s">
        <v>8315</v>
      </c>
      <c r="V2908" t="s">
        <v>8316</v>
      </c>
    </row>
    <row r="2909" spans="1:22" ht="43.5" x14ac:dyDescent="0.35">
      <c r="A2909">
        <v>2907</v>
      </c>
      <c r="B2909" s="3" t="s">
        <v>2907</v>
      </c>
      <c r="C2909" s="3" t="s">
        <v>7017</v>
      </c>
      <c r="D2909" s="18">
        <v>2500</v>
      </c>
      <c r="E2909" s="18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7">
        <v>42444.669409722221</v>
      </c>
      <c r="L2909" s="7">
        <v>42504.669409722221</v>
      </c>
      <c r="M2909" s="5">
        <f>(J2909/86400)+25569+(-5/24)</f>
        <v>42444.669409722221</v>
      </c>
      <c r="N2909" s="5">
        <f t="shared" si="45"/>
        <v>42504.669409722221</v>
      </c>
      <c r="O2909" t="b">
        <v>0</v>
      </c>
      <c r="P2909">
        <v>2</v>
      </c>
      <c r="Q2909" t="b">
        <v>0</v>
      </c>
      <c r="R2909" t="s">
        <v>8271</v>
      </c>
      <c r="S2909" s="11">
        <f>SUM(E2909/D2909)*100</f>
        <v>0.08</v>
      </c>
      <c r="T2909" s="10">
        <f>SUM(E2909/P2909)</f>
        <v>1</v>
      </c>
      <c r="U2909" t="s">
        <v>8315</v>
      </c>
      <c r="V2909" t="s">
        <v>8316</v>
      </c>
    </row>
    <row r="2910" spans="1:22" ht="58" x14ac:dyDescent="0.35">
      <c r="A2910">
        <v>2908</v>
      </c>
      <c r="B2910" s="3" t="s">
        <v>2908</v>
      </c>
      <c r="C2910" s="3" t="s">
        <v>7018</v>
      </c>
      <c r="D2910" s="18">
        <v>9600</v>
      </c>
      <c r="E2910" s="18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7">
        <v>42499.523368055554</v>
      </c>
      <c r="L2910" s="7">
        <v>42529.523368055554</v>
      </c>
      <c r="M2910" s="5">
        <f>(J2910/86400)+25569+(-5/24)</f>
        <v>42499.523368055554</v>
      </c>
      <c r="N2910" s="5">
        <f t="shared" si="45"/>
        <v>42529.523368055554</v>
      </c>
      <c r="O2910" t="b">
        <v>0</v>
      </c>
      <c r="P2910">
        <v>5</v>
      </c>
      <c r="Q2910" t="b">
        <v>0</v>
      </c>
      <c r="R2910" t="s">
        <v>8271</v>
      </c>
      <c r="S2910" s="11">
        <f>SUM(E2910/D2910)*100</f>
        <v>2.75</v>
      </c>
      <c r="T2910" s="10">
        <f>SUM(E2910/P2910)</f>
        <v>52.8</v>
      </c>
      <c r="U2910" t="s">
        <v>8315</v>
      </c>
      <c r="V2910" t="s">
        <v>8316</v>
      </c>
    </row>
    <row r="2911" spans="1:22" ht="58" x14ac:dyDescent="0.35">
      <c r="A2911">
        <v>2909</v>
      </c>
      <c r="B2911" s="3" t="s">
        <v>2909</v>
      </c>
      <c r="C2911" s="3" t="s">
        <v>7019</v>
      </c>
      <c r="D2911" s="18">
        <v>180000</v>
      </c>
      <c r="E2911" s="18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7">
        <v>41929.057881944442</v>
      </c>
      <c r="L2911" s="7">
        <v>41968.615277777775</v>
      </c>
      <c r="M2911" s="5">
        <f>(J2911/86400)+25569+(-5/24)</f>
        <v>41929.057881944442</v>
      </c>
      <c r="N2911" s="5">
        <f t="shared" si="45"/>
        <v>41968.615277777775</v>
      </c>
      <c r="O2911" t="b">
        <v>0</v>
      </c>
      <c r="P2911">
        <v>1</v>
      </c>
      <c r="Q2911" t="b">
        <v>0</v>
      </c>
      <c r="R2911" t="s">
        <v>8271</v>
      </c>
      <c r="S2911" s="11">
        <f>SUM(E2911/D2911)*100</f>
        <v>1.1111111111111112E-2</v>
      </c>
      <c r="T2911" s="10">
        <f>SUM(E2911/P2911)</f>
        <v>20</v>
      </c>
      <c r="U2911" t="s">
        <v>8315</v>
      </c>
      <c r="V2911" t="s">
        <v>8316</v>
      </c>
    </row>
    <row r="2912" spans="1:22" ht="43.5" x14ac:dyDescent="0.35">
      <c r="A2912">
        <v>2910</v>
      </c>
      <c r="B2912" s="3" t="s">
        <v>2910</v>
      </c>
      <c r="C2912" s="3" t="s">
        <v>7020</v>
      </c>
      <c r="D2912" s="18">
        <v>30000</v>
      </c>
      <c r="E2912" s="18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7">
        <v>42107.632951388885</v>
      </c>
      <c r="L2912" s="7">
        <v>42167.632951388885</v>
      </c>
      <c r="M2912" s="5">
        <f>(J2912/86400)+25569+(-5/24)</f>
        <v>42107.632951388885</v>
      </c>
      <c r="N2912" s="5">
        <f t="shared" si="45"/>
        <v>42167.632951388885</v>
      </c>
      <c r="O2912" t="b">
        <v>0</v>
      </c>
      <c r="P2912">
        <v>1</v>
      </c>
      <c r="Q2912" t="b">
        <v>0</v>
      </c>
      <c r="R2912" t="s">
        <v>8271</v>
      </c>
      <c r="S2912" s="11">
        <f>SUM(E2912/D2912)*100</f>
        <v>3.3333333333333335E-3</v>
      </c>
      <c r="T2912" s="10">
        <f>SUM(E2912/P2912)</f>
        <v>1</v>
      </c>
      <c r="U2912" t="s">
        <v>8315</v>
      </c>
      <c r="V2912" t="s">
        <v>8316</v>
      </c>
    </row>
    <row r="2913" spans="1:22" ht="58" x14ac:dyDescent="0.35">
      <c r="A2913">
        <v>2911</v>
      </c>
      <c r="B2913" s="3" t="s">
        <v>2911</v>
      </c>
      <c r="C2913" s="3" t="s">
        <v>7021</v>
      </c>
      <c r="D2913" s="18">
        <v>1800</v>
      </c>
      <c r="E2913" s="18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7">
        <v>42142.560486111113</v>
      </c>
      <c r="L2913" s="7">
        <v>42182.560486111113</v>
      </c>
      <c r="M2913" s="5">
        <f>(J2913/86400)+25569+(-5/24)</f>
        <v>42142.560486111113</v>
      </c>
      <c r="N2913" s="5">
        <f t="shared" si="45"/>
        <v>42182.560486111113</v>
      </c>
      <c r="O2913" t="b">
        <v>0</v>
      </c>
      <c r="P2913">
        <v>14</v>
      </c>
      <c r="Q2913" t="b">
        <v>0</v>
      </c>
      <c r="R2913" t="s">
        <v>8271</v>
      </c>
      <c r="S2913" s="11">
        <f>SUM(E2913/D2913)*100</f>
        <v>36.5</v>
      </c>
      <c r="T2913" s="10">
        <f>SUM(E2913/P2913)</f>
        <v>46.928571428571431</v>
      </c>
      <c r="U2913" t="s">
        <v>8315</v>
      </c>
      <c r="V2913" t="s">
        <v>8316</v>
      </c>
    </row>
    <row r="2914" spans="1:22" ht="43.5" x14ac:dyDescent="0.35">
      <c r="A2914">
        <v>2912</v>
      </c>
      <c r="B2914" s="3" t="s">
        <v>2912</v>
      </c>
      <c r="C2914" s="3" t="s">
        <v>7022</v>
      </c>
      <c r="D2914" s="18">
        <v>14440</v>
      </c>
      <c r="E2914" s="18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7">
        <v>42353.923310185179</v>
      </c>
      <c r="L2914" s="7">
        <v>42383.923310185179</v>
      </c>
      <c r="M2914" s="5">
        <f>(J2914/86400)+25569+(-5/24)</f>
        <v>42353.923310185179</v>
      </c>
      <c r="N2914" s="5">
        <f t="shared" si="45"/>
        <v>42383.923310185179</v>
      </c>
      <c r="O2914" t="b">
        <v>0</v>
      </c>
      <c r="P2914">
        <v>26</v>
      </c>
      <c r="Q2914" t="b">
        <v>0</v>
      </c>
      <c r="R2914" t="s">
        <v>8271</v>
      </c>
      <c r="S2914" s="11">
        <f>SUM(E2914/D2914)*100</f>
        <v>14.058171745152354</v>
      </c>
      <c r="T2914" s="10">
        <f>SUM(E2914/P2914)</f>
        <v>78.07692307692308</v>
      </c>
      <c r="U2914" t="s">
        <v>8315</v>
      </c>
      <c r="V2914" t="s">
        <v>8316</v>
      </c>
    </row>
    <row r="2915" spans="1:22" ht="43.5" x14ac:dyDescent="0.35">
      <c r="A2915">
        <v>2913</v>
      </c>
      <c r="B2915" s="3" t="s">
        <v>2913</v>
      </c>
      <c r="C2915" s="3" t="s">
        <v>7023</v>
      </c>
      <c r="D2915" s="18">
        <v>10000</v>
      </c>
      <c r="E2915" s="18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7">
        <v>41828.714571759258</v>
      </c>
      <c r="L2915" s="7">
        <v>41888.714571759258</v>
      </c>
      <c r="M2915" s="5">
        <f>(J2915/86400)+25569+(-5/24)</f>
        <v>41828.714571759258</v>
      </c>
      <c r="N2915" s="5">
        <f t="shared" si="45"/>
        <v>41888.714571759258</v>
      </c>
      <c r="O2915" t="b">
        <v>0</v>
      </c>
      <c r="P2915">
        <v>2</v>
      </c>
      <c r="Q2915" t="b">
        <v>0</v>
      </c>
      <c r="R2915" t="s">
        <v>8271</v>
      </c>
      <c r="S2915" s="11">
        <f>SUM(E2915/D2915)*100</f>
        <v>0.02</v>
      </c>
      <c r="T2915" s="10">
        <f>SUM(E2915/P2915)</f>
        <v>1</v>
      </c>
      <c r="U2915" t="s">
        <v>8315</v>
      </c>
      <c r="V2915" t="s">
        <v>8316</v>
      </c>
    </row>
    <row r="2916" spans="1:22" ht="29" x14ac:dyDescent="0.35">
      <c r="A2916">
        <v>2914</v>
      </c>
      <c r="B2916" s="3" t="s">
        <v>2914</v>
      </c>
      <c r="C2916" s="3" t="s">
        <v>7024</v>
      </c>
      <c r="D2916" s="18">
        <v>25000</v>
      </c>
      <c r="E2916" s="18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7">
        <v>42017.699004629627</v>
      </c>
      <c r="L2916" s="7">
        <v>42077.657337962963</v>
      </c>
      <c r="M2916" s="5">
        <f>(J2916/86400)+25569+(-5/24)</f>
        <v>42017.699004629627</v>
      </c>
      <c r="N2916" s="5">
        <f t="shared" si="45"/>
        <v>42077.657337962963</v>
      </c>
      <c r="O2916" t="b">
        <v>0</v>
      </c>
      <c r="P2916">
        <v>1</v>
      </c>
      <c r="Q2916" t="b">
        <v>0</v>
      </c>
      <c r="R2916" t="s">
        <v>8271</v>
      </c>
      <c r="S2916" s="11">
        <f>SUM(E2916/D2916)*100</f>
        <v>4.0000000000000001E-3</v>
      </c>
      <c r="T2916" s="10">
        <f>SUM(E2916/P2916)</f>
        <v>1</v>
      </c>
      <c r="U2916" t="s">
        <v>8315</v>
      </c>
      <c r="V2916" t="s">
        <v>8316</v>
      </c>
    </row>
    <row r="2917" spans="1:22" ht="43.5" x14ac:dyDescent="0.35">
      <c r="A2917">
        <v>2915</v>
      </c>
      <c r="B2917" s="3" t="s">
        <v>2915</v>
      </c>
      <c r="C2917" s="3" t="s">
        <v>7025</v>
      </c>
      <c r="D2917" s="18">
        <v>1000</v>
      </c>
      <c r="E2917" s="18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7">
        <v>42415.189699074072</v>
      </c>
      <c r="L2917" s="7">
        <v>42445.1480324074</v>
      </c>
      <c r="M2917" s="5">
        <f>(J2917/86400)+25569+(-5/24)</f>
        <v>42415.189699074072</v>
      </c>
      <c r="N2917" s="5">
        <f t="shared" si="45"/>
        <v>42445.1480324074</v>
      </c>
      <c r="O2917" t="b">
        <v>0</v>
      </c>
      <c r="P2917">
        <v>3</v>
      </c>
      <c r="Q2917" t="b">
        <v>0</v>
      </c>
      <c r="R2917" t="s">
        <v>8271</v>
      </c>
      <c r="S2917" s="11">
        <f>SUM(E2917/D2917)*100</f>
        <v>61.1</v>
      </c>
      <c r="T2917" s="10">
        <f>SUM(E2917/P2917)</f>
        <v>203.66666666666666</v>
      </c>
      <c r="U2917" t="s">
        <v>8315</v>
      </c>
      <c r="V2917" t="s">
        <v>8316</v>
      </c>
    </row>
    <row r="2918" spans="1:22" ht="43.5" x14ac:dyDescent="0.35">
      <c r="A2918">
        <v>2916</v>
      </c>
      <c r="B2918" s="3" t="s">
        <v>2916</v>
      </c>
      <c r="C2918" s="3" t="s">
        <v>7026</v>
      </c>
      <c r="D2918" s="18">
        <v>1850</v>
      </c>
      <c r="E2918" s="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7">
        <v>41755.268391203703</v>
      </c>
      <c r="L2918" s="7">
        <v>41778.268391203703</v>
      </c>
      <c r="M2918" s="5">
        <f>(J2918/86400)+25569+(-5/24)</f>
        <v>41755.268391203703</v>
      </c>
      <c r="N2918" s="5">
        <f t="shared" si="45"/>
        <v>41778.268391203703</v>
      </c>
      <c r="O2918" t="b">
        <v>0</v>
      </c>
      <c r="P2918">
        <v>7</v>
      </c>
      <c r="Q2918" t="b">
        <v>0</v>
      </c>
      <c r="R2918" t="s">
        <v>8271</v>
      </c>
      <c r="S2918" s="11">
        <f>SUM(E2918/D2918)*100</f>
        <v>7.8378378378378386</v>
      </c>
      <c r="T2918" s="10">
        <f>SUM(E2918/P2918)</f>
        <v>20.714285714285715</v>
      </c>
      <c r="U2918" t="s">
        <v>8315</v>
      </c>
      <c r="V2918" t="s">
        <v>8316</v>
      </c>
    </row>
    <row r="2919" spans="1:22" ht="43.5" x14ac:dyDescent="0.35">
      <c r="A2919">
        <v>2917</v>
      </c>
      <c r="B2919" s="3" t="s">
        <v>2917</v>
      </c>
      <c r="C2919" s="3" t="s">
        <v>7027</v>
      </c>
      <c r="D2919" s="18">
        <v>2000</v>
      </c>
      <c r="E2919" s="18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7">
        <v>42245.026006944441</v>
      </c>
      <c r="L2919" s="7">
        <v>42263.026006944441</v>
      </c>
      <c r="M2919" s="5">
        <f>(J2919/86400)+25569+(-5/24)</f>
        <v>42245.026006944441</v>
      </c>
      <c r="N2919" s="5">
        <f t="shared" si="45"/>
        <v>42263.026006944441</v>
      </c>
      <c r="O2919" t="b">
        <v>0</v>
      </c>
      <c r="P2919">
        <v>9</v>
      </c>
      <c r="Q2919" t="b">
        <v>0</v>
      </c>
      <c r="R2919" t="s">
        <v>8271</v>
      </c>
      <c r="S2919" s="11">
        <f>SUM(E2919/D2919)*100</f>
        <v>21.85</v>
      </c>
      <c r="T2919" s="10">
        <f>SUM(E2919/P2919)</f>
        <v>48.555555555555557</v>
      </c>
      <c r="U2919" t="s">
        <v>8315</v>
      </c>
      <c r="V2919" t="s">
        <v>8316</v>
      </c>
    </row>
    <row r="2920" spans="1:22" ht="43.5" x14ac:dyDescent="0.35">
      <c r="A2920">
        <v>2918</v>
      </c>
      <c r="B2920" s="3" t="s">
        <v>2918</v>
      </c>
      <c r="C2920" s="3" t="s">
        <v>7028</v>
      </c>
      <c r="D2920" s="18">
        <v>5000</v>
      </c>
      <c r="E2920" s="18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7">
        <v>42278.421377314815</v>
      </c>
      <c r="L2920" s="7">
        <v>42306.421377314815</v>
      </c>
      <c r="M2920" s="5">
        <f>(J2920/86400)+25569+(-5/24)</f>
        <v>42278.421377314815</v>
      </c>
      <c r="N2920" s="5">
        <f t="shared" si="45"/>
        <v>42306.421377314815</v>
      </c>
      <c r="O2920" t="b">
        <v>0</v>
      </c>
      <c r="P2920">
        <v>20</v>
      </c>
      <c r="Q2920" t="b">
        <v>0</v>
      </c>
      <c r="R2920" t="s">
        <v>8271</v>
      </c>
      <c r="S2920" s="11">
        <f>SUM(E2920/D2920)*100</f>
        <v>27.24</v>
      </c>
      <c r="T2920" s="10">
        <f>SUM(E2920/P2920)</f>
        <v>68.099999999999994</v>
      </c>
      <c r="U2920" t="s">
        <v>8315</v>
      </c>
      <c r="V2920" t="s">
        <v>8316</v>
      </c>
    </row>
    <row r="2921" spans="1:22" ht="43.5" x14ac:dyDescent="0.35">
      <c r="A2921">
        <v>2919</v>
      </c>
      <c r="B2921" s="3" t="s">
        <v>2919</v>
      </c>
      <c r="C2921" s="3" t="s">
        <v>7029</v>
      </c>
      <c r="D2921" s="18">
        <v>600</v>
      </c>
      <c r="E2921" s="18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7">
        <v>41826.411215277774</v>
      </c>
      <c r="L2921" s="7">
        <v>41856.411215277774</v>
      </c>
      <c r="M2921" s="5">
        <f>(J2921/86400)+25569+(-5/24)</f>
        <v>41826.411215277774</v>
      </c>
      <c r="N2921" s="5">
        <f t="shared" si="45"/>
        <v>41856.411215277774</v>
      </c>
      <c r="O2921" t="b">
        <v>0</v>
      </c>
      <c r="P2921">
        <v>6</v>
      </c>
      <c r="Q2921" t="b">
        <v>0</v>
      </c>
      <c r="R2921" t="s">
        <v>8271</v>
      </c>
      <c r="S2921" s="11">
        <f>SUM(E2921/D2921)*100</f>
        <v>8.5</v>
      </c>
      <c r="T2921" s="10">
        <f>SUM(E2921/P2921)</f>
        <v>8.5</v>
      </c>
      <c r="U2921" t="s">
        <v>8315</v>
      </c>
      <c r="V2921" t="s">
        <v>8316</v>
      </c>
    </row>
    <row r="2922" spans="1:22" ht="43.5" x14ac:dyDescent="0.35">
      <c r="A2922">
        <v>2920</v>
      </c>
      <c r="B2922" s="3" t="s">
        <v>2920</v>
      </c>
      <c r="C2922" s="3" t="s">
        <v>7030</v>
      </c>
      <c r="D2922" s="18">
        <v>2500</v>
      </c>
      <c r="E2922" s="18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7">
        <v>42058.584143518521</v>
      </c>
      <c r="L2922" s="7">
        <v>42088.54247685185</v>
      </c>
      <c r="M2922" s="5">
        <f>(J2922/86400)+25569+(-5/24)</f>
        <v>42058.584143518521</v>
      </c>
      <c r="N2922" s="5">
        <f t="shared" si="45"/>
        <v>42088.54247685185</v>
      </c>
      <c r="O2922" t="b">
        <v>0</v>
      </c>
      <c r="P2922">
        <v>13</v>
      </c>
      <c r="Q2922" t="b">
        <v>0</v>
      </c>
      <c r="R2922" t="s">
        <v>8271</v>
      </c>
      <c r="S2922" s="11">
        <f>SUM(E2922/D2922)*100</f>
        <v>26.840000000000003</v>
      </c>
      <c r="T2922" s="10">
        <f>SUM(E2922/P2922)</f>
        <v>51.615384615384613</v>
      </c>
      <c r="U2922" t="s">
        <v>8315</v>
      </c>
      <c r="V2922" t="s">
        <v>8316</v>
      </c>
    </row>
    <row r="2923" spans="1:22" ht="43.5" x14ac:dyDescent="0.35">
      <c r="A2923">
        <v>2921</v>
      </c>
      <c r="B2923" s="3" t="s">
        <v>2921</v>
      </c>
      <c r="C2923" s="3" t="s">
        <v>7031</v>
      </c>
      <c r="D2923" s="18">
        <v>100</v>
      </c>
      <c r="E2923" s="18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7">
        <v>41877.678287037037</v>
      </c>
      <c r="L2923" s="7">
        <v>41907.678287037037</v>
      </c>
      <c r="M2923" s="5">
        <f>(J2923/86400)+25569+(-5/24)</f>
        <v>41877.678287037037</v>
      </c>
      <c r="N2923" s="5">
        <f t="shared" si="45"/>
        <v>41907.678287037037</v>
      </c>
      <c r="O2923" t="b">
        <v>0</v>
      </c>
      <c r="P2923">
        <v>3</v>
      </c>
      <c r="Q2923" t="b">
        <v>1</v>
      </c>
      <c r="R2923" t="s">
        <v>8305</v>
      </c>
      <c r="S2923" s="11">
        <f>SUM(E2923/D2923)*100</f>
        <v>129</v>
      </c>
      <c r="T2923" s="10">
        <f>SUM(E2923/P2923)</f>
        <v>43</v>
      </c>
      <c r="U2923" t="s">
        <v>8315</v>
      </c>
      <c r="V2923" t="s">
        <v>8357</v>
      </c>
    </row>
    <row r="2924" spans="1:22" ht="58" x14ac:dyDescent="0.35">
      <c r="A2924">
        <v>2922</v>
      </c>
      <c r="B2924" s="3" t="s">
        <v>2922</v>
      </c>
      <c r="C2924" s="3" t="s">
        <v>7032</v>
      </c>
      <c r="D2924" s="18">
        <v>500</v>
      </c>
      <c r="E2924" s="18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7">
        <v>42097.665821759256</v>
      </c>
      <c r="L2924" s="7">
        <v>42142.665821759256</v>
      </c>
      <c r="M2924" s="5">
        <f>(J2924/86400)+25569+(-5/24)</f>
        <v>42097.665821759256</v>
      </c>
      <c r="N2924" s="5">
        <f t="shared" si="45"/>
        <v>42142.665821759256</v>
      </c>
      <c r="O2924" t="b">
        <v>0</v>
      </c>
      <c r="P2924">
        <v>6</v>
      </c>
      <c r="Q2924" t="b">
        <v>1</v>
      </c>
      <c r="R2924" t="s">
        <v>8305</v>
      </c>
      <c r="S2924" s="11">
        <f>SUM(E2924/D2924)*100</f>
        <v>100</v>
      </c>
      <c r="T2924" s="10">
        <f>SUM(E2924/P2924)</f>
        <v>83.333333333333329</v>
      </c>
      <c r="U2924" t="s">
        <v>8315</v>
      </c>
      <c r="V2924" t="s">
        <v>8357</v>
      </c>
    </row>
    <row r="2925" spans="1:22" ht="43.5" x14ac:dyDescent="0.35">
      <c r="A2925">
        <v>2923</v>
      </c>
      <c r="B2925" s="3" t="s">
        <v>2923</v>
      </c>
      <c r="C2925" s="3" t="s">
        <v>7033</v>
      </c>
      <c r="D2925" s="18">
        <v>300</v>
      </c>
      <c r="E2925" s="18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7">
        <v>42012.944201388884</v>
      </c>
      <c r="L2925" s="7">
        <v>42027.916666666664</v>
      </c>
      <c r="M2925" s="5">
        <f>(J2925/86400)+25569+(-5/24)</f>
        <v>42012.944201388884</v>
      </c>
      <c r="N2925" s="5">
        <f t="shared" si="45"/>
        <v>42027.916666666664</v>
      </c>
      <c r="O2925" t="b">
        <v>0</v>
      </c>
      <c r="P2925">
        <v>10</v>
      </c>
      <c r="Q2925" t="b">
        <v>1</v>
      </c>
      <c r="R2925" t="s">
        <v>8305</v>
      </c>
      <c r="S2925" s="11">
        <f>SUM(E2925/D2925)*100</f>
        <v>100</v>
      </c>
      <c r="T2925" s="10">
        <f>SUM(E2925/P2925)</f>
        <v>30</v>
      </c>
      <c r="U2925" t="s">
        <v>8315</v>
      </c>
      <c r="V2925" t="s">
        <v>8357</v>
      </c>
    </row>
    <row r="2926" spans="1:22" ht="43.5" x14ac:dyDescent="0.35">
      <c r="A2926">
        <v>2924</v>
      </c>
      <c r="B2926" s="3" t="s">
        <v>2924</v>
      </c>
      <c r="C2926" s="3" t="s">
        <v>7034</v>
      </c>
      <c r="D2926" s="18">
        <v>25000</v>
      </c>
      <c r="E2926" s="18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7">
        <v>42103.348495370366</v>
      </c>
      <c r="L2926" s="7">
        <v>42132.957638888889</v>
      </c>
      <c r="M2926" s="5">
        <f>(J2926/86400)+25569+(-5/24)</f>
        <v>42103.348495370366</v>
      </c>
      <c r="N2926" s="5">
        <f t="shared" si="45"/>
        <v>42132.957638888889</v>
      </c>
      <c r="O2926" t="b">
        <v>0</v>
      </c>
      <c r="P2926">
        <v>147</v>
      </c>
      <c r="Q2926" t="b">
        <v>1</v>
      </c>
      <c r="R2926" t="s">
        <v>8305</v>
      </c>
      <c r="S2926" s="11">
        <f>SUM(E2926/D2926)*100</f>
        <v>103.2</v>
      </c>
      <c r="T2926" s="10">
        <f>SUM(E2926/P2926)</f>
        <v>175.51020408163265</v>
      </c>
      <c r="U2926" t="s">
        <v>8315</v>
      </c>
      <c r="V2926" t="s">
        <v>8357</v>
      </c>
    </row>
    <row r="2927" spans="1:22" ht="43.5" x14ac:dyDescent="0.35">
      <c r="A2927">
        <v>2925</v>
      </c>
      <c r="B2927" s="3" t="s">
        <v>2925</v>
      </c>
      <c r="C2927" s="3" t="s">
        <v>7035</v>
      </c>
      <c r="D2927" s="18">
        <v>45000</v>
      </c>
      <c r="E2927" s="18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7">
        <v>41863.375787037039</v>
      </c>
      <c r="L2927" s="7">
        <v>41893.375787037039</v>
      </c>
      <c r="M2927" s="5">
        <f>(J2927/86400)+25569+(-5/24)</f>
        <v>41863.375787037039</v>
      </c>
      <c r="N2927" s="5">
        <f t="shared" si="45"/>
        <v>41893.375787037039</v>
      </c>
      <c r="O2927" t="b">
        <v>0</v>
      </c>
      <c r="P2927">
        <v>199</v>
      </c>
      <c r="Q2927" t="b">
        <v>1</v>
      </c>
      <c r="R2927" t="s">
        <v>8305</v>
      </c>
      <c r="S2927" s="11">
        <f>SUM(E2927/D2927)*100</f>
        <v>102.44597777777777</v>
      </c>
      <c r="T2927" s="10">
        <f>SUM(E2927/P2927)</f>
        <v>231.66175879396985</v>
      </c>
      <c r="U2927" t="s">
        <v>8315</v>
      </c>
      <c r="V2927" t="s">
        <v>8357</v>
      </c>
    </row>
    <row r="2928" spans="1:22" ht="43.5" x14ac:dyDescent="0.35">
      <c r="A2928">
        <v>2926</v>
      </c>
      <c r="B2928" s="3" t="s">
        <v>2926</v>
      </c>
      <c r="C2928" s="3" t="s">
        <v>7036</v>
      </c>
      <c r="D2928" s="18">
        <v>3000</v>
      </c>
      <c r="E2928" s="1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7">
        <v>42044.557627314811</v>
      </c>
      <c r="L2928" s="7">
        <v>42058.557627314811</v>
      </c>
      <c r="M2928" s="5">
        <f>(J2928/86400)+25569+(-5/24)</f>
        <v>42044.557627314811</v>
      </c>
      <c r="N2928" s="5">
        <f t="shared" si="45"/>
        <v>42058.557627314811</v>
      </c>
      <c r="O2928" t="b">
        <v>0</v>
      </c>
      <c r="P2928">
        <v>50</v>
      </c>
      <c r="Q2928" t="b">
        <v>1</v>
      </c>
      <c r="R2928" t="s">
        <v>8305</v>
      </c>
      <c r="S2928" s="11">
        <f>SUM(E2928/D2928)*100</f>
        <v>125</v>
      </c>
      <c r="T2928" s="10">
        <f>SUM(E2928/P2928)</f>
        <v>75</v>
      </c>
      <c r="U2928" t="s">
        <v>8315</v>
      </c>
      <c r="V2928" t="s">
        <v>8357</v>
      </c>
    </row>
    <row r="2929" spans="1:22" ht="43.5" x14ac:dyDescent="0.35">
      <c r="A2929">
        <v>2927</v>
      </c>
      <c r="B2929" s="3" t="s">
        <v>2927</v>
      </c>
      <c r="C2929" s="3" t="s">
        <v>7037</v>
      </c>
      <c r="D2929" s="18">
        <v>1800</v>
      </c>
      <c r="E2929" s="18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7">
        <v>41806.460983796293</v>
      </c>
      <c r="L2929" s="7">
        <v>41835</v>
      </c>
      <c r="M2929" s="5">
        <f>(J2929/86400)+25569+(-5/24)</f>
        <v>41806.460983796293</v>
      </c>
      <c r="N2929" s="5">
        <f t="shared" si="45"/>
        <v>41835</v>
      </c>
      <c r="O2929" t="b">
        <v>0</v>
      </c>
      <c r="P2929">
        <v>21</v>
      </c>
      <c r="Q2929" t="b">
        <v>1</v>
      </c>
      <c r="R2929" t="s">
        <v>8305</v>
      </c>
      <c r="S2929" s="11">
        <f>SUM(E2929/D2929)*100</f>
        <v>130.83333333333334</v>
      </c>
      <c r="T2929" s="10">
        <f>SUM(E2929/P2929)</f>
        <v>112.14285714285714</v>
      </c>
      <c r="U2929" t="s">
        <v>8315</v>
      </c>
      <c r="V2929" t="s">
        <v>8357</v>
      </c>
    </row>
    <row r="2930" spans="1:22" ht="29" x14ac:dyDescent="0.35">
      <c r="A2930">
        <v>2928</v>
      </c>
      <c r="B2930" s="3" t="s">
        <v>2928</v>
      </c>
      <c r="C2930" s="3" t="s">
        <v>7038</v>
      </c>
      <c r="D2930" s="18">
        <v>1000</v>
      </c>
      <c r="E2930" s="18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7">
        <v>42403.789884259262</v>
      </c>
      <c r="L2930" s="7">
        <v>42433.789884259262</v>
      </c>
      <c r="M2930" s="5">
        <f>(J2930/86400)+25569+(-5/24)</f>
        <v>42403.789884259262</v>
      </c>
      <c r="N2930" s="5">
        <f t="shared" si="45"/>
        <v>42433.789884259262</v>
      </c>
      <c r="O2930" t="b">
        <v>0</v>
      </c>
      <c r="P2930">
        <v>24</v>
      </c>
      <c r="Q2930" t="b">
        <v>1</v>
      </c>
      <c r="R2930" t="s">
        <v>8305</v>
      </c>
      <c r="S2930" s="11">
        <f>SUM(E2930/D2930)*100</f>
        <v>100</v>
      </c>
      <c r="T2930" s="10">
        <f>SUM(E2930/P2930)</f>
        <v>41.666666666666664</v>
      </c>
      <c r="U2930" t="s">
        <v>8315</v>
      </c>
      <c r="V2930" t="s">
        <v>8357</v>
      </c>
    </row>
    <row r="2931" spans="1:22" ht="43.5" x14ac:dyDescent="0.35">
      <c r="A2931">
        <v>2929</v>
      </c>
      <c r="B2931" s="3" t="s">
        <v>2929</v>
      </c>
      <c r="C2931" s="3" t="s">
        <v>7039</v>
      </c>
      <c r="D2931" s="18">
        <v>8000</v>
      </c>
      <c r="E2931" s="18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7">
        <v>41754.355995370366</v>
      </c>
      <c r="L2931" s="7">
        <v>41784.355995370366</v>
      </c>
      <c r="M2931" s="5">
        <f>(J2931/86400)+25569+(-5/24)</f>
        <v>41754.355995370366</v>
      </c>
      <c r="N2931" s="5">
        <f t="shared" si="45"/>
        <v>41784.355995370366</v>
      </c>
      <c r="O2931" t="b">
        <v>0</v>
      </c>
      <c r="P2931">
        <v>32</v>
      </c>
      <c r="Q2931" t="b">
        <v>1</v>
      </c>
      <c r="R2931" t="s">
        <v>8305</v>
      </c>
      <c r="S2931" s="11">
        <f>SUM(E2931/D2931)*100</f>
        <v>102.06937499999999</v>
      </c>
      <c r="T2931" s="10">
        <f>SUM(E2931/P2931)</f>
        <v>255.17343750000001</v>
      </c>
      <c r="U2931" t="s">
        <v>8315</v>
      </c>
      <c r="V2931" t="s">
        <v>8357</v>
      </c>
    </row>
    <row r="2932" spans="1:22" ht="43.5" x14ac:dyDescent="0.35">
      <c r="A2932">
        <v>2930</v>
      </c>
      <c r="B2932" s="3" t="s">
        <v>2930</v>
      </c>
      <c r="C2932" s="3" t="s">
        <v>7040</v>
      </c>
      <c r="D2932" s="18">
        <v>10000</v>
      </c>
      <c r="E2932" s="18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7">
        <v>42101.375740740739</v>
      </c>
      <c r="L2932" s="7">
        <v>42131.375740740739</v>
      </c>
      <c r="M2932" s="5">
        <f>(J2932/86400)+25569+(-5/24)</f>
        <v>42101.375740740739</v>
      </c>
      <c r="N2932" s="5">
        <f t="shared" si="45"/>
        <v>42131.375740740739</v>
      </c>
      <c r="O2932" t="b">
        <v>0</v>
      </c>
      <c r="P2932">
        <v>62</v>
      </c>
      <c r="Q2932" t="b">
        <v>1</v>
      </c>
      <c r="R2932" t="s">
        <v>8305</v>
      </c>
      <c r="S2932" s="11">
        <f>SUM(E2932/D2932)*100</f>
        <v>100.92000000000002</v>
      </c>
      <c r="T2932" s="10">
        <f>SUM(E2932/P2932)</f>
        <v>162.7741935483871</v>
      </c>
      <c r="U2932" t="s">
        <v>8315</v>
      </c>
      <c r="V2932" t="s">
        <v>8357</v>
      </c>
    </row>
    <row r="2933" spans="1:22" ht="58" x14ac:dyDescent="0.35">
      <c r="A2933">
        <v>2931</v>
      </c>
      <c r="B2933" s="3" t="s">
        <v>2931</v>
      </c>
      <c r="C2933" s="3" t="s">
        <v>7041</v>
      </c>
      <c r="D2933" s="18">
        <v>750</v>
      </c>
      <c r="E2933" s="18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7">
        <v>41872.082905092589</v>
      </c>
      <c r="L2933" s="7">
        <v>41897.047222222223</v>
      </c>
      <c r="M2933" s="5">
        <f>(J2933/86400)+25569+(-5/24)</f>
        <v>41872.082905092589</v>
      </c>
      <c r="N2933" s="5">
        <f t="shared" si="45"/>
        <v>41897.047222222223</v>
      </c>
      <c r="O2933" t="b">
        <v>0</v>
      </c>
      <c r="P2933">
        <v>9</v>
      </c>
      <c r="Q2933" t="b">
        <v>1</v>
      </c>
      <c r="R2933" t="s">
        <v>8305</v>
      </c>
      <c r="S2933" s="11">
        <f>SUM(E2933/D2933)*100</f>
        <v>106</v>
      </c>
      <c r="T2933" s="10">
        <f>SUM(E2933/P2933)</f>
        <v>88.333333333333329</v>
      </c>
      <c r="U2933" t="s">
        <v>8315</v>
      </c>
      <c r="V2933" t="s">
        <v>8357</v>
      </c>
    </row>
    <row r="2934" spans="1:22" ht="43.5" x14ac:dyDescent="0.35">
      <c r="A2934">
        <v>2932</v>
      </c>
      <c r="B2934" s="3" t="s">
        <v>2932</v>
      </c>
      <c r="C2934" s="3" t="s">
        <v>7042</v>
      </c>
      <c r="D2934" s="18">
        <v>3100</v>
      </c>
      <c r="E2934" s="18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7">
        <v>42024.956446759257</v>
      </c>
      <c r="L2934" s="7">
        <v>42056.249999999993</v>
      </c>
      <c r="M2934" s="5">
        <f>(J2934/86400)+25569+(-5/24)</f>
        <v>42024.956446759257</v>
      </c>
      <c r="N2934" s="5">
        <f t="shared" si="45"/>
        <v>42056.249999999993</v>
      </c>
      <c r="O2934" t="b">
        <v>0</v>
      </c>
      <c r="P2934">
        <v>38</v>
      </c>
      <c r="Q2934" t="b">
        <v>1</v>
      </c>
      <c r="R2934" t="s">
        <v>8305</v>
      </c>
      <c r="S2934" s="11">
        <f>SUM(E2934/D2934)*100</f>
        <v>105.0967741935484</v>
      </c>
      <c r="T2934" s="10">
        <f>SUM(E2934/P2934)</f>
        <v>85.736842105263165</v>
      </c>
      <c r="U2934" t="s">
        <v>8315</v>
      </c>
      <c r="V2934" t="s">
        <v>8357</v>
      </c>
    </row>
    <row r="2935" spans="1:22" ht="58" x14ac:dyDescent="0.35">
      <c r="A2935">
        <v>2933</v>
      </c>
      <c r="B2935" s="3" t="s">
        <v>2933</v>
      </c>
      <c r="C2935" s="3" t="s">
        <v>7043</v>
      </c>
      <c r="D2935" s="18">
        <v>2500</v>
      </c>
      <c r="E2935" s="18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7">
        <v>42495.748298611106</v>
      </c>
      <c r="L2935" s="7">
        <v>42525.748298611106</v>
      </c>
      <c r="M2935" s="5">
        <f>(J2935/86400)+25569+(-5/24)</f>
        <v>42495.748298611106</v>
      </c>
      <c r="N2935" s="5">
        <f t="shared" si="45"/>
        <v>42525.748298611106</v>
      </c>
      <c r="O2935" t="b">
        <v>0</v>
      </c>
      <c r="P2935">
        <v>54</v>
      </c>
      <c r="Q2935" t="b">
        <v>1</v>
      </c>
      <c r="R2935" t="s">
        <v>8305</v>
      </c>
      <c r="S2935" s="11">
        <f>SUM(E2935/D2935)*100</f>
        <v>102.76</v>
      </c>
      <c r="T2935" s="10">
        <f>SUM(E2935/P2935)</f>
        <v>47.574074074074076</v>
      </c>
      <c r="U2935" t="s">
        <v>8315</v>
      </c>
      <c r="V2935" t="s">
        <v>8357</v>
      </c>
    </row>
    <row r="2936" spans="1:22" ht="43.5" x14ac:dyDescent="0.35">
      <c r="A2936">
        <v>2934</v>
      </c>
      <c r="B2936" s="3" t="s">
        <v>2934</v>
      </c>
      <c r="C2936" s="3" t="s">
        <v>7044</v>
      </c>
      <c r="D2936" s="18">
        <v>2500</v>
      </c>
      <c r="E2936" s="18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7">
        <v>41775.427824074075</v>
      </c>
      <c r="L2936" s="7">
        <v>41805.427824074075</v>
      </c>
      <c r="M2936" s="5">
        <f>(J2936/86400)+25569+(-5/24)</f>
        <v>41775.427824074075</v>
      </c>
      <c r="N2936" s="5">
        <f t="shared" si="45"/>
        <v>41805.427824074075</v>
      </c>
      <c r="O2936" t="b">
        <v>0</v>
      </c>
      <c r="P2936">
        <v>37</v>
      </c>
      <c r="Q2936" t="b">
        <v>1</v>
      </c>
      <c r="R2936" t="s">
        <v>8305</v>
      </c>
      <c r="S2936" s="11">
        <f>SUM(E2936/D2936)*100</f>
        <v>108</v>
      </c>
      <c r="T2936" s="10">
        <f>SUM(E2936/P2936)</f>
        <v>72.972972972972968</v>
      </c>
      <c r="U2936" t="s">
        <v>8315</v>
      </c>
      <c r="V2936" t="s">
        <v>8357</v>
      </c>
    </row>
    <row r="2937" spans="1:22" ht="43.5" x14ac:dyDescent="0.35">
      <c r="A2937">
        <v>2935</v>
      </c>
      <c r="B2937" s="3" t="s">
        <v>2935</v>
      </c>
      <c r="C2937" s="3" t="s">
        <v>7045</v>
      </c>
      <c r="D2937" s="18">
        <v>3500</v>
      </c>
      <c r="E2937" s="18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7">
        <v>42553.375092592592</v>
      </c>
      <c r="L2937" s="7">
        <v>42611.499999999993</v>
      </c>
      <c r="M2937" s="5">
        <f>(J2937/86400)+25569+(-5/24)</f>
        <v>42553.375092592592</v>
      </c>
      <c r="N2937" s="5">
        <f t="shared" si="45"/>
        <v>42611.499999999993</v>
      </c>
      <c r="O2937" t="b">
        <v>0</v>
      </c>
      <c r="P2937">
        <v>39</v>
      </c>
      <c r="Q2937" t="b">
        <v>1</v>
      </c>
      <c r="R2937" t="s">
        <v>8305</v>
      </c>
      <c r="S2937" s="11">
        <f>SUM(E2937/D2937)*100</f>
        <v>100.88571428571429</v>
      </c>
      <c r="T2937" s="10">
        <f>SUM(E2937/P2937)</f>
        <v>90.538461538461533</v>
      </c>
      <c r="U2937" t="s">
        <v>8315</v>
      </c>
      <c r="V2937" t="s">
        <v>8357</v>
      </c>
    </row>
    <row r="2938" spans="1:22" ht="43.5" x14ac:dyDescent="0.35">
      <c r="A2938">
        <v>2936</v>
      </c>
      <c r="B2938" s="3" t="s">
        <v>2936</v>
      </c>
      <c r="C2938" s="3" t="s">
        <v>7046</v>
      </c>
      <c r="D2938" s="18">
        <v>1000</v>
      </c>
      <c r="E2938" s="1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7">
        <v>41912.442395833328</v>
      </c>
      <c r="L2938" s="7">
        <v>41924.999305555553</v>
      </c>
      <c r="M2938" s="5">
        <f>(J2938/86400)+25569+(-5/24)</f>
        <v>41912.442395833328</v>
      </c>
      <c r="N2938" s="5">
        <f t="shared" si="45"/>
        <v>41924.999305555553</v>
      </c>
      <c r="O2938" t="b">
        <v>0</v>
      </c>
      <c r="P2938">
        <v>34</v>
      </c>
      <c r="Q2938" t="b">
        <v>1</v>
      </c>
      <c r="R2938" t="s">
        <v>8305</v>
      </c>
      <c r="S2938" s="11">
        <f>SUM(E2938/D2938)*100</f>
        <v>128</v>
      </c>
      <c r="T2938" s="10">
        <f>SUM(E2938/P2938)</f>
        <v>37.647058823529413</v>
      </c>
      <c r="U2938" t="s">
        <v>8315</v>
      </c>
      <c r="V2938" t="s">
        <v>8357</v>
      </c>
    </row>
    <row r="2939" spans="1:22" ht="29" x14ac:dyDescent="0.35">
      <c r="A2939">
        <v>2937</v>
      </c>
      <c r="B2939" s="3" t="s">
        <v>2937</v>
      </c>
      <c r="C2939" s="3" t="s">
        <v>7047</v>
      </c>
      <c r="D2939" s="18">
        <v>1500</v>
      </c>
      <c r="E2939" s="18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7">
        <v>41803.248993055553</v>
      </c>
      <c r="L2939" s="7">
        <v>41833.248993055553</v>
      </c>
      <c r="M2939" s="5">
        <f>(J2939/86400)+25569+(-5/24)</f>
        <v>41803.248993055553</v>
      </c>
      <c r="N2939" s="5">
        <f t="shared" si="45"/>
        <v>41833.248993055553</v>
      </c>
      <c r="O2939" t="b">
        <v>0</v>
      </c>
      <c r="P2939">
        <v>55</v>
      </c>
      <c r="Q2939" t="b">
        <v>1</v>
      </c>
      <c r="R2939" t="s">
        <v>8305</v>
      </c>
      <c r="S2939" s="11">
        <f>SUM(E2939/D2939)*100</f>
        <v>133.33333333333331</v>
      </c>
      <c r="T2939" s="10">
        <f>SUM(E2939/P2939)</f>
        <v>36.363636363636367</v>
      </c>
      <c r="U2939" t="s">
        <v>8315</v>
      </c>
      <c r="V2939" t="s">
        <v>8357</v>
      </c>
    </row>
    <row r="2940" spans="1:22" ht="43.5" x14ac:dyDescent="0.35">
      <c r="A2940">
        <v>2938</v>
      </c>
      <c r="B2940" s="3" t="s">
        <v>2938</v>
      </c>
      <c r="C2940" s="3" t="s">
        <v>7048</v>
      </c>
      <c r="D2940" s="18">
        <v>4000</v>
      </c>
      <c r="E2940" s="18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7">
        <v>42004.495532407404</v>
      </c>
      <c r="L2940" s="7">
        <v>42034.495532407404</v>
      </c>
      <c r="M2940" s="5">
        <f>(J2940/86400)+25569+(-5/24)</f>
        <v>42004.495532407404</v>
      </c>
      <c r="N2940" s="5">
        <f t="shared" si="45"/>
        <v>42034.495532407404</v>
      </c>
      <c r="O2940" t="b">
        <v>0</v>
      </c>
      <c r="P2940">
        <v>32</v>
      </c>
      <c r="Q2940" t="b">
        <v>1</v>
      </c>
      <c r="R2940" t="s">
        <v>8305</v>
      </c>
      <c r="S2940" s="11">
        <f>SUM(E2940/D2940)*100</f>
        <v>101.375</v>
      </c>
      <c r="T2940" s="10">
        <f>SUM(E2940/P2940)</f>
        <v>126.71875</v>
      </c>
      <c r="U2940" t="s">
        <v>8315</v>
      </c>
      <c r="V2940" t="s">
        <v>8357</v>
      </c>
    </row>
    <row r="2941" spans="1:22" ht="43.5" x14ac:dyDescent="0.35">
      <c r="A2941">
        <v>2939</v>
      </c>
      <c r="B2941" s="3" t="s">
        <v>2939</v>
      </c>
      <c r="C2941" s="3" t="s">
        <v>7049</v>
      </c>
      <c r="D2941" s="18">
        <v>8000</v>
      </c>
      <c r="E2941" s="18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7">
        <v>41845.60083333333</v>
      </c>
      <c r="L2941" s="7">
        <v>41878.833333333328</v>
      </c>
      <c r="M2941" s="5">
        <f>(J2941/86400)+25569+(-5/24)</f>
        <v>41845.60083333333</v>
      </c>
      <c r="N2941" s="5">
        <f t="shared" si="45"/>
        <v>41878.833333333328</v>
      </c>
      <c r="O2941" t="b">
        <v>0</v>
      </c>
      <c r="P2941">
        <v>25</v>
      </c>
      <c r="Q2941" t="b">
        <v>1</v>
      </c>
      <c r="R2941" t="s">
        <v>8305</v>
      </c>
      <c r="S2941" s="11">
        <f>SUM(E2941/D2941)*100</f>
        <v>102.875</v>
      </c>
      <c r="T2941" s="10">
        <f>SUM(E2941/P2941)</f>
        <v>329.2</v>
      </c>
      <c r="U2941" t="s">
        <v>8315</v>
      </c>
      <c r="V2941" t="s">
        <v>8357</v>
      </c>
    </row>
    <row r="2942" spans="1:22" ht="43.5" x14ac:dyDescent="0.35">
      <c r="A2942">
        <v>2940</v>
      </c>
      <c r="B2942" s="3" t="s">
        <v>2940</v>
      </c>
      <c r="C2942" s="3" t="s">
        <v>7050</v>
      </c>
      <c r="D2942" s="18">
        <v>2500</v>
      </c>
      <c r="E2942" s="18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7">
        <v>41982.565023148149</v>
      </c>
      <c r="L2942" s="7">
        <v>42022.565023148149</v>
      </c>
      <c r="M2942" s="5">
        <f>(J2942/86400)+25569+(-5/24)</f>
        <v>41982.565023148149</v>
      </c>
      <c r="N2942" s="5">
        <f t="shared" si="45"/>
        <v>42022.565023148149</v>
      </c>
      <c r="O2942" t="b">
        <v>0</v>
      </c>
      <c r="P2942">
        <v>33</v>
      </c>
      <c r="Q2942" t="b">
        <v>1</v>
      </c>
      <c r="R2942" t="s">
        <v>8305</v>
      </c>
      <c r="S2942" s="11">
        <f>SUM(E2942/D2942)*100</f>
        <v>107.24000000000001</v>
      </c>
      <c r="T2942" s="10">
        <f>SUM(E2942/P2942)</f>
        <v>81.242424242424249</v>
      </c>
      <c r="U2942" t="s">
        <v>8315</v>
      </c>
      <c r="V2942" t="s">
        <v>8357</v>
      </c>
    </row>
    <row r="2943" spans="1:22" ht="43.5" x14ac:dyDescent="0.35">
      <c r="A2943">
        <v>2941</v>
      </c>
      <c r="B2943" s="3" t="s">
        <v>2941</v>
      </c>
      <c r="C2943" s="3" t="s">
        <v>7051</v>
      </c>
      <c r="D2943" s="18">
        <v>25000</v>
      </c>
      <c r="E2943" s="18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7">
        <v>42034.751793981479</v>
      </c>
      <c r="L2943" s="7">
        <v>42064.751793981479</v>
      </c>
      <c r="M2943" s="5">
        <f>(J2943/86400)+25569+(-5/24)</f>
        <v>42034.751793981479</v>
      </c>
      <c r="N2943" s="5">
        <f t="shared" si="45"/>
        <v>42064.751793981479</v>
      </c>
      <c r="O2943" t="b">
        <v>0</v>
      </c>
      <c r="P2943">
        <v>1</v>
      </c>
      <c r="Q2943" t="b">
        <v>0</v>
      </c>
      <c r="R2943" t="s">
        <v>8303</v>
      </c>
      <c r="S2943" s="11">
        <f>SUM(E2943/D2943)*100</f>
        <v>4.0000000000000001E-3</v>
      </c>
      <c r="T2943" s="10">
        <f>SUM(E2943/P2943)</f>
        <v>1</v>
      </c>
      <c r="U2943" t="s">
        <v>8315</v>
      </c>
      <c r="V2943" t="s">
        <v>8355</v>
      </c>
    </row>
    <row r="2944" spans="1:22" ht="43.5" x14ac:dyDescent="0.35">
      <c r="A2944">
        <v>2942</v>
      </c>
      <c r="B2944" s="3" t="s">
        <v>2942</v>
      </c>
      <c r="C2944" s="3" t="s">
        <v>7052</v>
      </c>
      <c r="D2944" s="18">
        <v>200000</v>
      </c>
      <c r="E2944" s="18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7">
        <v>42334.595590277771</v>
      </c>
      <c r="L2944" s="7">
        <v>42354.637499999997</v>
      </c>
      <c r="M2944" s="5">
        <f>(J2944/86400)+25569+(-5/24)</f>
        <v>42334.595590277771</v>
      </c>
      <c r="N2944" s="5">
        <f t="shared" si="45"/>
        <v>42354.637499999997</v>
      </c>
      <c r="O2944" t="b">
        <v>0</v>
      </c>
      <c r="P2944">
        <v>202</v>
      </c>
      <c r="Q2944" t="b">
        <v>0</v>
      </c>
      <c r="R2944" t="s">
        <v>8303</v>
      </c>
      <c r="S2944" s="11">
        <f>SUM(E2944/D2944)*100</f>
        <v>20.424999999999997</v>
      </c>
      <c r="T2944" s="10">
        <f>SUM(E2944/P2944)</f>
        <v>202.22772277227722</v>
      </c>
      <c r="U2944" t="s">
        <v>8315</v>
      </c>
      <c r="V2944" t="s">
        <v>8355</v>
      </c>
    </row>
    <row r="2945" spans="1:22" ht="43.5" x14ac:dyDescent="0.35">
      <c r="A2945">
        <v>2943</v>
      </c>
      <c r="B2945" s="3" t="s">
        <v>2943</v>
      </c>
      <c r="C2945" s="3" t="s">
        <v>7053</v>
      </c>
      <c r="D2945" s="18">
        <v>3000</v>
      </c>
      <c r="E2945" s="18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7">
        <v>42076.921064814807</v>
      </c>
      <c r="L2945" s="7">
        <v>42106.921064814807</v>
      </c>
      <c r="M2945" s="5">
        <f>(J2945/86400)+25569+(-5/24)</f>
        <v>42076.921064814807</v>
      </c>
      <c r="N2945" s="5">
        <f t="shared" si="45"/>
        <v>42106.921064814807</v>
      </c>
      <c r="O2945" t="b">
        <v>0</v>
      </c>
      <c r="P2945">
        <v>0</v>
      </c>
      <c r="Q2945" t="b">
        <v>0</v>
      </c>
      <c r="R2945" t="s">
        <v>8303</v>
      </c>
      <c r="S2945" s="11">
        <f>SUM(E2945/D2945)*100</f>
        <v>0</v>
      </c>
      <c r="T2945" s="10" t="e">
        <f>SUM(E2945/P2945)</f>
        <v>#DIV/0!</v>
      </c>
      <c r="U2945" t="s">
        <v>8315</v>
      </c>
      <c r="V2945" t="s">
        <v>8355</v>
      </c>
    </row>
    <row r="2946" spans="1:22" ht="43.5" x14ac:dyDescent="0.35">
      <c r="A2946">
        <v>2944</v>
      </c>
      <c r="B2946" s="3" t="s">
        <v>2944</v>
      </c>
      <c r="C2946" s="3" t="s">
        <v>7054</v>
      </c>
      <c r="D2946" s="18">
        <v>10000</v>
      </c>
      <c r="E2946" s="18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7">
        <v>42132.705995370365</v>
      </c>
      <c r="L2946" s="7">
        <v>42162.705995370365</v>
      </c>
      <c r="M2946" s="5">
        <f>(J2946/86400)+25569+(-5/24)</f>
        <v>42132.705995370365</v>
      </c>
      <c r="N2946" s="5">
        <f t="shared" si="45"/>
        <v>42162.705995370365</v>
      </c>
      <c r="O2946" t="b">
        <v>0</v>
      </c>
      <c r="P2946">
        <v>1</v>
      </c>
      <c r="Q2946" t="b">
        <v>0</v>
      </c>
      <c r="R2946" t="s">
        <v>8303</v>
      </c>
      <c r="S2946" s="11">
        <f>SUM(E2946/D2946)*100</f>
        <v>1</v>
      </c>
      <c r="T2946" s="10">
        <f>SUM(E2946/P2946)</f>
        <v>100</v>
      </c>
      <c r="U2946" t="s">
        <v>8315</v>
      </c>
      <c r="V2946" t="s">
        <v>8355</v>
      </c>
    </row>
    <row r="2947" spans="1:22" ht="58" x14ac:dyDescent="0.35">
      <c r="A2947">
        <v>2945</v>
      </c>
      <c r="B2947" s="3" t="s">
        <v>2945</v>
      </c>
      <c r="C2947" s="3" t="s">
        <v>7055</v>
      </c>
      <c r="D2947" s="18">
        <v>50000</v>
      </c>
      <c r="E2947" s="18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7">
        <v>42117.931250000001</v>
      </c>
      <c r="L2947" s="7">
        <v>42147.931250000001</v>
      </c>
      <c r="M2947" s="5">
        <f>(J2947/86400)+25569+(-5/24)</f>
        <v>42117.931250000001</v>
      </c>
      <c r="N2947" s="5">
        <f t="shared" ref="N2947:N3010" si="46">(I2947/86400)+25569+(-5/24)</f>
        <v>42147.931250000001</v>
      </c>
      <c r="O2947" t="b">
        <v>0</v>
      </c>
      <c r="P2947">
        <v>0</v>
      </c>
      <c r="Q2947" t="b">
        <v>0</v>
      </c>
      <c r="R2947" t="s">
        <v>8303</v>
      </c>
      <c r="S2947" s="11">
        <f>SUM(E2947/D2947)*100</f>
        <v>0</v>
      </c>
      <c r="T2947" s="10" t="e">
        <f>SUM(E2947/P2947)</f>
        <v>#DIV/0!</v>
      </c>
      <c r="U2947" t="s">
        <v>8315</v>
      </c>
      <c r="V2947" t="s">
        <v>8355</v>
      </c>
    </row>
    <row r="2948" spans="1:22" ht="43.5" x14ac:dyDescent="0.35">
      <c r="A2948">
        <v>2946</v>
      </c>
      <c r="B2948" s="3" t="s">
        <v>2946</v>
      </c>
      <c r="C2948" s="3" t="s">
        <v>7056</v>
      </c>
      <c r="D2948" s="18">
        <v>2000</v>
      </c>
      <c r="E2948" s="1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7">
        <v>42567.322824074072</v>
      </c>
      <c r="L2948" s="7">
        <v>42597.322824074072</v>
      </c>
      <c r="M2948" s="5">
        <f>(J2948/86400)+25569+(-5/24)</f>
        <v>42567.322824074072</v>
      </c>
      <c r="N2948" s="5">
        <f t="shared" si="46"/>
        <v>42597.322824074072</v>
      </c>
      <c r="O2948" t="b">
        <v>0</v>
      </c>
      <c r="P2948">
        <v>2</v>
      </c>
      <c r="Q2948" t="b">
        <v>0</v>
      </c>
      <c r="R2948" t="s">
        <v>8303</v>
      </c>
      <c r="S2948" s="11">
        <f>SUM(E2948/D2948)*100</f>
        <v>0.1</v>
      </c>
      <c r="T2948" s="10">
        <f>SUM(E2948/P2948)</f>
        <v>1</v>
      </c>
      <c r="U2948" t="s">
        <v>8315</v>
      </c>
      <c r="V2948" t="s">
        <v>8355</v>
      </c>
    </row>
    <row r="2949" spans="1:22" ht="58" x14ac:dyDescent="0.35">
      <c r="A2949">
        <v>2947</v>
      </c>
      <c r="B2949" s="3" t="s">
        <v>2947</v>
      </c>
      <c r="C2949" s="3" t="s">
        <v>7057</v>
      </c>
      <c r="D2949" s="18">
        <v>25000</v>
      </c>
      <c r="E2949" s="18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7">
        <v>42649.353784722225</v>
      </c>
      <c r="L2949" s="7">
        <v>42698.507638888885</v>
      </c>
      <c r="M2949" s="5">
        <f>(J2949/86400)+25569+(-5/24)</f>
        <v>42649.353784722225</v>
      </c>
      <c r="N2949" s="5">
        <f t="shared" si="46"/>
        <v>42698.507638888885</v>
      </c>
      <c r="O2949" t="b">
        <v>0</v>
      </c>
      <c r="P2949">
        <v>13</v>
      </c>
      <c r="Q2949" t="b">
        <v>0</v>
      </c>
      <c r="R2949" t="s">
        <v>8303</v>
      </c>
      <c r="S2949" s="11">
        <f>SUM(E2949/D2949)*100</f>
        <v>4.2880000000000003</v>
      </c>
      <c r="T2949" s="10">
        <f>SUM(E2949/P2949)</f>
        <v>82.461538461538467</v>
      </c>
      <c r="U2949" t="s">
        <v>8315</v>
      </c>
      <c r="V2949" t="s">
        <v>8355</v>
      </c>
    </row>
    <row r="2950" spans="1:22" ht="58" x14ac:dyDescent="0.35">
      <c r="A2950">
        <v>2948</v>
      </c>
      <c r="B2950" s="3" t="s">
        <v>2948</v>
      </c>
      <c r="C2950" s="3" t="s">
        <v>7058</v>
      </c>
      <c r="D2950" s="18">
        <v>500000</v>
      </c>
      <c r="E2950" s="18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7">
        <v>42097.440891203696</v>
      </c>
      <c r="L2950" s="7">
        <v>42157.440891203696</v>
      </c>
      <c r="M2950" s="5">
        <f>(J2950/86400)+25569+(-5/24)</f>
        <v>42097.440891203696</v>
      </c>
      <c r="N2950" s="5">
        <f t="shared" si="46"/>
        <v>42157.440891203696</v>
      </c>
      <c r="O2950" t="b">
        <v>0</v>
      </c>
      <c r="P2950">
        <v>9</v>
      </c>
      <c r="Q2950" t="b">
        <v>0</v>
      </c>
      <c r="R2950" t="s">
        <v>8303</v>
      </c>
      <c r="S2950" s="11">
        <f>SUM(E2950/D2950)*100</f>
        <v>4.8000000000000004E-3</v>
      </c>
      <c r="T2950" s="10">
        <f>SUM(E2950/P2950)</f>
        <v>2.6666666666666665</v>
      </c>
      <c r="U2950" t="s">
        <v>8315</v>
      </c>
      <c r="V2950" t="s">
        <v>8355</v>
      </c>
    </row>
    <row r="2951" spans="1:22" ht="43.5" x14ac:dyDescent="0.35">
      <c r="A2951">
        <v>2949</v>
      </c>
      <c r="B2951" s="3" t="s">
        <v>2949</v>
      </c>
      <c r="C2951" s="3" t="s">
        <v>7059</v>
      </c>
      <c r="D2951" s="18">
        <v>1000</v>
      </c>
      <c r="E2951" s="18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7">
        <v>42297.61478009259</v>
      </c>
      <c r="L2951" s="7">
        <v>42327.656446759262</v>
      </c>
      <c r="M2951" s="5">
        <f>(J2951/86400)+25569+(-5/24)</f>
        <v>42297.61478009259</v>
      </c>
      <c r="N2951" s="5">
        <f t="shared" si="46"/>
        <v>42327.656446759262</v>
      </c>
      <c r="O2951" t="b">
        <v>0</v>
      </c>
      <c r="P2951">
        <v>2</v>
      </c>
      <c r="Q2951" t="b">
        <v>0</v>
      </c>
      <c r="R2951" t="s">
        <v>8303</v>
      </c>
      <c r="S2951" s="11">
        <f>SUM(E2951/D2951)*100</f>
        <v>2.5</v>
      </c>
      <c r="T2951" s="10">
        <f>SUM(E2951/P2951)</f>
        <v>12.5</v>
      </c>
      <c r="U2951" t="s">
        <v>8315</v>
      </c>
      <c r="V2951" t="s">
        <v>8355</v>
      </c>
    </row>
    <row r="2952" spans="1:22" ht="43.5" x14ac:dyDescent="0.35">
      <c r="A2952">
        <v>2950</v>
      </c>
      <c r="B2952" s="3" t="s">
        <v>2950</v>
      </c>
      <c r="C2952" s="3" t="s">
        <v>7060</v>
      </c>
      <c r="D2952" s="18">
        <v>5000000</v>
      </c>
      <c r="E2952" s="18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7">
        <v>42362.156851851854</v>
      </c>
      <c r="L2952" s="7">
        <v>42392.156851851854</v>
      </c>
      <c r="M2952" s="5">
        <f>(J2952/86400)+25569+(-5/24)</f>
        <v>42362.156851851854</v>
      </c>
      <c r="N2952" s="5">
        <f t="shared" si="46"/>
        <v>42392.156851851854</v>
      </c>
      <c r="O2952" t="b">
        <v>0</v>
      </c>
      <c r="P2952">
        <v>0</v>
      </c>
      <c r="Q2952" t="b">
        <v>0</v>
      </c>
      <c r="R2952" t="s">
        <v>8303</v>
      </c>
      <c r="S2952" s="11">
        <f>SUM(E2952/D2952)*100</f>
        <v>0</v>
      </c>
      <c r="T2952" s="10" t="e">
        <f>SUM(E2952/P2952)</f>
        <v>#DIV/0!</v>
      </c>
      <c r="U2952" t="s">
        <v>8315</v>
      </c>
      <c r="V2952" t="s">
        <v>8355</v>
      </c>
    </row>
    <row r="2953" spans="1:22" ht="58" x14ac:dyDescent="0.35">
      <c r="A2953">
        <v>2951</v>
      </c>
      <c r="B2953" s="3" t="s">
        <v>2951</v>
      </c>
      <c r="C2953" s="3" t="s">
        <v>7061</v>
      </c>
      <c r="D2953" s="18">
        <v>50000</v>
      </c>
      <c r="E2953" s="18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7">
        <v>41872.594594907401</v>
      </c>
      <c r="L2953" s="7">
        <v>41917.594594907401</v>
      </c>
      <c r="M2953" s="5">
        <f>(J2953/86400)+25569+(-5/24)</f>
        <v>41872.594594907401</v>
      </c>
      <c r="N2953" s="5">
        <f t="shared" si="46"/>
        <v>41917.594594907401</v>
      </c>
      <c r="O2953" t="b">
        <v>0</v>
      </c>
      <c r="P2953">
        <v>58</v>
      </c>
      <c r="Q2953" t="b">
        <v>0</v>
      </c>
      <c r="R2953" t="s">
        <v>8303</v>
      </c>
      <c r="S2953" s="11">
        <f>SUM(E2953/D2953)*100</f>
        <v>2.1919999999999997</v>
      </c>
      <c r="T2953" s="10">
        <f>SUM(E2953/P2953)</f>
        <v>18.896551724137932</v>
      </c>
      <c r="U2953" t="s">
        <v>8315</v>
      </c>
      <c r="V2953" t="s">
        <v>8355</v>
      </c>
    </row>
    <row r="2954" spans="1:22" ht="43.5" x14ac:dyDescent="0.35">
      <c r="A2954">
        <v>2952</v>
      </c>
      <c r="B2954" s="3" t="s">
        <v>2952</v>
      </c>
      <c r="C2954" s="3" t="s">
        <v>7062</v>
      </c>
      <c r="D2954" s="18">
        <v>20000</v>
      </c>
      <c r="E2954" s="18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7">
        <v>42628.481932870367</v>
      </c>
      <c r="L2954" s="7">
        <v>42659.958333333336</v>
      </c>
      <c r="M2954" s="5">
        <f>(J2954/86400)+25569+(-5/24)</f>
        <v>42628.481932870367</v>
      </c>
      <c r="N2954" s="5">
        <f t="shared" si="46"/>
        <v>42659.958333333336</v>
      </c>
      <c r="O2954" t="b">
        <v>0</v>
      </c>
      <c r="P2954">
        <v>8</v>
      </c>
      <c r="Q2954" t="b">
        <v>0</v>
      </c>
      <c r="R2954" t="s">
        <v>8303</v>
      </c>
      <c r="S2954" s="11">
        <f>SUM(E2954/D2954)*100</f>
        <v>8.0250000000000004</v>
      </c>
      <c r="T2954" s="10">
        <f>SUM(E2954/P2954)</f>
        <v>200.625</v>
      </c>
      <c r="U2954" t="s">
        <v>8315</v>
      </c>
      <c r="V2954" t="s">
        <v>8355</v>
      </c>
    </row>
    <row r="2955" spans="1:22" ht="43.5" x14ac:dyDescent="0.35">
      <c r="A2955">
        <v>2953</v>
      </c>
      <c r="B2955" s="3" t="s">
        <v>2953</v>
      </c>
      <c r="C2955" s="3" t="s">
        <v>7063</v>
      </c>
      <c r="D2955" s="18">
        <v>400000</v>
      </c>
      <c r="E2955" s="18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7">
        <v>42255.583576388883</v>
      </c>
      <c r="L2955" s="7">
        <v>42285.583576388883</v>
      </c>
      <c r="M2955" s="5">
        <f>(J2955/86400)+25569+(-5/24)</f>
        <v>42255.583576388883</v>
      </c>
      <c r="N2955" s="5">
        <f t="shared" si="46"/>
        <v>42285.583576388883</v>
      </c>
      <c r="O2955" t="b">
        <v>0</v>
      </c>
      <c r="P2955">
        <v>3</v>
      </c>
      <c r="Q2955" t="b">
        <v>0</v>
      </c>
      <c r="R2955" t="s">
        <v>8303</v>
      </c>
      <c r="S2955" s="11">
        <f>SUM(E2955/D2955)*100</f>
        <v>0.15125</v>
      </c>
      <c r="T2955" s="10">
        <f>SUM(E2955/P2955)</f>
        <v>201.66666666666666</v>
      </c>
      <c r="U2955" t="s">
        <v>8315</v>
      </c>
      <c r="V2955" t="s">
        <v>8355</v>
      </c>
    </row>
    <row r="2956" spans="1:22" ht="43.5" x14ac:dyDescent="0.35">
      <c r="A2956">
        <v>2954</v>
      </c>
      <c r="B2956" s="3" t="s">
        <v>2954</v>
      </c>
      <c r="C2956" s="3" t="s">
        <v>7064</v>
      </c>
      <c r="D2956" s="18">
        <v>15000</v>
      </c>
      <c r="E2956" s="18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7">
        <v>42790.375034722216</v>
      </c>
      <c r="L2956" s="7">
        <v>42810.333368055552</v>
      </c>
      <c r="M2956" s="5">
        <f>(J2956/86400)+25569+(-5/24)</f>
        <v>42790.375034722216</v>
      </c>
      <c r="N2956" s="5">
        <f t="shared" si="46"/>
        <v>42810.333368055552</v>
      </c>
      <c r="O2956" t="b">
        <v>0</v>
      </c>
      <c r="P2956">
        <v>0</v>
      </c>
      <c r="Q2956" t="b">
        <v>0</v>
      </c>
      <c r="R2956" t="s">
        <v>8303</v>
      </c>
      <c r="S2956" s="11">
        <f>SUM(E2956/D2956)*100</f>
        <v>0</v>
      </c>
      <c r="T2956" s="10" t="e">
        <f>SUM(E2956/P2956)</f>
        <v>#DIV/0!</v>
      </c>
      <c r="U2956" t="s">
        <v>8315</v>
      </c>
      <c r="V2956" t="s">
        <v>8355</v>
      </c>
    </row>
    <row r="2957" spans="1:22" ht="29" x14ac:dyDescent="0.35">
      <c r="A2957">
        <v>2955</v>
      </c>
      <c r="B2957" s="3" t="s">
        <v>2955</v>
      </c>
      <c r="C2957" s="3" t="s">
        <v>7065</v>
      </c>
      <c r="D2957" s="18">
        <v>1200</v>
      </c>
      <c r="E2957" s="18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7">
        <v>42141.532974537033</v>
      </c>
      <c r="L2957" s="7">
        <v>42171.532974537033</v>
      </c>
      <c r="M2957" s="5">
        <f>(J2957/86400)+25569+(-5/24)</f>
        <v>42141.532974537033</v>
      </c>
      <c r="N2957" s="5">
        <f t="shared" si="46"/>
        <v>42171.532974537033</v>
      </c>
      <c r="O2957" t="b">
        <v>0</v>
      </c>
      <c r="P2957">
        <v>11</v>
      </c>
      <c r="Q2957" t="b">
        <v>0</v>
      </c>
      <c r="R2957" t="s">
        <v>8303</v>
      </c>
      <c r="S2957" s="11">
        <f>SUM(E2957/D2957)*100</f>
        <v>59.583333333333336</v>
      </c>
      <c r="T2957" s="10">
        <f>SUM(E2957/P2957)</f>
        <v>65</v>
      </c>
      <c r="U2957" t="s">
        <v>8315</v>
      </c>
      <c r="V2957" t="s">
        <v>8355</v>
      </c>
    </row>
    <row r="2958" spans="1:22" ht="43.5" x14ac:dyDescent="0.35">
      <c r="A2958">
        <v>2956</v>
      </c>
      <c r="B2958" s="3" t="s">
        <v>2956</v>
      </c>
      <c r="C2958" s="3" t="s">
        <v>7066</v>
      </c>
      <c r="D2958" s="18">
        <v>7900</v>
      </c>
      <c r="E2958" s="1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7">
        <v>42464.750578703701</v>
      </c>
      <c r="L2958" s="7">
        <v>42494.750578703701</v>
      </c>
      <c r="M2958" s="5">
        <f>(J2958/86400)+25569+(-5/24)</f>
        <v>42464.750578703701</v>
      </c>
      <c r="N2958" s="5">
        <f t="shared" si="46"/>
        <v>42494.750578703701</v>
      </c>
      <c r="O2958" t="b">
        <v>0</v>
      </c>
      <c r="P2958">
        <v>20</v>
      </c>
      <c r="Q2958" t="b">
        <v>0</v>
      </c>
      <c r="R2958" t="s">
        <v>8303</v>
      </c>
      <c r="S2958" s="11">
        <f>SUM(E2958/D2958)*100</f>
        <v>16.734177215189874</v>
      </c>
      <c r="T2958" s="10">
        <f>SUM(E2958/P2958)</f>
        <v>66.099999999999994</v>
      </c>
      <c r="U2958" t="s">
        <v>8315</v>
      </c>
      <c r="V2958" t="s">
        <v>8355</v>
      </c>
    </row>
    <row r="2959" spans="1:22" ht="43.5" x14ac:dyDescent="0.35">
      <c r="A2959">
        <v>2957</v>
      </c>
      <c r="B2959" s="3" t="s">
        <v>2957</v>
      </c>
      <c r="C2959" s="3" t="s">
        <v>7067</v>
      </c>
      <c r="D2959" s="18">
        <v>15000</v>
      </c>
      <c r="E2959" s="18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7">
        <v>42030.80291666666</v>
      </c>
      <c r="L2959" s="7">
        <v>42090.761249999996</v>
      </c>
      <c r="M2959" s="5">
        <f>(J2959/86400)+25569+(-5/24)</f>
        <v>42030.80291666666</v>
      </c>
      <c r="N2959" s="5">
        <f t="shared" si="46"/>
        <v>42090.761249999996</v>
      </c>
      <c r="O2959" t="b">
        <v>0</v>
      </c>
      <c r="P2959">
        <v>3</v>
      </c>
      <c r="Q2959" t="b">
        <v>0</v>
      </c>
      <c r="R2959" t="s">
        <v>8303</v>
      </c>
      <c r="S2959" s="11">
        <f>SUM(E2959/D2959)*100</f>
        <v>1.8666666666666669</v>
      </c>
      <c r="T2959" s="10">
        <f>SUM(E2959/P2959)</f>
        <v>93.333333333333329</v>
      </c>
      <c r="U2959" t="s">
        <v>8315</v>
      </c>
      <c r="V2959" t="s">
        <v>8355</v>
      </c>
    </row>
    <row r="2960" spans="1:22" ht="43.5" x14ac:dyDescent="0.35">
      <c r="A2960">
        <v>2958</v>
      </c>
      <c r="B2960" s="3" t="s">
        <v>2958</v>
      </c>
      <c r="C2960" s="3" t="s">
        <v>7068</v>
      </c>
      <c r="D2960" s="18">
        <v>80000</v>
      </c>
      <c r="E2960" s="18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7">
        <v>42438.570798611108</v>
      </c>
      <c r="L2960" s="7">
        <v>42498.529131944444</v>
      </c>
      <c r="M2960" s="5">
        <f>(J2960/86400)+25569+(-5/24)</f>
        <v>42438.570798611108</v>
      </c>
      <c r="N2960" s="5">
        <f t="shared" si="46"/>
        <v>42498.529131944444</v>
      </c>
      <c r="O2960" t="b">
        <v>0</v>
      </c>
      <c r="P2960">
        <v>0</v>
      </c>
      <c r="Q2960" t="b">
        <v>0</v>
      </c>
      <c r="R2960" t="s">
        <v>8303</v>
      </c>
      <c r="S2960" s="11">
        <f>SUM(E2960/D2960)*100</f>
        <v>0</v>
      </c>
      <c r="T2960" s="10" t="e">
        <f>SUM(E2960/P2960)</f>
        <v>#DIV/0!</v>
      </c>
      <c r="U2960" t="s">
        <v>8315</v>
      </c>
      <c r="V2960" t="s">
        <v>8355</v>
      </c>
    </row>
    <row r="2961" spans="1:22" ht="43.5" x14ac:dyDescent="0.35">
      <c r="A2961">
        <v>2959</v>
      </c>
      <c r="B2961" s="3" t="s">
        <v>2959</v>
      </c>
      <c r="C2961" s="3" t="s">
        <v>7069</v>
      </c>
      <c r="D2961" s="18">
        <v>10000</v>
      </c>
      <c r="E2961" s="18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7">
        <v>42497.800057870372</v>
      </c>
      <c r="L2961" s="7">
        <v>42527.800057870372</v>
      </c>
      <c r="M2961" s="5">
        <f>(J2961/86400)+25569+(-5/24)</f>
        <v>42497.800057870372</v>
      </c>
      <c r="N2961" s="5">
        <f t="shared" si="46"/>
        <v>42527.800057870372</v>
      </c>
      <c r="O2961" t="b">
        <v>0</v>
      </c>
      <c r="P2961">
        <v>0</v>
      </c>
      <c r="Q2961" t="b">
        <v>0</v>
      </c>
      <c r="R2961" t="s">
        <v>8303</v>
      </c>
      <c r="S2961" s="11">
        <f>SUM(E2961/D2961)*100</f>
        <v>0</v>
      </c>
      <c r="T2961" s="10" t="e">
        <f>SUM(E2961/P2961)</f>
        <v>#DIV/0!</v>
      </c>
      <c r="U2961" t="s">
        <v>8315</v>
      </c>
      <c r="V2961" t="s">
        <v>8355</v>
      </c>
    </row>
    <row r="2962" spans="1:22" ht="43.5" x14ac:dyDescent="0.35">
      <c r="A2962">
        <v>2960</v>
      </c>
      <c r="B2962" s="3" t="s">
        <v>2960</v>
      </c>
      <c r="C2962" s="3" t="s">
        <v>7070</v>
      </c>
      <c r="D2962" s="18">
        <v>30000000</v>
      </c>
      <c r="E2962" s="18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7">
        <v>41863.54887731481</v>
      </c>
      <c r="L2962" s="7">
        <v>41893.54887731481</v>
      </c>
      <c r="M2962" s="5">
        <f>(J2962/86400)+25569+(-5/24)</f>
        <v>41863.54887731481</v>
      </c>
      <c r="N2962" s="5">
        <f t="shared" si="46"/>
        <v>41893.54887731481</v>
      </c>
      <c r="O2962" t="b">
        <v>0</v>
      </c>
      <c r="P2962">
        <v>0</v>
      </c>
      <c r="Q2962" t="b">
        <v>0</v>
      </c>
      <c r="R2962" t="s">
        <v>8303</v>
      </c>
      <c r="S2962" s="11">
        <f>SUM(E2962/D2962)*100</f>
        <v>0</v>
      </c>
      <c r="T2962" s="10" t="e">
        <f>SUM(E2962/P2962)</f>
        <v>#DIV/0!</v>
      </c>
      <c r="U2962" t="s">
        <v>8315</v>
      </c>
      <c r="V2962" t="s">
        <v>8355</v>
      </c>
    </row>
    <row r="2963" spans="1:22" ht="58" x14ac:dyDescent="0.35">
      <c r="A2963">
        <v>2961</v>
      </c>
      <c r="B2963" s="3" t="s">
        <v>2961</v>
      </c>
      <c r="C2963" s="3" t="s">
        <v>7071</v>
      </c>
      <c r="D2963" s="18">
        <v>5000</v>
      </c>
      <c r="E2963" s="18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7">
        <v>42061.004155092589</v>
      </c>
      <c r="L2963" s="7">
        <v>42088.958333333336</v>
      </c>
      <c r="M2963" s="5">
        <f>(J2963/86400)+25569+(-5/24)</f>
        <v>42061.004155092589</v>
      </c>
      <c r="N2963" s="5">
        <f t="shared" si="46"/>
        <v>42088.958333333336</v>
      </c>
      <c r="O2963" t="b">
        <v>0</v>
      </c>
      <c r="P2963">
        <v>108</v>
      </c>
      <c r="Q2963" t="b">
        <v>1</v>
      </c>
      <c r="R2963" t="s">
        <v>8271</v>
      </c>
      <c r="S2963" s="11">
        <f>SUM(E2963/D2963)*100</f>
        <v>109.62</v>
      </c>
      <c r="T2963" s="10">
        <f>SUM(E2963/P2963)</f>
        <v>50.75</v>
      </c>
      <c r="U2963" t="s">
        <v>8315</v>
      </c>
      <c r="V2963" t="s">
        <v>8316</v>
      </c>
    </row>
    <row r="2964" spans="1:22" ht="43.5" x14ac:dyDescent="0.35">
      <c r="A2964">
        <v>2962</v>
      </c>
      <c r="B2964" s="3" t="s">
        <v>2962</v>
      </c>
      <c r="C2964" s="3" t="s">
        <v>7072</v>
      </c>
      <c r="D2964" s="18">
        <v>1000</v>
      </c>
      <c r="E2964" s="18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7">
        <v>42036.035949074074</v>
      </c>
      <c r="L2964" s="7">
        <v>42064.082638888889</v>
      </c>
      <c r="M2964" s="5">
        <f>(J2964/86400)+25569+(-5/24)</f>
        <v>42036.035949074074</v>
      </c>
      <c r="N2964" s="5">
        <f t="shared" si="46"/>
        <v>42064.082638888889</v>
      </c>
      <c r="O2964" t="b">
        <v>0</v>
      </c>
      <c r="P2964">
        <v>20</v>
      </c>
      <c r="Q2964" t="b">
        <v>1</v>
      </c>
      <c r="R2964" t="s">
        <v>8271</v>
      </c>
      <c r="S2964" s="11">
        <f>SUM(E2964/D2964)*100</f>
        <v>121.8</v>
      </c>
      <c r="T2964" s="10">
        <f>SUM(E2964/P2964)</f>
        <v>60.9</v>
      </c>
      <c r="U2964" t="s">
        <v>8315</v>
      </c>
      <c r="V2964" t="s">
        <v>8316</v>
      </c>
    </row>
    <row r="2965" spans="1:22" ht="58" x14ac:dyDescent="0.35">
      <c r="A2965">
        <v>2963</v>
      </c>
      <c r="B2965" s="3" t="s">
        <v>2963</v>
      </c>
      <c r="C2965" s="3" t="s">
        <v>7073</v>
      </c>
      <c r="D2965" s="18">
        <v>10000</v>
      </c>
      <c r="E2965" s="18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7">
        <v>42157.26185185185</v>
      </c>
      <c r="L2965" s="7">
        <v>42187.26185185185</v>
      </c>
      <c r="M2965" s="5">
        <f>(J2965/86400)+25569+(-5/24)</f>
        <v>42157.26185185185</v>
      </c>
      <c r="N2965" s="5">
        <f t="shared" si="46"/>
        <v>42187.26185185185</v>
      </c>
      <c r="O2965" t="b">
        <v>0</v>
      </c>
      <c r="P2965">
        <v>98</v>
      </c>
      <c r="Q2965" t="b">
        <v>1</v>
      </c>
      <c r="R2965" t="s">
        <v>8271</v>
      </c>
      <c r="S2965" s="11">
        <f>SUM(E2965/D2965)*100</f>
        <v>106.85</v>
      </c>
      <c r="T2965" s="10">
        <f>SUM(E2965/P2965)</f>
        <v>109.03061224489795</v>
      </c>
      <c r="U2965" t="s">
        <v>8315</v>
      </c>
      <c r="V2965" t="s">
        <v>8316</v>
      </c>
    </row>
    <row r="2966" spans="1:22" ht="43.5" x14ac:dyDescent="0.35">
      <c r="A2966">
        <v>2964</v>
      </c>
      <c r="B2966" s="3" t="s">
        <v>2964</v>
      </c>
      <c r="C2966" s="3" t="s">
        <v>7074</v>
      </c>
      <c r="D2966" s="18">
        <v>5000</v>
      </c>
      <c r="E2966" s="18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7">
        <v>41827.701608796291</v>
      </c>
      <c r="L2966" s="7">
        <v>41857.688888888886</v>
      </c>
      <c r="M2966" s="5">
        <f>(J2966/86400)+25569+(-5/24)</f>
        <v>41827.701608796291</v>
      </c>
      <c r="N2966" s="5">
        <f t="shared" si="46"/>
        <v>41857.688888888886</v>
      </c>
      <c r="O2966" t="b">
        <v>0</v>
      </c>
      <c r="P2966">
        <v>196</v>
      </c>
      <c r="Q2966" t="b">
        <v>1</v>
      </c>
      <c r="R2966" t="s">
        <v>8271</v>
      </c>
      <c r="S2966" s="11">
        <f>SUM(E2966/D2966)*100</f>
        <v>100.71379999999999</v>
      </c>
      <c r="T2966" s="10">
        <f>SUM(E2966/P2966)</f>
        <v>25.692295918367346</v>
      </c>
      <c r="U2966" t="s">
        <v>8315</v>
      </c>
      <c r="V2966" t="s">
        <v>8316</v>
      </c>
    </row>
    <row r="2967" spans="1:22" ht="58" x14ac:dyDescent="0.35">
      <c r="A2967">
        <v>2965</v>
      </c>
      <c r="B2967" s="3" t="s">
        <v>2965</v>
      </c>
      <c r="C2967" s="3" t="s">
        <v>7075</v>
      </c>
      <c r="D2967" s="18">
        <v>1500</v>
      </c>
      <c r="E2967" s="18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7">
        <v>42162.521215277775</v>
      </c>
      <c r="L2967" s="7">
        <v>42192.521215277775</v>
      </c>
      <c r="M2967" s="5">
        <f>(J2967/86400)+25569+(-5/24)</f>
        <v>42162.521215277775</v>
      </c>
      <c r="N2967" s="5">
        <f t="shared" si="46"/>
        <v>42192.521215277775</v>
      </c>
      <c r="O2967" t="b">
        <v>0</v>
      </c>
      <c r="P2967">
        <v>39</v>
      </c>
      <c r="Q2967" t="b">
        <v>1</v>
      </c>
      <c r="R2967" t="s">
        <v>8271</v>
      </c>
      <c r="S2967" s="11">
        <f>SUM(E2967/D2967)*100</f>
        <v>109.00000000000001</v>
      </c>
      <c r="T2967" s="10">
        <f>SUM(E2967/P2967)</f>
        <v>41.92307692307692</v>
      </c>
      <c r="U2967" t="s">
        <v>8315</v>
      </c>
      <c r="V2967" t="s">
        <v>8316</v>
      </c>
    </row>
    <row r="2968" spans="1:22" ht="43.5" x14ac:dyDescent="0.35">
      <c r="A2968">
        <v>2966</v>
      </c>
      <c r="B2968" s="3" t="s">
        <v>2966</v>
      </c>
      <c r="C2968" s="3" t="s">
        <v>7076</v>
      </c>
      <c r="D2968" s="18">
        <v>10000</v>
      </c>
      <c r="E2968" s="1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7">
        <v>42233.530231481483</v>
      </c>
      <c r="L2968" s="7">
        <v>42263.530231481483</v>
      </c>
      <c r="M2968" s="5">
        <f>(J2968/86400)+25569+(-5/24)</f>
        <v>42233.530231481483</v>
      </c>
      <c r="N2968" s="5">
        <f t="shared" si="46"/>
        <v>42263.530231481483</v>
      </c>
      <c r="O2968" t="b">
        <v>0</v>
      </c>
      <c r="P2968">
        <v>128</v>
      </c>
      <c r="Q2968" t="b">
        <v>1</v>
      </c>
      <c r="R2968" t="s">
        <v>8271</v>
      </c>
      <c r="S2968" s="11">
        <f>SUM(E2968/D2968)*100</f>
        <v>113.63000000000001</v>
      </c>
      <c r="T2968" s="10">
        <f>SUM(E2968/P2968)</f>
        <v>88.7734375</v>
      </c>
      <c r="U2968" t="s">
        <v>8315</v>
      </c>
      <c r="V2968" t="s">
        <v>8316</v>
      </c>
    </row>
    <row r="2969" spans="1:22" ht="43.5" x14ac:dyDescent="0.35">
      <c r="A2969">
        <v>2967</v>
      </c>
      <c r="B2969" s="3" t="s">
        <v>2967</v>
      </c>
      <c r="C2969" s="3" t="s">
        <v>7077</v>
      </c>
      <c r="D2969" s="18">
        <v>5000</v>
      </c>
      <c r="E2969" s="18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7">
        <v>42041.989490740736</v>
      </c>
      <c r="L2969" s="7">
        <v>42071.947824074072</v>
      </c>
      <c r="M2969" s="5">
        <f>(J2969/86400)+25569+(-5/24)</f>
        <v>42041.989490740736</v>
      </c>
      <c r="N2969" s="5">
        <f t="shared" si="46"/>
        <v>42071.947824074072</v>
      </c>
      <c r="O2969" t="b">
        <v>0</v>
      </c>
      <c r="P2969">
        <v>71</v>
      </c>
      <c r="Q2969" t="b">
        <v>1</v>
      </c>
      <c r="R2969" t="s">
        <v>8271</v>
      </c>
      <c r="S2969" s="11">
        <f>SUM(E2969/D2969)*100</f>
        <v>113.92</v>
      </c>
      <c r="T2969" s="10">
        <f>SUM(E2969/P2969)</f>
        <v>80.225352112676063</v>
      </c>
      <c r="U2969" t="s">
        <v>8315</v>
      </c>
      <c r="V2969" t="s">
        <v>8316</v>
      </c>
    </row>
    <row r="2970" spans="1:22" ht="29" x14ac:dyDescent="0.35">
      <c r="A2970">
        <v>2968</v>
      </c>
      <c r="B2970" s="3" t="s">
        <v>2968</v>
      </c>
      <c r="C2970" s="3" t="s">
        <v>7078</v>
      </c>
      <c r="D2970" s="18">
        <v>3500</v>
      </c>
      <c r="E2970" s="18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7">
        <v>42585.315509259257</v>
      </c>
      <c r="L2970" s="7">
        <v>42598.957638888889</v>
      </c>
      <c r="M2970" s="5">
        <f>(J2970/86400)+25569+(-5/24)</f>
        <v>42585.315509259257</v>
      </c>
      <c r="N2970" s="5">
        <f t="shared" si="46"/>
        <v>42598.957638888889</v>
      </c>
      <c r="O2970" t="b">
        <v>0</v>
      </c>
      <c r="P2970">
        <v>47</v>
      </c>
      <c r="Q2970" t="b">
        <v>1</v>
      </c>
      <c r="R2970" t="s">
        <v>8271</v>
      </c>
      <c r="S2970" s="11">
        <f>SUM(E2970/D2970)*100</f>
        <v>106</v>
      </c>
      <c r="T2970" s="10">
        <f>SUM(E2970/P2970)</f>
        <v>78.936170212765958</v>
      </c>
      <c r="U2970" t="s">
        <v>8315</v>
      </c>
      <c r="V2970" t="s">
        <v>8316</v>
      </c>
    </row>
    <row r="2971" spans="1:22" ht="43.5" x14ac:dyDescent="0.35">
      <c r="A2971">
        <v>2969</v>
      </c>
      <c r="B2971" s="3" t="s">
        <v>2969</v>
      </c>
      <c r="C2971" s="3" t="s">
        <v>7079</v>
      </c>
      <c r="D2971" s="18">
        <v>1000</v>
      </c>
      <c r="E2971" s="18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7">
        <v>42097.578159722216</v>
      </c>
      <c r="L2971" s="7">
        <v>42127.743750000001</v>
      </c>
      <c r="M2971" s="5">
        <f>(J2971/86400)+25569+(-5/24)</f>
        <v>42097.578159722216</v>
      </c>
      <c r="N2971" s="5">
        <f t="shared" si="46"/>
        <v>42127.743750000001</v>
      </c>
      <c r="O2971" t="b">
        <v>0</v>
      </c>
      <c r="P2971">
        <v>17</v>
      </c>
      <c r="Q2971" t="b">
        <v>1</v>
      </c>
      <c r="R2971" t="s">
        <v>8271</v>
      </c>
      <c r="S2971" s="11">
        <f>SUM(E2971/D2971)*100</f>
        <v>162.5</v>
      </c>
      <c r="T2971" s="10">
        <f>SUM(E2971/P2971)</f>
        <v>95.588235294117652</v>
      </c>
      <c r="U2971" t="s">
        <v>8315</v>
      </c>
      <c r="V2971" t="s">
        <v>8316</v>
      </c>
    </row>
    <row r="2972" spans="1:22" ht="43.5" x14ac:dyDescent="0.35">
      <c r="A2972">
        <v>2970</v>
      </c>
      <c r="B2972" s="3" t="s">
        <v>2970</v>
      </c>
      <c r="C2972" s="3" t="s">
        <v>7080</v>
      </c>
      <c r="D2972" s="18">
        <v>6000</v>
      </c>
      <c r="E2972" s="18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7">
        <v>41808.461238425924</v>
      </c>
      <c r="L2972" s="7">
        <v>41838.461238425924</v>
      </c>
      <c r="M2972" s="5">
        <f>(J2972/86400)+25569+(-5/24)</f>
        <v>41808.461238425924</v>
      </c>
      <c r="N2972" s="5">
        <f t="shared" si="46"/>
        <v>41838.461238425924</v>
      </c>
      <c r="O2972" t="b">
        <v>0</v>
      </c>
      <c r="P2972">
        <v>91</v>
      </c>
      <c r="Q2972" t="b">
        <v>1</v>
      </c>
      <c r="R2972" t="s">
        <v>8271</v>
      </c>
      <c r="S2972" s="11">
        <f>SUM(E2972/D2972)*100</f>
        <v>106</v>
      </c>
      <c r="T2972" s="10">
        <f>SUM(E2972/P2972)</f>
        <v>69.890109890109883</v>
      </c>
      <c r="U2972" t="s">
        <v>8315</v>
      </c>
      <c r="V2972" t="s">
        <v>8316</v>
      </c>
    </row>
    <row r="2973" spans="1:22" ht="43.5" x14ac:dyDescent="0.35">
      <c r="A2973">
        <v>2971</v>
      </c>
      <c r="B2973" s="3" t="s">
        <v>2971</v>
      </c>
      <c r="C2973" s="3" t="s">
        <v>7081</v>
      </c>
      <c r="D2973" s="18">
        <v>3200</v>
      </c>
      <c r="E2973" s="18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7">
        <v>41852.449976851851</v>
      </c>
      <c r="L2973" s="7">
        <v>41882.449976851851</v>
      </c>
      <c r="M2973" s="5">
        <f>(J2973/86400)+25569+(-5/24)</f>
        <v>41852.449976851851</v>
      </c>
      <c r="N2973" s="5">
        <f t="shared" si="46"/>
        <v>41882.449976851851</v>
      </c>
      <c r="O2973" t="b">
        <v>0</v>
      </c>
      <c r="P2973">
        <v>43</v>
      </c>
      <c r="Q2973" t="b">
        <v>1</v>
      </c>
      <c r="R2973" t="s">
        <v>8271</v>
      </c>
      <c r="S2973" s="11">
        <f>SUM(E2973/D2973)*100</f>
        <v>100.15624999999999</v>
      </c>
      <c r="T2973" s="10">
        <f>SUM(E2973/P2973)</f>
        <v>74.534883720930239</v>
      </c>
      <c r="U2973" t="s">
        <v>8315</v>
      </c>
      <c r="V2973" t="s">
        <v>8316</v>
      </c>
    </row>
    <row r="2974" spans="1:22" ht="29" x14ac:dyDescent="0.35">
      <c r="A2974">
        <v>2972</v>
      </c>
      <c r="B2974" s="3" t="s">
        <v>2972</v>
      </c>
      <c r="C2974" s="3" t="s">
        <v>7082</v>
      </c>
      <c r="D2974" s="18">
        <v>2000</v>
      </c>
      <c r="E2974" s="18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7">
        <v>42693.90185185185</v>
      </c>
      <c r="L2974" s="7">
        <v>42708.833333333336</v>
      </c>
      <c r="M2974" s="5">
        <f>(J2974/86400)+25569+(-5/24)</f>
        <v>42693.90185185185</v>
      </c>
      <c r="N2974" s="5">
        <f t="shared" si="46"/>
        <v>42708.833333333336</v>
      </c>
      <c r="O2974" t="b">
        <v>0</v>
      </c>
      <c r="P2974">
        <v>17</v>
      </c>
      <c r="Q2974" t="b">
        <v>1</v>
      </c>
      <c r="R2974" t="s">
        <v>8271</v>
      </c>
      <c r="S2974" s="11">
        <f>SUM(E2974/D2974)*100</f>
        <v>105.35000000000001</v>
      </c>
      <c r="T2974" s="10">
        <f>SUM(E2974/P2974)</f>
        <v>123.94117647058823</v>
      </c>
      <c r="U2974" t="s">
        <v>8315</v>
      </c>
      <c r="V2974" t="s">
        <v>8316</v>
      </c>
    </row>
    <row r="2975" spans="1:22" ht="43.5" x14ac:dyDescent="0.35">
      <c r="A2975">
        <v>2973</v>
      </c>
      <c r="B2975" s="3" t="s">
        <v>2973</v>
      </c>
      <c r="C2975" s="3" t="s">
        <v>7083</v>
      </c>
      <c r="D2975" s="18">
        <v>5000</v>
      </c>
      <c r="E2975" s="18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7">
        <v>42341.610046296293</v>
      </c>
      <c r="L2975" s="7">
        <v>42369.958333333336</v>
      </c>
      <c r="M2975" s="5">
        <f>(J2975/86400)+25569+(-5/24)</f>
        <v>42341.610046296293</v>
      </c>
      <c r="N2975" s="5">
        <f t="shared" si="46"/>
        <v>42369.958333333336</v>
      </c>
      <c r="O2975" t="b">
        <v>0</v>
      </c>
      <c r="P2975">
        <v>33</v>
      </c>
      <c r="Q2975" t="b">
        <v>1</v>
      </c>
      <c r="R2975" t="s">
        <v>8271</v>
      </c>
      <c r="S2975" s="11">
        <f>SUM(E2975/D2975)*100</f>
        <v>174.8</v>
      </c>
      <c r="T2975" s="10">
        <f>SUM(E2975/P2975)</f>
        <v>264.84848484848487</v>
      </c>
      <c r="U2975" t="s">
        <v>8315</v>
      </c>
      <c r="V2975" t="s">
        <v>8316</v>
      </c>
    </row>
    <row r="2976" spans="1:22" ht="58" x14ac:dyDescent="0.35">
      <c r="A2976">
        <v>2974</v>
      </c>
      <c r="B2976" s="3" t="s">
        <v>2974</v>
      </c>
      <c r="C2976" s="3" t="s">
        <v>7084</v>
      </c>
      <c r="D2976" s="18">
        <v>5000</v>
      </c>
      <c r="E2976" s="18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7">
        <v>41879.852673611109</v>
      </c>
      <c r="L2976" s="7">
        <v>41907.857638888883</v>
      </c>
      <c r="M2976" s="5">
        <f>(J2976/86400)+25569+(-5/24)</f>
        <v>41879.852673611109</v>
      </c>
      <c r="N2976" s="5">
        <f t="shared" si="46"/>
        <v>41907.857638888883</v>
      </c>
      <c r="O2976" t="b">
        <v>0</v>
      </c>
      <c r="P2976">
        <v>87</v>
      </c>
      <c r="Q2976" t="b">
        <v>1</v>
      </c>
      <c r="R2976" t="s">
        <v>8271</v>
      </c>
      <c r="S2976" s="11">
        <f>SUM(E2976/D2976)*100</f>
        <v>102</v>
      </c>
      <c r="T2976" s="10">
        <f>SUM(E2976/P2976)</f>
        <v>58.620689655172413</v>
      </c>
      <c r="U2976" t="s">
        <v>8315</v>
      </c>
      <c r="V2976" t="s">
        <v>8316</v>
      </c>
    </row>
    <row r="2977" spans="1:22" ht="58" x14ac:dyDescent="0.35">
      <c r="A2977">
        <v>2975</v>
      </c>
      <c r="B2977" s="3" t="s">
        <v>2975</v>
      </c>
      <c r="C2977" s="3" t="s">
        <v>7085</v>
      </c>
      <c r="D2977" s="18">
        <v>8000</v>
      </c>
      <c r="E2977" s="18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7">
        <v>41941.475532407407</v>
      </c>
      <c r="L2977" s="7">
        <v>41969.916666666664</v>
      </c>
      <c r="M2977" s="5">
        <f>(J2977/86400)+25569+(-5/24)</f>
        <v>41941.475532407407</v>
      </c>
      <c r="N2977" s="5">
        <f t="shared" si="46"/>
        <v>41969.916666666664</v>
      </c>
      <c r="O2977" t="b">
        <v>0</v>
      </c>
      <c r="P2977">
        <v>113</v>
      </c>
      <c r="Q2977" t="b">
        <v>1</v>
      </c>
      <c r="R2977" t="s">
        <v>8271</v>
      </c>
      <c r="S2977" s="11">
        <f>SUM(E2977/D2977)*100</f>
        <v>100.125</v>
      </c>
      <c r="T2977" s="10">
        <f>SUM(E2977/P2977)</f>
        <v>70.884955752212392</v>
      </c>
      <c r="U2977" t="s">
        <v>8315</v>
      </c>
      <c r="V2977" t="s">
        <v>8316</v>
      </c>
    </row>
    <row r="2978" spans="1:22" ht="43.5" x14ac:dyDescent="0.35">
      <c r="A2978">
        <v>2976</v>
      </c>
      <c r="B2978" s="3" t="s">
        <v>2976</v>
      </c>
      <c r="C2978" s="3" t="s">
        <v>7086</v>
      </c>
      <c r="D2978" s="18">
        <v>70</v>
      </c>
      <c r="E2978" s="1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7">
        <v>42425.522337962961</v>
      </c>
      <c r="L2978" s="7">
        <v>42442.291666666664</v>
      </c>
      <c r="M2978" s="5">
        <f>(J2978/86400)+25569+(-5/24)</f>
        <v>42425.522337962961</v>
      </c>
      <c r="N2978" s="5">
        <f t="shared" si="46"/>
        <v>42442.291666666664</v>
      </c>
      <c r="O2978" t="b">
        <v>0</v>
      </c>
      <c r="P2978">
        <v>14</v>
      </c>
      <c r="Q2978" t="b">
        <v>1</v>
      </c>
      <c r="R2978" t="s">
        <v>8271</v>
      </c>
      <c r="S2978" s="11">
        <f>SUM(E2978/D2978)*100</f>
        <v>171.42857142857142</v>
      </c>
      <c r="T2978" s="10">
        <f>SUM(E2978/P2978)</f>
        <v>8.5714285714285712</v>
      </c>
      <c r="U2978" t="s">
        <v>8315</v>
      </c>
      <c r="V2978" t="s">
        <v>8316</v>
      </c>
    </row>
    <row r="2979" spans="1:22" ht="58" x14ac:dyDescent="0.35">
      <c r="A2979">
        <v>2977</v>
      </c>
      <c r="B2979" s="3" t="s">
        <v>2977</v>
      </c>
      <c r="C2979" s="3" t="s">
        <v>7087</v>
      </c>
      <c r="D2979" s="18">
        <v>3000</v>
      </c>
      <c r="E2979" s="18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7">
        <v>42026.672847222224</v>
      </c>
      <c r="L2979" s="7">
        <v>42085.884722222218</v>
      </c>
      <c r="M2979" s="5">
        <f>(J2979/86400)+25569+(-5/24)</f>
        <v>42026.672847222224</v>
      </c>
      <c r="N2979" s="5">
        <f t="shared" si="46"/>
        <v>42085.884722222218</v>
      </c>
      <c r="O2979" t="b">
        <v>0</v>
      </c>
      <c r="P2979">
        <v>30</v>
      </c>
      <c r="Q2979" t="b">
        <v>1</v>
      </c>
      <c r="R2979" t="s">
        <v>8271</v>
      </c>
      <c r="S2979" s="11">
        <f>SUM(E2979/D2979)*100</f>
        <v>113.56666666666666</v>
      </c>
      <c r="T2979" s="10">
        <f>SUM(E2979/P2979)</f>
        <v>113.56666666666666</v>
      </c>
      <c r="U2979" t="s">
        <v>8315</v>
      </c>
      <c r="V2979" t="s">
        <v>8316</v>
      </c>
    </row>
    <row r="2980" spans="1:22" ht="58" x14ac:dyDescent="0.35">
      <c r="A2980">
        <v>2978</v>
      </c>
      <c r="B2980" s="3" t="s">
        <v>2978</v>
      </c>
      <c r="C2980" s="3" t="s">
        <v>7088</v>
      </c>
      <c r="D2980" s="18">
        <v>750</v>
      </c>
      <c r="E2980" s="18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7">
        <v>41922.432256944441</v>
      </c>
      <c r="L2980" s="7">
        <v>41932.040972222218</v>
      </c>
      <c r="M2980" s="5">
        <f>(J2980/86400)+25569+(-5/24)</f>
        <v>41922.432256944441</v>
      </c>
      <c r="N2980" s="5">
        <f t="shared" si="46"/>
        <v>41932.040972222218</v>
      </c>
      <c r="O2980" t="b">
        <v>0</v>
      </c>
      <c r="P2980">
        <v>16</v>
      </c>
      <c r="Q2980" t="b">
        <v>1</v>
      </c>
      <c r="R2980" t="s">
        <v>8271</v>
      </c>
      <c r="S2980" s="11">
        <f>SUM(E2980/D2980)*100</f>
        <v>129.46666666666667</v>
      </c>
      <c r="T2980" s="10">
        <f>SUM(E2980/P2980)</f>
        <v>60.6875</v>
      </c>
      <c r="U2980" t="s">
        <v>8315</v>
      </c>
      <c r="V2980" t="s">
        <v>8316</v>
      </c>
    </row>
    <row r="2981" spans="1:22" ht="43.5" x14ac:dyDescent="0.35">
      <c r="A2981">
        <v>2979</v>
      </c>
      <c r="B2981" s="3" t="s">
        <v>2979</v>
      </c>
      <c r="C2981" s="3" t="s">
        <v>7089</v>
      </c>
      <c r="D2981" s="18">
        <v>5000</v>
      </c>
      <c r="E2981" s="18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7">
        <v>41993.616006944438</v>
      </c>
      <c r="L2981" s="7">
        <v>42010.041666666664</v>
      </c>
      <c r="M2981" s="5">
        <f>(J2981/86400)+25569+(-5/24)</f>
        <v>41993.616006944438</v>
      </c>
      <c r="N2981" s="5">
        <f t="shared" si="46"/>
        <v>42010.041666666664</v>
      </c>
      <c r="O2981" t="b">
        <v>0</v>
      </c>
      <c r="P2981">
        <v>46</v>
      </c>
      <c r="Q2981" t="b">
        <v>1</v>
      </c>
      <c r="R2981" t="s">
        <v>8271</v>
      </c>
      <c r="S2981" s="11">
        <f>SUM(E2981/D2981)*100</f>
        <v>101.4</v>
      </c>
      <c r="T2981" s="10">
        <f>SUM(E2981/P2981)</f>
        <v>110.21739130434783</v>
      </c>
      <c r="U2981" t="s">
        <v>8315</v>
      </c>
      <c r="V2981" t="s">
        <v>8316</v>
      </c>
    </row>
    <row r="2982" spans="1:22" ht="43.5" x14ac:dyDescent="0.35">
      <c r="A2982">
        <v>2980</v>
      </c>
      <c r="B2982" s="3" t="s">
        <v>2980</v>
      </c>
      <c r="C2982" s="3" t="s">
        <v>7090</v>
      </c>
      <c r="D2982" s="18">
        <v>3000</v>
      </c>
      <c r="E2982" s="18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7">
        <v>42219.70752314815</v>
      </c>
      <c r="L2982" s="7">
        <v>42239.874999999993</v>
      </c>
      <c r="M2982" s="5">
        <f>(J2982/86400)+25569+(-5/24)</f>
        <v>42219.70752314815</v>
      </c>
      <c r="N2982" s="5">
        <f t="shared" si="46"/>
        <v>42239.874999999993</v>
      </c>
      <c r="O2982" t="b">
        <v>0</v>
      </c>
      <c r="P2982">
        <v>24</v>
      </c>
      <c r="Q2982" t="b">
        <v>1</v>
      </c>
      <c r="R2982" t="s">
        <v>8271</v>
      </c>
      <c r="S2982" s="11">
        <f>SUM(E2982/D2982)*100</f>
        <v>109.16666666666666</v>
      </c>
      <c r="T2982" s="10">
        <f>SUM(E2982/P2982)</f>
        <v>136.45833333333334</v>
      </c>
      <c r="U2982" t="s">
        <v>8315</v>
      </c>
      <c r="V2982" t="s">
        <v>8316</v>
      </c>
    </row>
    <row r="2983" spans="1:22" ht="58" x14ac:dyDescent="0.35">
      <c r="A2983">
        <v>2981</v>
      </c>
      <c r="B2983" s="3" t="s">
        <v>2981</v>
      </c>
      <c r="C2983" s="3" t="s">
        <v>7091</v>
      </c>
      <c r="D2983" s="18">
        <v>4000</v>
      </c>
      <c r="E2983" s="18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7">
        <v>42225.351342592585</v>
      </c>
      <c r="L2983" s="7">
        <v>42270.351342592585</v>
      </c>
      <c r="M2983" s="5">
        <f>(J2983/86400)+25569+(-5/24)</f>
        <v>42225.351342592585</v>
      </c>
      <c r="N2983" s="5">
        <f t="shared" si="46"/>
        <v>42270.351342592585</v>
      </c>
      <c r="O2983" t="b">
        <v>1</v>
      </c>
      <c r="P2983">
        <v>97</v>
      </c>
      <c r="Q2983" t="b">
        <v>1</v>
      </c>
      <c r="R2983" t="s">
        <v>8303</v>
      </c>
      <c r="S2983" s="11">
        <f>SUM(E2983/D2983)*100</f>
        <v>128.92500000000001</v>
      </c>
      <c r="T2983" s="10">
        <f>SUM(E2983/P2983)</f>
        <v>53.164948453608247</v>
      </c>
      <c r="U2983" t="s">
        <v>8315</v>
      </c>
      <c r="V2983" t="s">
        <v>8355</v>
      </c>
    </row>
    <row r="2984" spans="1:22" ht="43.5" x14ac:dyDescent="0.35">
      <c r="A2984">
        <v>2982</v>
      </c>
      <c r="B2984" s="3" t="s">
        <v>2982</v>
      </c>
      <c r="C2984" s="3" t="s">
        <v>7092</v>
      </c>
      <c r="D2984" s="18">
        <v>5000</v>
      </c>
      <c r="E2984" s="18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7">
        <v>42381.478506944441</v>
      </c>
      <c r="L2984" s="7">
        <v>42411.478506944441</v>
      </c>
      <c r="M2984" s="5">
        <f>(J2984/86400)+25569+(-5/24)</f>
        <v>42381.478506944441</v>
      </c>
      <c r="N2984" s="5">
        <f t="shared" si="46"/>
        <v>42411.478506944441</v>
      </c>
      <c r="O2984" t="b">
        <v>1</v>
      </c>
      <c r="P2984">
        <v>59</v>
      </c>
      <c r="Q2984" t="b">
        <v>1</v>
      </c>
      <c r="R2984" t="s">
        <v>8303</v>
      </c>
      <c r="S2984" s="11">
        <f>SUM(E2984/D2984)*100</f>
        <v>102.06</v>
      </c>
      <c r="T2984" s="10">
        <f>SUM(E2984/P2984)</f>
        <v>86.491525423728817</v>
      </c>
      <c r="U2984" t="s">
        <v>8315</v>
      </c>
      <c r="V2984" t="s">
        <v>8355</v>
      </c>
    </row>
    <row r="2985" spans="1:22" ht="43.5" x14ac:dyDescent="0.35">
      <c r="A2985">
        <v>2983</v>
      </c>
      <c r="B2985" s="3" t="s">
        <v>2983</v>
      </c>
      <c r="C2985" s="3" t="s">
        <v>7093</v>
      </c>
      <c r="D2985" s="18">
        <v>116000</v>
      </c>
      <c r="E2985" s="18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7">
        <v>41894.424027777779</v>
      </c>
      <c r="L2985" s="7">
        <v>41954.465694444443</v>
      </c>
      <c r="M2985" s="5">
        <f>(J2985/86400)+25569+(-5/24)</f>
        <v>41894.424027777779</v>
      </c>
      <c r="N2985" s="5">
        <f t="shared" si="46"/>
        <v>41954.465694444443</v>
      </c>
      <c r="O2985" t="b">
        <v>1</v>
      </c>
      <c r="P2985">
        <v>1095</v>
      </c>
      <c r="Q2985" t="b">
        <v>1</v>
      </c>
      <c r="R2985" t="s">
        <v>8303</v>
      </c>
      <c r="S2985" s="11">
        <f>SUM(E2985/D2985)*100</f>
        <v>146.53957758620692</v>
      </c>
      <c r="T2985" s="10">
        <f>SUM(E2985/P2985)</f>
        <v>155.23827397260274</v>
      </c>
      <c r="U2985" t="s">
        <v>8315</v>
      </c>
      <c r="V2985" t="s">
        <v>8355</v>
      </c>
    </row>
    <row r="2986" spans="1:22" ht="58" x14ac:dyDescent="0.35">
      <c r="A2986">
        <v>2984</v>
      </c>
      <c r="B2986" s="3" t="s">
        <v>2984</v>
      </c>
      <c r="C2986" s="3" t="s">
        <v>7094</v>
      </c>
      <c r="D2986" s="18">
        <v>25000</v>
      </c>
      <c r="E2986" s="18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7">
        <v>42576.070381944439</v>
      </c>
      <c r="L2986" s="7">
        <v>42606.070381944439</v>
      </c>
      <c r="M2986" s="5">
        <f>(J2986/86400)+25569+(-5/24)</f>
        <v>42576.070381944439</v>
      </c>
      <c r="N2986" s="5">
        <f t="shared" si="46"/>
        <v>42606.070381944439</v>
      </c>
      <c r="O2986" t="b">
        <v>1</v>
      </c>
      <c r="P2986">
        <v>218</v>
      </c>
      <c r="Q2986" t="b">
        <v>1</v>
      </c>
      <c r="R2986" t="s">
        <v>8303</v>
      </c>
      <c r="S2986" s="11">
        <f>SUM(E2986/D2986)*100</f>
        <v>100.352</v>
      </c>
      <c r="T2986" s="10">
        <f>SUM(E2986/P2986)</f>
        <v>115.08256880733946</v>
      </c>
      <c r="U2986" t="s">
        <v>8315</v>
      </c>
      <c r="V2986" t="s">
        <v>8355</v>
      </c>
    </row>
    <row r="2987" spans="1:22" ht="58" x14ac:dyDescent="0.35">
      <c r="A2987">
        <v>2985</v>
      </c>
      <c r="B2987" s="3" t="s">
        <v>2985</v>
      </c>
      <c r="C2987" s="3" t="s">
        <v>7095</v>
      </c>
      <c r="D2987" s="18">
        <v>10000</v>
      </c>
      <c r="E2987" s="18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7">
        <v>42654.765370370369</v>
      </c>
      <c r="L2987" s="7">
        <v>42673.958333333336</v>
      </c>
      <c r="M2987" s="5">
        <f>(J2987/86400)+25569+(-5/24)</f>
        <v>42654.765370370369</v>
      </c>
      <c r="N2987" s="5">
        <f t="shared" si="46"/>
        <v>42673.958333333336</v>
      </c>
      <c r="O2987" t="b">
        <v>0</v>
      </c>
      <c r="P2987">
        <v>111</v>
      </c>
      <c r="Q2987" t="b">
        <v>1</v>
      </c>
      <c r="R2987" t="s">
        <v>8303</v>
      </c>
      <c r="S2987" s="11">
        <f>SUM(E2987/D2987)*100</f>
        <v>121.64999999999999</v>
      </c>
      <c r="T2987" s="10">
        <f>SUM(E2987/P2987)</f>
        <v>109.5945945945946</v>
      </c>
      <c r="U2987" t="s">
        <v>8315</v>
      </c>
      <c r="V2987" t="s">
        <v>8355</v>
      </c>
    </row>
    <row r="2988" spans="1:22" ht="43.5" x14ac:dyDescent="0.35">
      <c r="A2988">
        <v>2986</v>
      </c>
      <c r="B2988" s="3" t="s">
        <v>2986</v>
      </c>
      <c r="C2988" s="3" t="s">
        <v>7096</v>
      </c>
      <c r="D2988" s="18">
        <v>2400</v>
      </c>
      <c r="E2988" s="1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7">
        <v>42431.29173611111</v>
      </c>
      <c r="L2988" s="7">
        <v>42491.250069444439</v>
      </c>
      <c r="M2988" s="5">
        <f>(J2988/86400)+25569+(-5/24)</f>
        <v>42431.29173611111</v>
      </c>
      <c r="N2988" s="5">
        <f t="shared" si="46"/>
        <v>42491.250069444439</v>
      </c>
      <c r="O2988" t="b">
        <v>0</v>
      </c>
      <c r="P2988">
        <v>56</v>
      </c>
      <c r="Q2988" t="b">
        <v>1</v>
      </c>
      <c r="R2988" t="s">
        <v>8303</v>
      </c>
      <c r="S2988" s="11">
        <f>SUM(E2988/D2988)*100</f>
        <v>105.5</v>
      </c>
      <c r="T2988" s="10">
        <f>SUM(E2988/P2988)</f>
        <v>45.214285714285715</v>
      </c>
      <c r="U2988" t="s">
        <v>8315</v>
      </c>
      <c r="V2988" t="s">
        <v>8355</v>
      </c>
    </row>
    <row r="2989" spans="1:22" ht="58" x14ac:dyDescent="0.35">
      <c r="A2989">
        <v>2987</v>
      </c>
      <c r="B2989" s="3" t="s">
        <v>2987</v>
      </c>
      <c r="C2989" s="3" t="s">
        <v>7097</v>
      </c>
      <c r="D2989" s="18">
        <v>25000</v>
      </c>
      <c r="E2989" s="18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7">
        <v>42627.098969907405</v>
      </c>
      <c r="L2989" s="7">
        <v>42655.791666666664</v>
      </c>
      <c r="M2989" s="5">
        <f>(J2989/86400)+25569+(-5/24)</f>
        <v>42627.098969907405</v>
      </c>
      <c r="N2989" s="5">
        <f t="shared" si="46"/>
        <v>42655.791666666664</v>
      </c>
      <c r="O2989" t="b">
        <v>0</v>
      </c>
      <c r="P2989">
        <v>265</v>
      </c>
      <c r="Q2989" t="b">
        <v>1</v>
      </c>
      <c r="R2989" t="s">
        <v>8303</v>
      </c>
      <c r="S2989" s="11">
        <f>SUM(E2989/D2989)*100</f>
        <v>110.4008</v>
      </c>
      <c r="T2989" s="10">
        <f>SUM(E2989/P2989)</f>
        <v>104.15169811320754</v>
      </c>
      <c r="U2989" t="s">
        <v>8315</v>
      </c>
      <c r="V2989" t="s">
        <v>8355</v>
      </c>
    </row>
    <row r="2990" spans="1:22" ht="43.5" x14ac:dyDescent="0.35">
      <c r="A2990">
        <v>2988</v>
      </c>
      <c r="B2990" s="3" t="s">
        <v>2988</v>
      </c>
      <c r="C2990" s="3" t="s">
        <v>7098</v>
      </c>
      <c r="D2990" s="18">
        <v>1000</v>
      </c>
      <c r="E2990" s="18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7">
        <v>42511.153715277775</v>
      </c>
      <c r="L2990" s="7">
        <v>42541.153715277775</v>
      </c>
      <c r="M2990" s="5">
        <f>(J2990/86400)+25569+(-5/24)</f>
        <v>42511.153715277775</v>
      </c>
      <c r="N2990" s="5">
        <f t="shared" si="46"/>
        <v>42541.153715277775</v>
      </c>
      <c r="O2990" t="b">
        <v>0</v>
      </c>
      <c r="P2990">
        <v>28</v>
      </c>
      <c r="Q2990" t="b">
        <v>1</v>
      </c>
      <c r="R2990" t="s">
        <v>8303</v>
      </c>
      <c r="S2990" s="11">
        <f>SUM(E2990/D2990)*100</f>
        <v>100</v>
      </c>
      <c r="T2990" s="10">
        <f>SUM(E2990/P2990)</f>
        <v>35.714285714285715</v>
      </c>
      <c r="U2990" t="s">
        <v>8315</v>
      </c>
      <c r="V2990" t="s">
        <v>8355</v>
      </c>
    </row>
    <row r="2991" spans="1:22" x14ac:dyDescent="0.35">
      <c r="A2991">
        <v>2989</v>
      </c>
      <c r="B2991" s="3" t="s">
        <v>2989</v>
      </c>
      <c r="C2991" s="3" t="s">
        <v>7099</v>
      </c>
      <c r="D2991" s="18">
        <v>20000</v>
      </c>
      <c r="E2991" s="18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7">
        <v>42336.812060185184</v>
      </c>
      <c r="L2991" s="7">
        <v>42358.999305555553</v>
      </c>
      <c r="M2991" s="5">
        <f>(J2991/86400)+25569+(-5/24)</f>
        <v>42336.812060185184</v>
      </c>
      <c r="N2991" s="5">
        <f t="shared" si="46"/>
        <v>42358.999305555553</v>
      </c>
      <c r="O2991" t="b">
        <v>0</v>
      </c>
      <c r="P2991">
        <v>364</v>
      </c>
      <c r="Q2991" t="b">
        <v>1</v>
      </c>
      <c r="R2991" t="s">
        <v>8303</v>
      </c>
      <c r="S2991" s="11">
        <f>SUM(E2991/D2991)*100</f>
        <v>176.535</v>
      </c>
      <c r="T2991" s="10">
        <f>SUM(E2991/P2991)</f>
        <v>96.997252747252745</v>
      </c>
      <c r="U2991" t="s">
        <v>8315</v>
      </c>
      <c r="V2991" t="s">
        <v>8355</v>
      </c>
    </row>
    <row r="2992" spans="1:22" ht="43.5" x14ac:dyDescent="0.35">
      <c r="A2992">
        <v>2990</v>
      </c>
      <c r="B2992" s="3" t="s">
        <v>2990</v>
      </c>
      <c r="C2992" s="3" t="s">
        <v>7100</v>
      </c>
      <c r="D2992" s="18">
        <v>10000</v>
      </c>
      <c r="E2992" s="18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7">
        <v>42341.365972222215</v>
      </c>
      <c r="L2992" s="7">
        <v>42376.365972222215</v>
      </c>
      <c r="M2992" s="5">
        <f>(J2992/86400)+25569+(-5/24)</f>
        <v>42341.365972222215</v>
      </c>
      <c r="N2992" s="5">
        <f t="shared" si="46"/>
        <v>42376.365972222215</v>
      </c>
      <c r="O2992" t="b">
        <v>0</v>
      </c>
      <c r="P2992">
        <v>27</v>
      </c>
      <c r="Q2992" t="b">
        <v>1</v>
      </c>
      <c r="R2992" t="s">
        <v>8303</v>
      </c>
      <c r="S2992" s="11">
        <f>SUM(E2992/D2992)*100</f>
        <v>100</v>
      </c>
      <c r="T2992" s="10">
        <f>SUM(E2992/P2992)</f>
        <v>370.37037037037038</v>
      </c>
      <c r="U2992" t="s">
        <v>8315</v>
      </c>
      <c r="V2992" t="s">
        <v>8355</v>
      </c>
    </row>
    <row r="2993" spans="1:22" ht="43.5" x14ac:dyDescent="0.35">
      <c r="A2993">
        <v>2991</v>
      </c>
      <c r="B2993" s="3" t="s">
        <v>2991</v>
      </c>
      <c r="C2993" s="3" t="s">
        <v>7101</v>
      </c>
      <c r="D2993" s="18">
        <v>8500</v>
      </c>
      <c r="E2993" s="18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7">
        <v>42740.628819444442</v>
      </c>
      <c r="L2993" s="7">
        <v>42762.628819444442</v>
      </c>
      <c r="M2993" s="5">
        <f>(J2993/86400)+25569+(-5/24)</f>
        <v>42740.628819444442</v>
      </c>
      <c r="N2993" s="5">
        <f t="shared" si="46"/>
        <v>42762.628819444442</v>
      </c>
      <c r="O2993" t="b">
        <v>0</v>
      </c>
      <c r="P2993">
        <v>93</v>
      </c>
      <c r="Q2993" t="b">
        <v>1</v>
      </c>
      <c r="R2993" t="s">
        <v>8303</v>
      </c>
      <c r="S2993" s="11">
        <f>SUM(E2993/D2993)*100</f>
        <v>103.29411764705883</v>
      </c>
      <c r="T2993" s="10">
        <f>SUM(E2993/P2993)</f>
        <v>94.408602150537632</v>
      </c>
      <c r="U2993" t="s">
        <v>8315</v>
      </c>
      <c r="V2993" t="s">
        <v>8355</v>
      </c>
    </row>
    <row r="2994" spans="1:22" ht="43.5" x14ac:dyDescent="0.35">
      <c r="A2994">
        <v>2992</v>
      </c>
      <c r="B2994" s="3" t="s">
        <v>2992</v>
      </c>
      <c r="C2994" s="3" t="s">
        <v>7102</v>
      </c>
      <c r="D2994" s="18">
        <v>3000</v>
      </c>
      <c r="E2994" s="18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7">
        <v>42622.559143518512</v>
      </c>
      <c r="L2994" s="7">
        <v>42652.559143518512</v>
      </c>
      <c r="M2994" s="5">
        <f>(J2994/86400)+25569+(-5/24)</f>
        <v>42622.559143518512</v>
      </c>
      <c r="N2994" s="5">
        <f t="shared" si="46"/>
        <v>42652.559143518512</v>
      </c>
      <c r="O2994" t="b">
        <v>0</v>
      </c>
      <c r="P2994">
        <v>64</v>
      </c>
      <c r="Q2994" t="b">
        <v>1</v>
      </c>
      <c r="R2994" t="s">
        <v>8303</v>
      </c>
      <c r="S2994" s="11">
        <f>SUM(E2994/D2994)*100</f>
        <v>104.5</v>
      </c>
      <c r="T2994" s="10">
        <f>SUM(E2994/P2994)</f>
        <v>48.984375</v>
      </c>
      <c r="U2994" t="s">
        <v>8315</v>
      </c>
      <c r="V2994" t="s">
        <v>8355</v>
      </c>
    </row>
    <row r="2995" spans="1:22" x14ac:dyDescent="0.35">
      <c r="A2995">
        <v>2993</v>
      </c>
      <c r="B2995" s="3" t="s">
        <v>2993</v>
      </c>
      <c r="C2995" s="3" t="s">
        <v>7103</v>
      </c>
      <c r="D2995" s="18">
        <v>1000</v>
      </c>
      <c r="E2995" s="18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7">
        <v>42390.63040509259</v>
      </c>
      <c r="L2995" s="7">
        <v>42420.63040509259</v>
      </c>
      <c r="M2995" s="5">
        <f>(J2995/86400)+25569+(-5/24)</f>
        <v>42390.63040509259</v>
      </c>
      <c r="N2995" s="5">
        <f t="shared" si="46"/>
        <v>42420.63040509259</v>
      </c>
      <c r="O2995" t="b">
        <v>0</v>
      </c>
      <c r="P2995">
        <v>22</v>
      </c>
      <c r="Q2995" t="b">
        <v>1</v>
      </c>
      <c r="R2995" t="s">
        <v>8303</v>
      </c>
      <c r="S2995" s="11">
        <f>SUM(E2995/D2995)*100</f>
        <v>100.29999999999998</v>
      </c>
      <c r="T2995" s="10">
        <f>SUM(E2995/P2995)</f>
        <v>45.590909090909093</v>
      </c>
      <c r="U2995" t="s">
        <v>8315</v>
      </c>
      <c r="V2995" t="s">
        <v>8355</v>
      </c>
    </row>
    <row r="2996" spans="1:22" ht="43.5" x14ac:dyDescent="0.35">
      <c r="A2996">
        <v>2994</v>
      </c>
      <c r="B2996" s="3" t="s">
        <v>2994</v>
      </c>
      <c r="C2996" s="3" t="s">
        <v>7104</v>
      </c>
      <c r="D2996" s="18">
        <v>300</v>
      </c>
      <c r="E2996" s="18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7">
        <v>41885.270509259259</v>
      </c>
      <c r="L2996" s="7">
        <v>41915.270509259259</v>
      </c>
      <c r="M2996" s="5">
        <f>(J2996/86400)+25569+(-5/24)</f>
        <v>41885.270509259259</v>
      </c>
      <c r="N2996" s="5">
        <f t="shared" si="46"/>
        <v>41915.270509259259</v>
      </c>
      <c r="O2996" t="b">
        <v>0</v>
      </c>
      <c r="P2996">
        <v>59</v>
      </c>
      <c r="Q2996" t="b">
        <v>1</v>
      </c>
      <c r="R2996" t="s">
        <v>8303</v>
      </c>
      <c r="S2996" s="11">
        <f>SUM(E2996/D2996)*100</f>
        <v>457.74666666666673</v>
      </c>
      <c r="T2996" s="10">
        <f>SUM(E2996/P2996)</f>
        <v>23.275254237288134</v>
      </c>
      <c r="U2996" t="s">
        <v>8315</v>
      </c>
      <c r="V2996" t="s">
        <v>8355</v>
      </c>
    </row>
    <row r="2997" spans="1:22" ht="43.5" x14ac:dyDescent="0.35">
      <c r="A2997">
        <v>2995</v>
      </c>
      <c r="B2997" s="3" t="s">
        <v>2995</v>
      </c>
      <c r="C2997" s="3" t="s">
        <v>7105</v>
      </c>
      <c r="D2997" s="18">
        <v>15000</v>
      </c>
      <c r="E2997" s="18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7">
        <v>42724.456840277773</v>
      </c>
      <c r="L2997" s="7">
        <v>42754.456840277773</v>
      </c>
      <c r="M2997" s="5">
        <f>(J2997/86400)+25569+(-5/24)</f>
        <v>42724.456840277773</v>
      </c>
      <c r="N2997" s="5">
        <f t="shared" si="46"/>
        <v>42754.456840277773</v>
      </c>
      <c r="O2997" t="b">
        <v>0</v>
      </c>
      <c r="P2997">
        <v>249</v>
      </c>
      <c r="Q2997" t="b">
        <v>1</v>
      </c>
      <c r="R2997" t="s">
        <v>8303</v>
      </c>
      <c r="S2997" s="11">
        <f>SUM(E2997/D2997)*100</f>
        <v>104.96000000000001</v>
      </c>
      <c r="T2997" s="10">
        <f>SUM(E2997/P2997)</f>
        <v>63.2289156626506</v>
      </c>
      <c r="U2997" t="s">
        <v>8315</v>
      </c>
      <c r="V2997" t="s">
        <v>8355</v>
      </c>
    </row>
    <row r="2998" spans="1:22" ht="29" x14ac:dyDescent="0.35">
      <c r="A2998">
        <v>2996</v>
      </c>
      <c r="B2998" s="3" t="s">
        <v>2996</v>
      </c>
      <c r="C2998" s="3" t="s">
        <v>7106</v>
      </c>
      <c r="D2998" s="18">
        <v>35000</v>
      </c>
      <c r="E2998" s="1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7">
        <v>42090.704166666663</v>
      </c>
      <c r="L2998" s="7">
        <v>42150.704166666663</v>
      </c>
      <c r="M2998" s="5">
        <f>(J2998/86400)+25569+(-5/24)</f>
        <v>42090.704166666663</v>
      </c>
      <c r="N2998" s="5">
        <f t="shared" si="46"/>
        <v>42150.704166666663</v>
      </c>
      <c r="O2998" t="b">
        <v>0</v>
      </c>
      <c r="P2998">
        <v>392</v>
      </c>
      <c r="Q2998" t="b">
        <v>1</v>
      </c>
      <c r="R2998" t="s">
        <v>8303</v>
      </c>
      <c r="S2998" s="11">
        <f>SUM(E2998/D2998)*100</f>
        <v>171.94285714285715</v>
      </c>
      <c r="T2998" s="10">
        <f>SUM(E2998/P2998)</f>
        <v>153.5204081632653</v>
      </c>
      <c r="U2998" t="s">
        <v>8315</v>
      </c>
      <c r="V2998" t="s">
        <v>8355</v>
      </c>
    </row>
    <row r="2999" spans="1:22" ht="43.5" x14ac:dyDescent="0.35">
      <c r="A2999">
        <v>2997</v>
      </c>
      <c r="B2999" s="3" t="s">
        <v>2997</v>
      </c>
      <c r="C2999" s="3" t="s">
        <v>7107</v>
      </c>
      <c r="D2999" s="18">
        <v>10000</v>
      </c>
      <c r="E2999" s="18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7">
        <v>42775.525381944441</v>
      </c>
      <c r="L2999" s="7">
        <v>42792.999305555553</v>
      </c>
      <c r="M2999" s="5">
        <f>(J2999/86400)+25569+(-5/24)</f>
        <v>42775.525381944441</v>
      </c>
      <c r="N2999" s="5">
        <f t="shared" si="46"/>
        <v>42792.999305555553</v>
      </c>
      <c r="O2999" t="b">
        <v>0</v>
      </c>
      <c r="P2999">
        <v>115</v>
      </c>
      <c r="Q2999" t="b">
        <v>1</v>
      </c>
      <c r="R2999" t="s">
        <v>8303</v>
      </c>
      <c r="S2999" s="11">
        <f>SUM(E2999/D2999)*100</f>
        <v>103.73000000000002</v>
      </c>
      <c r="T2999" s="10">
        <f>SUM(E2999/P2999)</f>
        <v>90.2</v>
      </c>
      <c r="U2999" t="s">
        <v>8315</v>
      </c>
      <c r="V2999" t="s">
        <v>8355</v>
      </c>
    </row>
    <row r="3000" spans="1:22" ht="43.5" x14ac:dyDescent="0.35">
      <c r="A3000">
        <v>2998</v>
      </c>
      <c r="B3000" s="3" t="s">
        <v>2998</v>
      </c>
      <c r="C3000" s="3" t="s">
        <v>7108</v>
      </c>
      <c r="D3000" s="18">
        <v>50000</v>
      </c>
      <c r="E3000" s="18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7">
        <v>41777.985289351847</v>
      </c>
      <c r="L3000" s="7">
        <v>41805.975694444445</v>
      </c>
      <c r="M3000" s="5">
        <f>(J3000/86400)+25569+(-5/24)</f>
        <v>41777.985289351847</v>
      </c>
      <c r="N3000" s="5">
        <f t="shared" si="46"/>
        <v>41805.975694444445</v>
      </c>
      <c r="O3000" t="b">
        <v>0</v>
      </c>
      <c r="P3000">
        <v>433</v>
      </c>
      <c r="Q3000" t="b">
        <v>1</v>
      </c>
      <c r="R3000" t="s">
        <v>8303</v>
      </c>
      <c r="S3000" s="11">
        <f>SUM(E3000/D3000)*100</f>
        <v>103.029</v>
      </c>
      <c r="T3000" s="10">
        <f>SUM(E3000/P3000)</f>
        <v>118.97113163972287</v>
      </c>
      <c r="U3000" t="s">
        <v>8315</v>
      </c>
      <c r="V3000" t="s">
        <v>8355</v>
      </c>
    </row>
    <row r="3001" spans="1:22" ht="43.5" x14ac:dyDescent="0.35">
      <c r="A3001">
        <v>2999</v>
      </c>
      <c r="B3001" s="3" t="s">
        <v>2999</v>
      </c>
      <c r="C3001" s="3" t="s">
        <v>7109</v>
      </c>
      <c r="D3001" s="18">
        <v>1350</v>
      </c>
      <c r="E3001" s="18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7">
        <v>42780.531944444439</v>
      </c>
      <c r="L3001" s="7">
        <v>42794.874999999993</v>
      </c>
      <c r="M3001" s="5">
        <f>(J3001/86400)+25569+(-5/24)</f>
        <v>42780.531944444439</v>
      </c>
      <c r="N3001" s="5">
        <f t="shared" si="46"/>
        <v>42794.874999999993</v>
      </c>
      <c r="O3001" t="b">
        <v>0</v>
      </c>
      <c r="P3001">
        <v>20</v>
      </c>
      <c r="Q3001" t="b">
        <v>1</v>
      </c>
      <c r="R3001" t="s">
        <v>8303</v>
      </c>
      <c r="S3001" s="11">
        <f>SUM(E3001/D3001)*100</f>
        <v>118.88888888888889</v>
      </c>
      <c r="T3001" s="10">
        <f>SUM(E3001/P3001)</f>
        <v>80.25</v>
      </c>
      <c r="U3001" t="s">
        <v>8315</v>
      </c>
      <c r="V3001" t="s">
        <v>8355</v>
      </c>
    </row>
    <row r="3002" spans="1:22" ht="43.5" x14ac:dyDescent="0.35">
      <c r="A3002">
        <v>3000</v>
      </c>
      <c r="B3002" s="3" t="s">
        <v>3000</v>
      </c>
      <c r="C3002" s="3" t="s">
        <v>7110</v>
      </c>
      <c r="D3002" s="18">
        <v>500</v>
      </c>
      <c r="E3002" s="18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7">
        <v>42752.61886574074</v>
      </c>
      <c r="L3002" s="7">
        <v>42766.541666666664</v>
      </c>
      <c r="M3002" s="5">
        <f>(J3002/86400)+25569+(-5/24)</f>
        <v>42752.61886574074</v>
      </c>
      <c r="N3002" s="5">
        <f t="shared" si="46"/>
        <v>42766.541666666664</v>
      </c>
      <c r="O3002" t="b">
        <v>0</v>
      </c>
      <c r="P3002">
        <v>8</v>
      </c>
      <c r="Q3002" t="b">
        <v>1</v>
      </c>
      <c r="R3002" t="s">
        <v>8303</v>
      </c>
      <c r="S3002" s="11">
        <f>SUM(E3002/D3002)*100</f>
        <v>100</v>
      </c>
      <c r="T3002" s="10">
        <f>SUM(E3002/P3002)</f>
        <v>62.5</v>
      </c>
      <c r="U3002" t="s">
        <v>8315</v>
      </c>
      <c r="V3002" t="s">
        <v>8355</v>
      </c>
    </row>
    <row r="3003" spans="1:22" ht="43.5" x14ac:dyDescent="0.35">
      <c r="A3003">
        <v>3001</v>
      </c>
      <c r="B3003" s="3" t="s">
        <v>3001</v>
      </c>
      <c r="C3003" s="3" t="s">
        <v>7111</v>
      </c>
      <c r="D3003" s="18">
        <v>7214</v>
      </c>
      <c r="E3003" s="18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7">
        <v>42534.687291666669</v>
      </c>
      <c r="L3003" s="7">
        <v>42564.687291666669</v>
      </c>
      <c r="M3003" s="5">
        <f>(J3003/86400)+25569+(-5/24)</f>
        <v>42534.687291666669</v>
      </c>
      <c r="N3003" s="5">
        <f t="shared" si="46"/>
        <v>42564.687291666669</v>
      </c>
      <c r="O3003" t="b">
        <v>0</v>
      </c>
      <c r="P3003">
        <v>175</v>
      </c>
      <c r="Q3003" t="b">
        <v>1</v>
      </c>
      <c r="R3003" t="s">
        <v>8303</v>
      </c>
      <c r="S3003" s="11">
        <f>SUM(E3003/D3003)*100</f>
        <v>318.69988910451895</v>
      </c>
      <c r="T3003" s="10">
        <f>SUM(E3003/P3003)</f>
        <v>131.37719999999999</v>
      </c>
      <c r="U3003" t="s">
        <v>8315</v>
      </c>
      <c r="V3003" t="s">
        <v>8355</v>
      </c>
    </row>
    <row r="3004" spans="1:22" ht="29" x14ac:dyDescent="0.35">
      <c r="A3004">
        <v>3002</v>
      </c>
      <c r="B3004" s="3" t="s">
        <v>3002</v>
      </c>
      <c r="C3004" s="3" t="s">
        <v>7112</v>
      </c>
      <c r="D3004" s="18">
        <v>7000</v>
      </c>
      <c r="E3004" s="18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7">
        <v>41239.627916666665</v>
      </c>
      <c r="L3004" s="7">
        <v>41269.627916666665</v>
      </c>
      <c r="M3004" s="5">
        <f>(J3004/86400)+25569+(-5/24)</f>
        <v>41239.627916666665</v>
      </c>
      <c r="N3004" s="5">
        <f t="shared" si="46"/>
        <v>41269.627916666665</v>
      </c>
      <c r="O3004" t="b">
        <v>0</v>
      </c>
      <c r="P3004">
        <v>104</v>
      </c>
      <c r="Q3004" t="b">
        <v>1</v>
      </c>
      <c r="R3004" t="s">
        <v>8303</v>
      </c>
      <c r="S3004" s="11">
        <f>SUM(E3004/D3004)*100</f>
        <v>108.50614285714286</v>
      </c>
      <c r="T3004" s="10">
        <f>SUM(E3004/P3004)</f>
        <v>73.032980769230775</v>
      </c>
      <c r="U3004" t="s">
        <v>8315</v>
      </c>
      <c r="V3004" t="s">
        <v>8355</v>
      </c>
    </row>
    <row r="3005" spans="1:22" ht="43.5" x14ac:dyDescent="0.35">
      <c r="A3005">
        <v>3003</v>
      </c>
      <c r="B3005" s="3" t="s">
        <v>3003</v>
      </c>
      <c r="C3005" s="3" t="s">
        <v>7113</v>
      </c>
      <c r="D3005" s="18">
        <v>3000</v>
      </c>
      <c r="E3005" s="18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7">
        <v>42398.640925925924</v>
      </c>
      <c r="L3005" s="7">
        <v>42430.040972222218</v>
      </c>
      <c r="M3005" s="5">
        <f>(J3005/86400)+25569+(-5/24)</f>
        <v>42398.640925925924</v>
      </c>
      <c r="N3005" s="5">
        <f t="shared" si="46"/>
        <v>42430.040972222218</v>
      </c>
      <c r="O3005" t="b">
        <v>0</v>
      </c>
      <c r="P3005">
        <v>17</v>
      </c>
      <c r="Q3005" t="b">
        <v>1</v>
      </c>
      <c r="R3005" t="s">
        <v>8303</v>
      </c>
      <c r="S3005" s="11">
        <f>SUM(E3005/D3005)*100</f>
        <v>101.16666666666667</v>
      </c>
      <c r="T3005" s="10">
        <f>SUM(E3005/P3005)</f>
        <v>178.52941176470588</v>
      </c>
      <c r="U3005" t="s">
        <v>8315</v>
      </c>
      <c r="V3005" t="s">
        <v>8355</v>
      </c>
    </row>
    <row r="3006" spans="1:22" ht="58" x14ac:dyDescent="0.35">
      <c r="A3006">
        <v>3004</v>
      </c>
      <c r="B3006" s="3" t="s">
        <v>3004</v>
      </c>
      <c r="C3006" s="3" t="s">
        <v>7114</v>
      </c>
      <c r="D3006" s="18">
        <v>40000</v>
      </c>
      <c r="E3006" s="18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7">
        <v>41928.672731481478</v>
      </c>
      <c r="L3006" s="7">
        <v>41958.714398148142</v>
      </c>
      <c r="M3006" s="5">
        <f>(J3006/86400)+25569+(-5/24)</f>
        <v>41928.672731481478</v>
      </c>
      <c r="N3006" s="5">
        <f t="shared" si="46"/>
        <v>41958.714398148142</v>
      </c>
      <c r="O3006" t="b">
        <v>0</v>
      </c>
      <c r="P3006">
        <v>277</v>
      </c>
      <c r="Q3006" t="b">
        <v>1</v>
      </c>
      <c r="R3006" t="s">
        <v>8303</v>
      </c>
      <c r="S3006" s="11">
        <f>SUM(E3006/D3006)*100</f>
        <v>112.815</v>
      </c>
      <c r="T3006" s="10">
        <f>SUM(E3006/P3006)</f>
        <v>162.90974729241879</v>
      </c>
      <c r="U3006" t="s">
        <v>8315</v>
      </c>
      <c r="V3006" t="s">
        <v>8355</v>
      </c>
    </row>
    <row r="3007" spans="1:22" ht="58" x14ac:dyDescent="0.35">
      <c r="A3007">
        <v>3005</v>
      </c>
      <c r="B3007" s="3" t="s">
        <v>3005</v>
      </c>
      <c r="C3007" s="3" t="s">
        <v>7115</v>
      </c>
      <c r="D3007" s="18">
        <v>10600</v>
      </c>
      <c r="E3007" s="18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7">
        <v>41888.466493055552</v>
      </c>
      <c r="L3007" s="7">
        <v>41918.466493055552</v>
      </c>
      <c r="M3007" s="5">
        <f>(J3007/86400)+25569+(-5/24)</f>
        <v>41888.466493055552</v>
      </c>
      <c r="N3007" s="5">
        <f t="shared" si="46"/>
        <v>41918.466493055552</v>
      </c>
      <c r="O3007" t="b">
        <v>0</v>
      </c>
      <c r="P3007">
        <v>118</v>
      </c>
      <c r="Q3007" t="b">
        <v>1</v>
      </c>
      <c r="R3007" t="s">
        <v>8303</v>
      </c>
      <c r="S3007" s="11">
        <f>SUM(E3007/D3007)*100</f>
        <v>120.49622641509434</v>
      </c>
      <c r="T3007" s="10">
        <f>SUM(E3007/P3007)</f>
        <v>108.24237288135593</v>
      </c>
      <c r="U3007" t="s">
        <v>8315</v>
      </c>
      <c r="V3007" t="s">
        <v>8355</v>
      </c>
    </row>
    <row r="3008" spans="1:22" ht="29" x14ac:dyDescent="0.35">
      <c r="A3008">
        <v>3006</v>
      </c>
      <c r="B3008" s="3" t="s">
        <v>3006</v>
      </c>
      <c r="C3008" s="3" t="s">
        <v>7116</v>
      </c>
      <c r="D3008" s="18">
        <v>8000</v>
      </c>
      <c r="E3008" s="1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7">
        <v>41957.54850694444</v>
      </c>
      <c r="L3008" s="7">
        <v>41987.54850694444</v>
      </c>
      <c r="M3008" s="5">
        <f>(J3008/86400)+25569+(-5/24)</f>
        <v>41957.54850694444</v>
      </c>
      <c r="N3008" s="5">
        <f t="shared" si="46"/>
        <v>41987.54850694444</v>
      </c>
      <c r="O3008" t="b">
        <v>0</v>
      </c>
      <c r="P3008">
        <v>97</v>
      </c>
      <c r="Q3008" t="b">
        <v>1</v>
      </c>
      <c r="R3008" t="s">
        <v>8303</v>
      </c>
      <c r="S3008" s="11">
        <f>SUM(E3008/D3008)*100</f>
        <v>107.74999999999999</v>
      </c>
      <c r="T3008" s="10">
        <f>SUM(E3008/P3008)</f>
        <v>88.865979381443296</v>
      </c>
      <c r="U3008" t="s">
        <v>8315</v>
      </c>
      <c r="V3008" t="s">
        <v>8355</v>
      </c>
    </row>
    <row r="3009" spans="1:22" ht="29" x14ac:dyDescent="0.35">
      <c r="A3009">
        <v>3007</v>
      </c>
      <c r="B3009" s="3" t="s">
        <v>3007</v>
      </c>
      <c r="C3009" s="3" t="s">
        <v>7117</v>
      </c>
      <c r="D3009" s="18">
        <v>600</v>
      </c>
      <c r="E3009" s="18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7">
        <v>42098.007905092592</v>
      </c>
      <c r="L3009" s="7">
        <v>42119.007905092592</v>
      </c>
      <c r="M3009" s="5">
        <f>(J3009/86400)+25569+(-5/24)</f>
        <v>42098.007905092592</v>
      </c>
      <c r="N3009" s="5">
        <f t="shared" si="46"/>
        <v>42119.007905092592</v>
      </c>
      <c r="O3009" t="b">
        <v>0</v>
      </c>
      <c r="P3009">
        <v>20</v>
      </c>
      <c r="Q3009" t="b">
        <v>1</v>
      </c>
      <c r="R3009" t="s">
        <v>8303</v>
      </c>
      <c r="S3009" s="11">
        <f>SUM(E3009/D3009)*100</f>
        <v>180</v>
      </c>
      <c r="T3009" s="10">
        <f>SUM(E3009/P3009)</f>
        <v>54</v>
      </c>
      <c r="U3009" t="s">
        <v>8315</v>
      </c>
      <c r="V3009" t="s">
        <v>8355</v>
      </c>
    </row>
    <row r="3010" spans="1:22" ht="43.5" x14ac:dyDescent="0.35">
      <c r="A3010">
        <v>3008</v>
      </c>
      <c r="B3010" s="3" t="s">
        <v>3008</v>
      </c>
      <c r="C3010" s="3" t="s">
        <v>7118</v>
      </c>
      <c r="D3010" s="18">
        <v>3000</v>
      </c>
      <c r="E3010" s="18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7">
        <v>42360.003692129627</v>
      </c>
      <c r="L3010" s="7">
        <v>42390.003692129627</v>
      </c>
      <c r="M3010" s="5">
        <f>(J3010/86400)+25569+(-5/24)</f>
        <v>42360.003692129627</v>
      </c>
      <c r="N3010" s="5">
        <f t="shared" si="46"/>
        <v>42390.003692129627</v>
      </c>
      <c r="O3010" t="b">
        <v>0</v>
      </c>
      <c r="P3010">
        <v>26</v>
      </c>
      <c r="Q3010" t="b">
        <v>1</v>
      </c>
      <c r="R3010" t="s">
        <v>8303</v>
      </c>
      <c r="S3010" s="11">
        <f>SUM(E3010/D3010)*100</f>
        <v>101.16666666666667</v>
      </c>
      <c r="T3010" s="10">
        <f>SUM(E3010/P3010)</f>
        <v>116.73076923076923</v>
      </c>
      <c r="U3010" t="s">
        <v>8315</v>
      </c>
      <c r="V3010" t="s">
        <v>8355</v>
      </c>
    </row>
    <row r="3011" spans="1:22" ht="43.5" x14ac:dyDescent="0.35">
      <c r="A3011">
        <v>3009</v>
      </c>
      <c r="B3011" s="3" t="s">
        <v>3009</v>
      </c>
      <c r="C3011" s="3" t="s">
        <v>7119</v>
      </c>
      <c r="D3011" s="18">
        <v>25000</v>
      </c>
      <c r="E3011" s="18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7">
        <v>41939.361574074072</v>
      </c>
      <c r="L3011" s="7">
        <v>41969.403240740743</v>
      </c>
      <c r="M3011" s="5">
        <f>(J3011/86400)+25569+(-5/24)</f>
        <v>41939.361574074072</v>
      </c>
      <c r="N3011" s="5">
        <f t="shared" ref="N3011:N3074" si="47">(I3011/86400)+25569+(-5/24)</f>
        <v>41969.403240740743</v>
      </c>
      <c r="O3011" t="b">
        <v>0</v>
      </c>
      <c r="P3011">
        <v>128</v>
      </c>
      <c r="Q3011" t="b">
        <v>1</v>
      </c>
      <c r="R3011" t="s">
        <v>8303</v>
      </c>
      <c r="S3011" s="11">
        <f>SUM(E3011/D3011)*100</f>
        <v>119.756</v>
      </c>
      <c r="T3011" s="10">
        <f>SUM(E3011/P3011)</f>
        <v>233.8984375</v>
      </c>
      <c r="U3011" t="s">
        <v>8315</v>
      </c>
      <c r="V3011" t="s">
        <v>8355</v>
      </c>
    </row>
    <row r="3012" spans="1:22" ht="43.5" x14ac:dyDescent="0.35">
      <c r="A3012">
        <v>3010</v>
      </c>
      <c r="B3012" s="3" t="s">
        <v>3010</v>
      </c>
      <c r="C3012" s="3" t="s">
        <v>7120</v>
      </c>
      <c r="D3012" s="18">
        <v>1500</v>
      </c>
      <c r="E3012" s="18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7">
        <v>41996.624062499999</v>
      </c>
      <c r="L3012" s="7">
        <v>42056.624062499999</v>
      </c>
      <c r="M3012" s="5">
        <f>(J3012/86400)+25569+(-5/24)</f>
        <v>41996.624062499999</v>
      </c>
      <c r="N3012" s="5">
        <f t="shared" si="47"/>
        <v>42056.624062499999</v>
      </c>
      <c r="O3012" t="b">
        <v>0</v>
      </c>
      <c r="P3012">
        <v>15</v>
      </c>
      <c r="Q3012" t="b">
        <v>1</v>
      </c>
      <c r="R3012" t="s">
        <v>8303</v>
      </c>
      <c r="S3012" s="11">
        <f>SUM(E3012/D3012)*100</f>
        <v>158</v>
      </c>
      <c r="T3012" s="10">
        <f>SUM(E3012/P3012)</f>
        <v>158</v>
      </c>
      <c r="U3012" t="s">
        <v>8315</v>
      </c>
      <c r="V3012" t="s">
        <v>8355</v>
      </c>
    </row>
    <row r="3013" spans="1:22" ht="43.5" x14ac:dyDescent="0.35">
      <c r="A3013">
        <v>3011</v>
      </c>
      <c r="B3013" s="3" t="s">
        <v>3011</v>
      </c>
      <c r="C3013" s="3" t="s">
        <v>7121</v>
      </c>
      <c r="D3013" s="18">
        <v>300</v>
      </c>
      <c r="E3013" s="18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7">
        <v>42334.260601851849</v>
      </c>
      <c r="L3013" s="7">
        <v>42361.749305555553</v>
      </c>
      <c r="M3013" s="5">
        <f>(J3013/86400)+25569+(-5/24)</f>
        <v>42334.260601851849</v>
      </c>
      <c r="N3013" s="5">
        <f t="shared" si="47"/>
        <v>42361.749305555553</v>
      </c>
      <c r="O3013" t="b">
        <v>0</v>
      </c>
      <c r="P3013">
        <v>25</v>
      </c>
      <c r="Q3013" t="b">
        <v>1</v>
      </c>
      <c r="R3013" t="s">
        <v>8303</v>
      </c>
      <c r="S3013" s="11">
        <f>SUM(E3013/D3013)*100</f>
        <v>123.66666666666666</v>
      </c>
      <c r="T3013" s="10">
        <f>SUM(E3013/P3013)</f>
        <v>14.84</v>
      </c>
      <c r="U3013" t="s">
        <v>8315</v>
      </c>
      <c r="V3013" t="s">
        <v>8355</v>
      </c>
    </row>
    <row r="3014" spans="1:22" ht="43.5" x14ac:dyDescent="0.35">
      <c r="A3014">
        <v>3012</v>
      </c>
      <c r="B3014" s="3" t="s">
        <v>3012</v>
      </c>
      <c r="C3014" s="3" t="s">
        <v>7122</v>
      </c>
      <c r="D3014" s="18">
        <v>4000</v>
      </c>
      <c r="E3014" s="18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7">
        <v>42024.494560185187</v>
      </c>
      <c r="L3014" s="7">
        <v>42045.494560185187</v>
      </c>
      <c r="M3014" s="5">
        <f>(J3014/86400)+25569+(-5/24)</f>
        <v>42024.494560185187</v>
      </c>
      <c r="N3014" s="5">
        <f t="shared" si="47"/>
        <v>42045.494560185187</v>
      </c>
      <c r="O3014" t="b">
        <v>0</v>
      </c>
      <c r="P3014">
        <v>55</v>
      </c>
      <c r="Q3014" t="b">
        <v>1</v>
      </c>
      <c r="R3014" t="s">
        <v>8303</v>
      </c>
      <c r="S3014" s="11">
        <f>SUM(E3014/D3014)*100</f>
        <v>117.12499999999999</v>
      </c>
      <c r="T3014" s="10">
        <f>SUM(E3014/P3014)</f>
        <v>85.181818181818187</v>
      </c>
      <c r="U3014" t="s">
        <v>8315</v>
      </c>
      <c r="V3014" t="s">
        <v>8355</v>
      </c>
    </row>
    <row r="3015" spans="1:22" ht="43.5" x14ac:dyDescent="0.35">
      <c r="A3015">
        <v>3013</v>
      </c>
      <c r="B3015" s="3" t="s">
        <v>3013</v>
      </c>
      <c r="C3015" s="3" t="s">
        <v>7123</v>
      </c>
      <c r="D3015" s="18">
        <v>10000</v>
      </c>
      <c r="E3015" s="18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7">
        <v>42146.627881944441</v>
      </c>
      <c r="L3015" s="7">
        <v>42176.627881944441</v>
      </c>
      <c r="M3015" s="5">
        <f>(J3015/86400)+25569+(-5/24)</f>
        <v>42146.627881944441</v>
      </c>
      <c r="N3015" s="5">
        <f t="shared" si="47"/>
        <v>42176.627881944441</v>
      </c>
      <c r="O3015" t="b">
        <v>0</v>
      </c>
      <c r="P3015">
        <v>107</v>
      </c>
      <c r="Q3015" t="b">
        <v>1</v>
      </c>
      <c r="R3015" t="s">
        <v>8303</v>
      </c>
      <c r="S3015" s="11">
        <f>SUM(E3015/D3015)*100</f>
        <v>156.96</v>
      </c>
      <c r="T3015" s="10">
        <f>SUM(E3015/P3015)</f>
        <v>146.69158878504672</v>
      </c>
      <c r="U3015" t="s">
        <v>8315</v>
      </c>
      <c r="V3015" t="s">
        <v>8355</v>
      </c>
    </row>
    <row r="3016" spans="1:22" ht="43.5" x14ac:dyDescent="0.35">
      <c r="A3016">
        <v>3014</v>
      </c>
      <c r="B3016" s="3" t="s">
        <v>3014</v>
      </c>
      <c r="C3016" s="3" t="s">
        <v>7124</v>
      </c>
      <c r="D3016" s="18">
        <v>25000</v>
      </c>
      <c r="E3016" s="18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7">
        <v>41919.915277777771</v>
      </c>
      <c r="L3016" s="7">
        <v>41948</v>
      </c>
      <c r="M3016" s="5">
        <f>(J3016/86400)+25569+(-5/24)</f>
        <v>41919.915277777771</v>
      </c>
      <c r="N3016" s="5">
        <f t="shared" si="47"/>
        <v>41948</v>
      </c>
      <c r="O3016" t="b">
        <v>0</v>
      </c>
      <c r="P3016">
        <v>557</v>
      </c>
      <c r="Q3016" t="b">
        <v>1</v>
      </c>
      <c r="R3016" t="s">
        <v>8303</v>
      </c>
      <c r="S3016" s="11">
        <f>SUM(E3016/D3016)*100</f>
        <v>113.104</v>
      </c>
      <c r="T3016" s="10">
        <f>SUM(E3016/P3016)</f>
        <v>50.764811490125673</v>
      </c>
      <c r="U3016" t="s">
        <v>8315</v>
      </c>
      <c r="V3016" t="s">
        <v>8355</v>
      </c>
    </row>
    <row r="3017" spans="1:22" ht="43.5" x14ac:dyDescent="0.35">
      <c r="A3017">
        <v>3015</v>
      </c>
      <c r="B3017" s="3" t="s">
        <v>3015</v>
      </c>
      <c r="C3017" s="3" t="s">
        <v>7125</v>
      </c>
      <c r="D3017" s="18">
        <v>3400</v>
      </c>
      <c r="E3017" s="18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7">
        <v>41785.518958333334</v>
      </c>
      <c r="L3017" s="7">
        <v>41800.958333333328</v>
      </c>
      <c r="M3017" s="5">
        <f>(J3017/86400)+25569+(-5/24)</f>
        <v>41785.518958333334</v>
      </c>
      <c r="N3017" s="5">
        <f t="shared" si="47"/>
        <v>41800.958333333328</v>
      </c>
      <c r="O3017" t="b">
        <v>0</v>
      </c>
      <c r="P3017">
        <v>40</v>
      </c>
      <c r="Q3017" t="b">
        <v>1</v>
      </c>
      <c r="R3017" t="s">
        <v>8303</v>
      </c>
      <c r="S3017" s="11">
        <f>SUM(E3017/D3017)*100</f>
        <v>103.17647058823529</v>
      </c>
      <c r="T3017" s="10">
        <f>SUM(E3017/P3017)</f>
        <v>87.7</v>
      </c>
      <c r="U3017" t="s">
        <v>8315</v>
      </c>
      <c r="V3017" t="s">
        <v>8355</v>
      </c>
    </row>
    <row r="3018" spans="1:22" ht="58" x14ac:dyDescent="0.35">
      <c r="A3018">
        <v>3016</v>
      </c>
      <c r="B3018" s="3" t="s">
        <v>3016</v>
      </c>
      <c r="C3018" s="3" t="s">
        <v>7126</v>
      </c>
      <c r="D3018" s="18">
        <v>8500</v>
      </c>
      <c r="E3018" s="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7">
        <v>41778.339722222219</v>
      </c>
      <c r="L3018" s="7">
        <v>41838.339722222219</v>
      </c>
      <c r="M3018" s="5">
        <f>(J3018/86400)+25569+(-5/24)</f>
        <v>41778.339722222219</v>
      </c>
      <c r="N3018" s="5">
        <f t="shared" si="47"/>
        <v>41838.339722222219</v>
      </c>
      <c r="O3018" t="b">
        <v>0</v>
      </c>
      <c r="P3018">
        <v>36</v>
      </c>
      <c r="Q3018" t="b">
        <v>1</v>
      </c>
      <c r="R3018" t="s">
        <v>8303</v>
      </c>
      <c r="S3018" s="11">
        <f>SUM(E3018/D3018)*100</f>
        <v>102.61176470588236</v>
      </c>
      <c r="T3018" s="10">
        <f>SUM(E3018/P3018)</f>
        <v>242.27777777777777</v>
      </c>
      <c r="U3018" t="s">
        <v>8315</v>
      </c>
      <c r="V3018" t="s">
        <v>8355</v>
      </c>
    </row>
    <row r="3019" spans="1:22" ht="43.5" x14ac:dyDescent="0.35">
      <c r="A3019">
        <v>3017</v>
      </c>
      <c r="B3019" s="3" t="s">
        <v>3017</v>
      </c>
      <c r="C3019" s="3" t="s">
        <v>7127</v>
      </c>
      <c r="D3019" s="18">
        <v>22000</v>
      </c>
      <c r="E3019" s="18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7">
        <v>41841.641701388886</v>
      </c>
      <c r="L3019" s="7">
        <v>41871.641701388886</v>
      </c>
      <c r="M3019" s="5">
        <f>(J3019/86400)+25569+(-5/24)</f>
        <v>41841.641701388886</v>
      </c>
      <c r="N3019" s="5">
        <f t="shared" si="47"/>
        <v>41871.641701388886</v>
      </c>
      <c r="O3019" t="b">
        <v>0</v>
      </c>
      <c r="P3019">
        <v>159</v>
      </c>
      <c r="Q3019" t="b">
        <v>1</v>
      </c>
      <c r="R3019" t="s">
        <v>8303</v>
      </c>
      <c r="S3019" s="11">
        <f>SUM(E3019/D3019)*100</f>
        <v>105.84090909090908</v>
      </c>
      <c r="T3019" s="10">
        <f>SUM(E3019/P3019)</f>
        <v>146.44654088050314</v>
      </c>
      <c r="U3019" t="s">
        <v>8315</v>
      </c>
      <c r="V3019" t="s">
        <v>8355</v>
      </c>
    </row>
    <row r="3020" spans="1:22" ht="43.5" x14ac:dyDescent="0.35">
      <c r="A3020">
        <v>3018</v>
      </c>
      <c r="B3020" s="3" t="s">
        <v>3018</v>
      </c>
      <c r="C3020" s="3" t="s">
        <v>7128</v>
      </c>
      <c r="D3020" s="18">
        <v>4200</v>
      </c>
      <c r="E3020" s="18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7">
        <v>42163.09</v>
      </c>
      <c r="L3020" s="7">
        <v>42205.708333333336</v>
      </c>
      <c r="M3020" s="5">
        <f>(J3020/86400)+25569+(-5/24)</f>
        <v>42163.09</v>
      </c>
      <c r="N3020" s="5">
        <f t="shared" si="47"/>
        <v>42205.708333333336</v>
      </c>
      <c r="O3020" t="b">
        <v>0</v>
      </c>
      <c r="P3020">
        <v>41</v>
      </c>
      <c r="Q3020" t="b">
        <v>1</v>
      </c>
      <c r="R3020" t="s">
        <v>8303</v>
      </c>
      <c r="S3020" s="11">
        <f>SUM(E3020/D3020)*100</f>
        <v>100.71428571428571</v>
      </c>
      <c r="T3020" s="10">
        <f>SUM(E3020/P3020)</f>
        <v>103.17073170731707</v>
      </c>
      <c r="U3020" t="s">
        <v>8315</v>
      </c>
      <c r="V3020" t="s">
        <v>8355</v>
      </c>
    </row>
    <row r="3021" spans="1:22" ht="43.5" x14ac:dyDescent="0.35">
      <c r="A3021">
        <v>3019</v>
      </c>
      <c r="B3021" s="3" t="s">
        <v>3019</v>
      </c>
      <c r="C3021" s="3" t="s">
        <v>7129</v>
      </c>
      <c r="D3021" s="18">
        <v>15000</v>
      </c>
      <c r="E3021" s="18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7">
        <v>41758.625231481477</v>
      </c>
      <c r="L3021" s="7">
        <v>41785.916666666664</v>
      </c>
      <c r="M3021" s="5">
        <f>(J3021/86400)+25569+(-5/24)</f>
        <v>41758.625231481477</v>
      </c>
      <c r="N3021" s="5">
        <f t="shared" si="47"/>
        <v>41785.916666666664</v>
      </c>
      <c r="O3021" t="b">
        <v>0</v>
      </c>
      <c r="P3021">
        <v>226</v>
      </c>
      <c r="Q3021" t="b">
        <v>1</v>
      </c>
      <c r="R3021" t="s">
        <v>8303</v>
      </c>
      <c r="S3021" s="11">
        <f>SUM(E3021/D3021)*100</f>
        <v>121.23333333333332</v>
      </c>
      <c r="T3021" s="10">
        <f>SUM(E3021/P3021)</f>
        <v>80.464601769911511</v>
      </c>
      <c r="U3021" t="s">
        <v>8315</v>
      </c>
      <c r="V3021" t="s">
        <v>8355</v>
      </c>
    </row>
    <row r="3022" spans="1:22" ht="58" x14ac:dyDescent="0.35">
      <c r="A3022">
        <v>3020</v>
      </c>
      <c r="B3022" s="3" t="s">
        <v>3020</v>
      </c>
      <c r="C3022" s="3" t="s">
        <v>7130</v>
      </c>
      <c r="D3022" s="18">
        <v>7000</v>
      </c>
      <c r="E3022" s="18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7">
        <v>42170.638113425921</v>
      </c>
      <c r="L3022" s="7">
        <v>42230.638113425921</v>
      </c>
      <c r="M3022" s="5">
        <f>(J3022/86400)+25569+(-5/24)</f>
        <v>42170.638113425921</v>
      </c>
      <c r="N3022" s="5">
        <f t="shared" si="47"/>
        <v>42230.638113425921</v>
      </c>
      <c r="O3022" t="b">
        <v>0</v>
      </c>
      <c r="P3022">
        <v>30</v>
      </c>
      <c r="Q3022" t="b">
        <v>1</v>
      </c>
      <c r="R3022" t="s">
        <v>8303</v>
      </c>
      <c r="S3022" s="11">
        <f>SUM(E3022/D3022)*100</f>
        <v>100.57142857142858</v>
      </c>
      <c r="T3022" s="10">
        <f>SUM(E3022/P3022)</f>
        <v>234.66666666666666</v>
      </c>
      <c r="U3022" t="s">
        <v>8315</v>
      </c>
      <c r="V3022" t="s">
        <v>8355</v>
      </c>
    </row>
    <row r="3023" spans="1:22" ht="43.5" x14ac:dyDescent="0.35">
      <c r="A3023">
        <v>3021</v>
      </c>
      <c r="B3023" s="3" t="s">
        <v>3021</v>
      </c>
      <c r="C3023" s="3" t="s">
        <v>7131</v>
      </c>
      <c r="D3023" s="18">
        <v>4500</v>
      </c>
      <c r="E3023" s="18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7">
        <v>42660.410520833328</v>
      </c>
      <c r="L3023" s="7">
        <v>42696.040972222218</v>
      </c>
      <c r="M3023" s="5">
        <f>(J3023/86400)+25569+(-5/24)</f>
        <v>42660.410520833328</v>
      </c>
      <c r="N3023" s="5">
        <f t="shared" si="47"/>
        <v>42696.040972222218</v>
      </c>
      <c r="O3023" t="b">
        <v>0</v>
      </c>
      <c r="P3023">
        <v>103</v>
      </c>
      <c r="Q3023" t="b">
        <v>1</v>
      </c>
      <c r="R3023" t="s">
        <v>8303</v>
      </c>
      <c r="S3023" s="11">
        <f>SUM(E3023/D3023)*100</f>
        <v>116.02222222222223</v>
      </c>
      <c r="T3023" s="10">
        <f>SUM(E3023/P3023)</f>
        <v>50.689320388349515</v>
      </c>
      <c r="U3023" t="s">
        <v>8315</v>
      </c>
      <c r="V3023" t="s">
        <v>8355</v>
      </c>
    </row>
    <row r="3024" spans="1:22" ht="43.5" x14ac:dyDescent="0.35">
      <c r="A3024">
        <v>3022</v>
      </c>
      <c r="B3024" s="3" t="s">
        <v>3022</v>
      </c>
      <c r="C3024" s="3" t="s">
        <v>7132</v>
      </c>
      <c r="D3024" s="18">
        <v>10000</v>
      </c>
      <c r="E3024" s="18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7">
        <v>42564.745474537034</v>
      </c>
      <c r="L3024" s="7">
        <v>42609.745474537034</v>
      </c>
      <c r="M3024" s="5">
        <f>(J3024/86400)+25569+(-5/24)</f>
        <v>42564.745474537034</v>
      </c>
      <c r="N3024" s="5">
        <f t="shared" si="47"/>
        <v>42609.745474537034</v>
      </c>
      <c r="O3024" t="b">
        <v>0</v>
      </c>
      <c r="P3024">
        <v>62</v>
      </c>
      <c r="Q3024" t="b">
        <v>1</v>
      </c>
      <c r="R3024" t="s">
        <v>8303</v>
      </c>
      <c r="S3024" s="11">
        <f>SUM(E3024/D3024)*100</f>
        <v>100.88</v>
      </c>
      <c r="T3024" s="10">
        <f>SUM(E3024/P3024)</f>
        <v>162.70967741935485</v>
      </c>
      <c r="U3024" t="s">
        <v>8315</v>
      </c>
      <c r="V3024" t="s">
        <v>8355</v>
      </c>
    </row>
    <row r="3025" spans="1:22" ht="58" x14ac:dyDescent="0.35">
      <c r="A3025">
        <v>3023</v>
      </c>
      <c r="B3025" s="3" t="s">
        <v>3023</v>
      </c>
      <c r="C3025" s="3" t="s">
        <v>7133</v>
      </c>
      <c r="D3025" s="18">
        <v>700</v>
      </c>
      <c r="E3025" s="18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7">
        <v>42121.467430555553</v>
      </c>
      <c r="L3025" s="7">
        <v>42166.467430555553</v>
      </c>
      <c r="M3025" s="5">
        <f>(J3025/86400)+25569+(-5/24)</f>
        <v>42121.467430555553</v>
      </c>
      <c r="N3025" s="5">
        <f t="shared" si="47"/>
        <v>42166.467430555553</v>
      </c>
      <c r="O3025" t="b">
        <v>0</v>
      </c>
      <c r="P3025">
        <v>6</v>
      </c>
      <c r="Q3025" t="b">
        <v>1</v>
      </c>
      <c r="R3025" t="s">
        <v>8303</v>
      </c>
      <c r="S3025" s="11">
        <f>SUM(E3025/D3025)*100</f>
        <v>103</v>
      </c>
      <c r="T3025" s="10">
        <f>SUM(E3025/P3025)</f>
        <v>120.16666666666667</v>
      </c>
      <c r="U3025" t="s">
        <v>8315</v>
      </c>
      <c r="V3025" t="s">
        <v>8355</v>
      </c>
    </row>
    <row r="3026" spans="1:22" ht="43.5" x14ac:dyDescent="0.35">
      <c r="A3026">
        <v>3024</v>
      </c>
      <c r="B3026" s="3" t="s">
        <v>3024</v>
      </c>
      <c r="C3026" s="3" t="s">
        <v>7134</v>
      </c>
      <c r="D3026" s="18">
        <v>5000</v>
      </c>
      <c r="E3026" s="18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7">
        <v>41158.785590277774</v>
      </c>
      <c r="L3026" s="7">
        <v>41188.785590277774</v>
      </c>
      <c r="M3026" s="5">
        <f>(J3026/86400)+25569+(-5/24)</f>
        <v>41158.785590277774</v>
      </c>
      <c r="N3026" s="5">
        <f t="shared" si="47"/>
        <v>41188.785590277774</v>
      </c>
      <c r="O3026" t="b">
        <v>0</v>
      </c>
      <c r="P3026">
        <v>182</v>
      </c>
      <c r="Q3026" t="b">
        <v>1</v>
      </c>
      <c r="R3026" t="s">
        <v>8303</v>
      </c>
      <c r="S3026" s="11">
        <f>SUM(E3026/D3026)*100</f>
        <v>246.42</v>
      </c>
      <c r="T3026" s="10">
        <f>SUM(E3026/P3026)</f>
        <v>67.697802197802204</v>
      </c>
      <c r="U3026" t="s">
        <v>8315</v>
      </c>
      <c r="V3026" t="s">
        <v>8355</v>
      </c>
    </row>
    <row r="3027" spans="1:22" ht="43.5" x14ac:dyDescent="0.35">
      <c r="A3027">
        <v>3025</v>
      </c>
      <c r="B3027" s="3" t="s">
        <v>3025</v>
      </c>
      <c r="C3027" s="3" t="s">
        <v>7135</v>
      </c>
      <c r="D3027" s="18">
        <v>2500</v>
      </c>
      <c r="E3027" s="18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7">
        <v>41761.301076388889</v>
      </c>
      <c r="L3027" s="7">
        <v>41789.458333333328</v>
      </c>
      <c r="M3027" s="5">
        <f>(J3027/86400)+25569+(-5/24)</f>
        <v>41761.301076388889</v>
      </c>
      <c r="N3027" s="5">
        <f t="shared" si="47"/>
        <v>41789.458333333328</v>
      </c>
      <c r="O3027" t="b">
        <v>0</v>
      </c>
      <c r="P3027">
        <v>145</v>
      </c>
      <c r="Q3027" t="b">
        <v>1</v>
      </c>
      <c r="R3027" t="s">
        <v>8303</v>
      </c>
      <c r="S3027" s="11">
        <f>SUM(E3027/D3027)*100</f>
        <v>302.2</v>
      </c>
      <c r="T3027" s="10">
        <f>SUM(E3027/P3027)</f>
        <v>52.103448275862071</v>
      </c>
      <c r="U3027" t="s">
        <v>8315</v>
      </c>
      <c r="V3027" t="s">
        <v>8355</v>
      </c>
    </row>
    <row r="3028" spans="1:22" ht="58" x14ac:dyDescent="0.35">
      <c r="A3028">
        <v>3026</v>
      </c>
      <c r="B3028" s="3" t="s">
        <v>3026</v>
      </c>
      <c r="C3028" s="3" t="s">
        <v>7136</v>
      </c>
      <c r="D3028" s="18">
        <v>900</v>
      </c>
      <c r="E3028" s="1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7">
        <v>42783.251064814809</v>
      </c>
      <c r="L3028" s="7">
        <v>42797.251064814809</v>
      </c>
      <c r="M3028" s="5">
        <f>(J3028/86400)+25569+(-5/24)</f>
        <v>42783.251064814809</v>
      </c>
      <c r="N3028" s="5">
        <f t="shared" si="47"/>
        <v>42797.251064814809</v>
      </c>
      <c r="O3028" t="b">
        <v>0</v>
      </c>
      <c r="P3028">
        <v>25</v>
      </c>
      <c r="Q3028" t="b">
        <v>1</v>
      </c>
      <c r="R3028" t="s">
        <v>8303</v>
      </c>
      <c r="S3028" s="11">
        <f>SUM(E3028/D3028)*100</f>
        <v>143.33333333333334</v>
      </c>
      <c r="T3028" s="10">
        <f>SUM(E3028/P3028)</f>
        <v>51.6</v>
      </c>
      <c r="U3028" t="s">
        <v>8315</v>
      </c>
      <c r="V3028" t="s">
        <v>8355</v>
      </c>
    </row>
    <row r="3029" spans="1:22" ht="43.5" x14ac:dyDescent="0.35">
      <c r="A3029">
        <v>3027</v>
      </c>
      <c r="B3029" s="3" t="s">
        <v>3027</v>
      </c>
      <c r="C3029" s="3" t="s">
        <v>7137</v>
      </c>
      <c r="D3029" s="18">
        <v>40000</v>
      </c>
      <c r="E3029" s="18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7">
        <v>42053.49596064815</v>
      </c>
      <c r="L3029" s="7">
        <v>42083.454293981478</v>
      </c>
      <c r="M3029" s="5">
        <f>(J3029/86400)+25569+(-5/24)</f>
        <v>42053.49596064815</v>
      </c>
      <c r="N3029" s="5">
        <f t="shared" si="47"/>
        <v>42083.454293981478</v>
      </c>
      <c r="O3029" t="b">
        <v>0</v>
      </c>
      <c r="P3029">
        <v>320</v>
      </c>
      <c r="Q3029" t="b">
        <v>1</v>
      </c>
      <c r="R3029" t="s">
        <v>8303</v>
      </c>
      <c r="S3029" s="11">
        <f>SUM(E3029/D3029)*100</f>
        <v>131.44</v>
      </c>
      <c r="T3029" s="10">
        <f>SUM(E3029/P3029)</f>
        <v>164.3</v>
      </c>
      <c r="U3029" t="s">
        <v>8315</v>
      </c>
      <c r="V3029" t="s">
        <v>8355</v>
      </c>
    </row>
    <row r="3030" spans="1:22" ht="29" x14ac:dyDescent="0.35">
      <c r="A3030">
        <v>3028</v>
      </c>
      <c r="B3030" s="3" t="s">
        <v>3028</v>
      </c>
      <c r="C3030" s="3" t="s">
        <v>7138</v>
      </c>
      <c r="D3030" s="18">
        <v>5000</v>
      </c>
      <c r="E3030" s="18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7">
        <v>42567.055844907409</v>
      </c>
      <c r="L3030" s="7">
        <v>42597.055844907409</v>
      </c>
      <c r="M3030" s="5">
        <f>(J3030/86400)+25569+(-5/24)</f>
        <v>42567.055844907409</v>
      </c>
      <c r="N3030" s="5">
        <f t="shared" si="47"/>
        <v>42597.055844907409</v>
      </c>
      <c r="O3030" t="b">
        <v>0</v>
      </c>
      <c r="P3030">
        <v>99</v>
      </c>
      <c r="Q3030" t="b">
        <v>1</v>
      </c>
      <c r="R3030" t="s">
        <v>8303</v>
      </c>
      <c r="S3030" s="11">
        <f>SUM(E3030/D3030)*100</f>
        <v>168.01999999999998</v>
      </c>
      <c r="T3030" s="10">
        <f>SUM(E3030/P3030)</f>
        <v>84.858585858585855</v>
      </c>
      <c r="U3030" t="s">
        <v>8315</v>
      </c>
      <c r="V3030" t="s">
        <v>8355</v>
      </c>
    </row>
    <row r="3031" spans="1:22" ht="43.5" x14ac:dyDescent="0.35">
      <c r="A3031">
        <v>3029</v>
      </c>
      <c r="B3031" s="3" t="s">
        <v>3029</v>
      </c>
      <c r="C3031" s="3" t="s">
        <v>7139</v>
      </c>
      <c r="D3031" s="18">
        <v>30000</v>
      </c>
      <c r="E3031" s="18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7">
        <v>41932.500543981478</v>
      </c>
      <c r="L3031" s="7">
        <v>41960.982638888883</v>
      </c>
      <c r="M3031" s="5">
        <f>(J3031/86400)+25569+(-5/24)</f>
        <v>41932.500543981478</v>
      </c>
      <c r="N3031" s="5">
        <f t="shared" si="47"/>
        <v>41960.982638888883</v>
      </c>
      <c r="O3031" t="b">
        <v>0</v>
      </c>
      <c r="P3031">
        <v>348</v>
      </c>
      <c r="Q3031" t="b">
        <v>1</v>
      </c>
      <c r="R3031" t="s">
        <v>8303</v>
      </c>
      <c r="S3031" s="11">
        <f>SUM(E3031/D3031)*100</f>
        <v>109.67666666666666</v>
      </c>
      <c r="T3031" s="10">
        <f>SUM(E3031/P3031)</f>
        <v>94.548850574712645</v>
      </c>
      <c r="U3031" t="s">
        <v>8315</v>
      </c>
      <c r="V3031" t="s">
        <v>8355</v>
      </c>
    </row>
    <row r="3032" spans="1:22" ht="43.5" x14ac:dyDescent="0.35">
      <c r="A3032">
        <v>3030</v>
      </c>
      <c r="B3032" s="3" t="s">
        <v>3030</v>
      </c>
      <c r="C3032" s="3" t="s">
        <v>7140</v>
      </c>
      <c r="D3032" s="18">
        <v>1750</v>
      </c>
      <c r="E3032" s="18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7">
        <v>42233.5390162037</v>
      </c>
      <c r="L3032" s="7">
        <v>42263.5390162037</v>
      </c>
      <c r="M3032" s="5">
        <f>(J3032/86400)+25569+(-5/24)</f>
        <v>42233.5390162037</v>
      </c>
      <c r="N3032" s="5">
        <f t="shared" si="47"/>
        <v>42263.5390162037</v>
      </c>
      <c r="O3032" t="b">
        <v>0</v>
      </c>
      <c r="P3032">
        <v>41</v>
      </c>
      <c r="Q3032" t="b">
        <v>1</v>
      </c>
      <c r="R3032" t="s">
        <v>8303</v>
      </c>
      <c r="S3032" s="11">
        <f>SUM(E3032/D3032)*100</f>
        <v>106.6857142857143</v>
      </c>
      <c r="T3032" s="10">
        <f>SUM(E3032/P3032)</f>
        <v>45.536585365853661</v>
      </c>
      <c r="U3032" t="s">
        <v>8315</v>
      </c>
      <c r="V3032" t="s">
        <v>8355</v>
      </c>
    </row>
    <row r="3033" spans="1:22" ht="72.5" x14ac:dyDescent="0.35">
      <c r="A3033">
        <v>3031</v>
      </c>
      <c r="B3033" s="3" t="s">
        <v>3031</v>
      </c>
      <c r="C3033" s="3" t="s">
        <v>7141</v>
      </c>
      <c r="D3033" s="18">
        <v>1500</v>
      </c>
      <c r="E3033" s="18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7">
        <v>42597.674155092587</v>
      </c>
      <c r="L3033" s="7">
        <v>42657.674155092587</v>
      </c>
      <c r="M3033" s="5">
        <f>(J3033/86400)+25569+(-5/24)</f>
        <v>42597.674155092587</v>
      </c>
      <c r="N3033" s="5">
        <f t="shared" si="47"/>
        <v>42657.674155092587</v>
      </c>
      <c r="O3033" t="b">
        <v>0</v>
      </c>
      <c r="P3033">
        <v>29</v>
      </c>
      <c r="Q3033" t="b">
        <v>1</v>
      </c>
      <c r="R3033" t="s">
        <v>8303</v>
      </c>
      <c r="S3033" s="11">
        <f>SUM(E3033/D3033)*100</f>
        <v>100</v>
      </c>
      <c r="T3033" s="10">
        <f>SUM(E3033/P3033)</f>
        <v>51.724137931034484</v>
      </c>
      <c r="U3033" t="s">
        <v>8315</v>
      </c>
      <c r="V3033" t="s">
        <v>8355</v>
      </c>
    </row>
    <row r="3034" spans="1:22" ht="43.5" x14ac:dyDescent="0.35">
      <c r="A3034">
        <v>3032</v>
      </c>
      <c r="B3034" s="3" t="s">
        <v>3032</v>
      </c>
      <c r="C3034" s="3" t="s">
        <v>7142</v>
      </c>
      <c r="D3034" s="18">
        <v>1000</v>
      </c>
      <c r="E3034" s="18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7">
        <v>42227.836331018516</v>
      </c>
      <c r="L3034" s="7">
        <v>42257.836331018516</v>
      </c>
      <c r="M3034" s="5">
        <f>(J3034/86400)+25569+(-5/24)</f>
        <v>42227.836331018516</v>
      </c>
      <c r="N3034" s="5">
        <f t="shared" si="47"/>
        <v>42257.836331018516</v>
      </c>
      <c r="O3034" t="b">
        <v>0</v>
      </c>
      <c r="P3034">
        <v>25</v>
      </c>
      <c r="Q3034" t="b">
        <v>1</v>
      </c>
      <c r="R3034" t="s">
        <v>8303</v>
      </c>
      <c r="S3034" s="11">
        <f>SUM(E3034/D3034)*100</f>
        <v>127.2</v>
      </c>
      <c r="T3034" s="10">
        <f>SUM(E3034/P3034)</f>
        <v>50.88</v>
      </c>
      <c r="U3034" t="s">
        <v>8315</v>
      </c>
      <c r="V3034" t="s">
        <v>8355</v>
      </c>
    </row>
    <row r="3035" spans="1:22" ht="43.5" x14ac:dyDescent="0.35">
      <c r="A3035">
        <v>3033</v>
      </c>
      <c r="B3035" s="3" t="s">
        <v>3033</v>
      </c>
      <c r="C3035" s="3" t="s">
        <v>7143</v>
      </c>
      <c r="D3035" s="18">
        <v>3000</v>
      </c>
      <c r="E3035" s="18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7">
        <v>42569.901909722219</v>
      </c>
      <c r="L3035" s="7">
        <v>42599.901909722219</v>
      </c>
      <c r="M3035" s="5">
        <f>(J3035/86400)+25569+(-5/24)</f>
        <v>42569.901909722219</v>
      </c>
      <c r="N3035" s="5">
        <f t="shared" si="47"/>
        <v>42599.901909722219</v>
      </c>
      <c r="O3035" t="b">
        <v>0</v>
      </c>
      <c r="P3035">
        <v>23</v>
      </c>
      <c r="Q3035" t="b">
        <v>1</v>
      </c>
      <c r="R3035" t="s">
        <v>8303</v>
      </c>
      <c r="S3035" s="11">
        <f>SUM(E3035/D3035)*100</f>
        <v>146.53333333333333</v>
      </c>
      <c r="T3035" s="10">
        <f>SUM(E3035/P3035)</f>
        <v>191.13043478260869</v>
      </c>
      <c r="U3035" t="s">
        <v>8315</v>
      </c>
      <c r="V3035" t="s">
        <v>8355</v>
      </c>
    </row>
    <row r="3036" spans="1:22" ht="72.5" x14ac:dyDescent="0.35">
      <c r="A3036">
        <v>3034</v>
      </c>
      <c r="B3036" s="3" t="s">
        <v>3034</v>
      </c>
      <c r="C3036" s="3" t="s">
        <v>7144</v>
      </c>
      <c r="D3036" s="18">
        <v>100000</v>
      </c>
      <c r="E3036" s="18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7">
        <v>42644.327025462961</v>
      </c>
      <c r="L3036" s="7">
        <v>42674.957638888889</v>
      </c>
      <c r="M3036" s="5">
        <f>(J3036/86400)+25569+(-5/24)</f>
        <v>42644.327025462961</v>
      </c>
      <c r="N3036" s="5">
        <f t="shared" si="47"/>
        <v>42674.957638888889</v>
      </c>
      <c r="O3036" t="b">
        <v>0</v>
      </c>
      <c r="P3036">
        <v>1260</v>
      </c>
      <c r="Q3036" t="b">
        <v>1</v>
      </c>
      <c r="R3036" t="s">
        <v>8303</v>
      </c>
      <c r="S3036" s="11">
        <f>SUM(E3036/D3036)*100</f>
        <v>112.53599999999999</v>
      </c>
      <c r="T3036" s="10">
        <f>SUM(E3036/P3036)</f>
        <v>89.314285714285717</v>
      </c>
      <c r="U3036" t="s">
        <v>8315</v>
      </c>
      <c r="V3036" t="s">
        <v>8355</v>
      </c>
    </row>
    <row r="3037" spans="1:22" ht="29" x14ac:dyDescent="0.35">
      <c r="A3037">
        <v>3035</v>
      </c>
      <c r="B3037" s="3" t="s">
        <v>3035</v>
      </c>
      <c r="C3037" s="3" t="s">
        <v>7145</v>
      </c>
      <c r="D3037" s="18">
        <v>25000</v>
      </c>
      <c r="E3037" s="18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7">
        <v>41368.351956018516</v>
      </c>
      <c r="L3037" s="7">
        <v>41398.351956018516</v>
      </c>
      <c r="M3037" s="5">
        <f>(J3037/86400)+25569+(-5/24)</f>
        <v>41368.351956018516</v>
      </c>
      <c r="N3037" s="5">
        <f t="shared" si="47"/>
        <v>41398.351956018516</v>
      </c>
      <c r="O3037" t="b">
        <v>0</v>
      </c>
      <c r="P3037">
        <v>307</v>
      </c>
      <c r="Q3037" t="b">
        <v>1</v>
      </c>
      <c r="R3037" t="s">
        <v>8303</v>
      </c>
      <c r="S3037" s="11">
        <f>SUM(E3037/D3037)*100</f>
        <v>108.78684000000001</v>
      </c>
      <c r="T3037" s="10">
        <f>SUM(E3037/P3037)</f>
        <v>88.588631921824103</v>
      </c>
      <c r="U3037" t="s">
        <v>8315</v>
      </c>
      <c r="V3037" t="s">
        <v>8355</v>
      </c>
    </row>
    <row r="3038" spans="1:22" ht="43.5" x14ac:dyDescent="0.35">
      <c r="A3038">
        <v>3036</v>
      </c>
      <c r="B3038" s="3" t="s">
        <v>3036</v>
      </c>
      <c r="C3038" s="3" t="s">
        <v>7146</v>
      </c>
      <c r="D3038" s="18">
        <v>25000</v>
      </c>
      <c r="E3038" s="1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7">
        <v>41466.576898148145</v>
      </c>
      <c r="L3038" s="7">
        <v>41502.290972222218</v>
      </c>
      <c r="M3038" s="5">
        <f>(J3038/86400)+25569+(-5/24)</f>
        <v>41466.576898148145</v>
      </c>
      <c r="N3038" s="5">
        <f t="shared" si="47"/>
        <v>41502.290972222218</v>
      </c>
      <c r="O3038" t="b">
        <v>0</v>
      </c>
      <c r="P3038">
        <v>329</v>
      </c>
      <c r="Q3038" t="b">
        <v>1</v>
      </c>
      <c r="R3038" t="s">
        <v>8303</v>
      </c>
      <c r="S3038" s="11">
        <f>SUM(E3038/D3038)*100</f>
        <v>126.732</v>
      </c>
      <c r="T3038" s="10">
        <f>SUM(E3038/P3038)</f>
        <v>96.300911854103347</v>
      </c>
      <c r="U3038" t="s">
        <v>8315</v>
      </c>
      <c r="V3038" t="s">
        <v>8355</v>
      </c>
    </row>
    <row r="3039" spans="1:22" ht="58" x14ac:dyDescent="0.35">
      <c r="A3039">
        <v>3037</v>
      </c>
      <c r="B3039" s="3" t="s">
        <v>3037</v>
      </c>
      <c r="C3039" s="3" t="s">
        <v>7147</v>
      </c>
      <c r="D3039" s="18">
        <v>500</v>
      </c>
      <c r="E3039" s="18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7">
        <v>40378.684872685182</v>
      </c>
      <c r="L3039" s="7">
        <v>40452.999305555553</v>
      </c>
      <c r="M3039" s="5">
        <f>(J3039/86400)+25569+(-5/24)</f>
        <v>40378.684872685182</v>
      </c>
      <c r="N3039" s="5">
        <f t="shared" si="47"/>
        <v>40452.999305555553</v>
      </c>
      <c r="O3039" t="b">
        <v>0</v>
      </c>
      <c r="P3039">
        <v>32</v>
      </c>
      <c r="Q3039" t="b">
        <v>1</v>
      </c>
      <c r="R3039" t="s">
        <v>8303</v>
      </c>
      <c r="S3039" s="11">
        <f>SUM(E3039/D3039)*100</f>
        <v>213.20000000000002</v>
      </c>
      <c r="T3039" s="10">
        <f>SUM(E3039/P3039)</f>
        <v>33.3125</v>
      </c>
      <c r="U3039" t="s">
        <v>8315</v>
      </c>
      <c r="V3039" t="s">
        <v>8355</v>
      </c>
    </row>
    <row r="3040" spans="1:22" ht="43.5" x14ac:dyDescent="0.35">
      <c r="A3040">
        <v>3038</v>
      </c>
      <c r="B3040" s="3" t="s">
        <v>3038</v>
      </c>
      <c r="C3040" s="3" t="s">
        <v>7148</v>
      </c>
      <c r="D3040" s="18">
        <v>1000</v>
      </c>
      <c r="E3040" s="18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7">
        <v>42373.043946759259</v>
      </c>
      <c r="L3040" s="7">
        <v>42433.043946759259</v>
      </c>
      <c r="M3040" s="5">
        <f>(J3040/86400)+25569+(-5/24)</f>
        <v>42373.043946759259</v>
      </c>
      <c r="N3040" s="5">
        <f t="shared" si="47"/>
        <v>42433.043946759259</v>
      </c>
      <c r="O3040" t="b">
        <v>0</v>
      </c>
      <c r="P3040">
        <v>27</v>
      </c>
      <c r="Q3040" t="b">
        <v>1</v>
      </c>
      <c r="R3040" t="s">
        <v>8303</v>
      </c>
      <c r="S3040" s="11">
        <f>SUM(E3040/D3040)*100</f>
        <v>100.49999999999999</v>
      </c>
      <c r="T3040" s="10">
        <f>SUM(E3040/P3040)</f>
        <v>37.222222222222221</v>
      </c>
      <c r="U3040" t="s">
        <v>8315</v>
      </c>
      <c r="V3040" t="s">
        <v>8355</v>
      </c>
    </row>
    <row r="3041" spans="1:22" ht="43.5" x14ac:dyDescent="0.35">
      <c r="A3041">
        <v>3039</v>
      </c>
      <c r="B3041" s="3" t="s">
        <v>3039</v>
      </c>
      <c r="C3041" s="3" t="s">
        <v>7149</v>
      </c>
      <c r="D3041" s="18">
        <v>20000</v>
      </c>
      <c r="E3041" s="18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7">
        <v>41610.586087962962</v>
      </c>
      <c r="L3041" s="7">
        <v>41637.124305555553</v>
      </c>
      <c r="M3041" s="5">
        <f>(J3041/86400)+25569+(-5/24)</f>
        <v>41610.586087962962</v>
      </c>
      <c r="N3041" s="5">
        <f t="shared" si="47"/>
        <v>41637.124305555553</v>
      </c>
      <c r="O3041" t="b">
        <v>0</v>
      </c>
      <c r="P3041">
        <v>236</v>
      </c>
      <c r="Q3041" t="b">
        <v>1</v>
      </c>
      <c r="R3041" t="s">
        <v>8303</v>
      </c>
      <c r="S3041" s="11">
        <f>SUM(E3041/D3041)*100</f>
        <v>108.71389999999998</v>
      </c>
      <c r="T3041" s="10">
        <f>SUM(E3041/P3041)</f>
        <v>92.130423728813554</v>
      </c>
      <c r="U3041" t="s">
        <v>8315</v>
      </c>
      <c r="V3041" t="s">
        <v>8355</v>
      </c>
    </row>
    <row r="3042" spans="1:22" ht="43.5" x14ac:dyDescent="0.35">
      <c r="A3042">
        <v>3040</v>
      </c>
      <c r="B3042" s="3" t="s">
        <v>3040</v>
      </c>
      <c r="C3042" s="3" t="s">
        <v>7150</v>
      </c>
      <c r="D3042" s="18">
        <v>3000</v>
      </c>
      <c r="E3042" s="18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7">
        <v>42177.583576388883</v>
      </c>
      <c r="L3042" s="7">
        <v>42181.749999999993</v>
      </c>
      <c r="M3042" s="5">
        <f>(J3042/86400)+25569+(-5/24)</f>
        <v>42177.583576388883</v>
      </c>
      <c r="N3042" s="5">
        <f t="shared" si="47"/>
        <v>42181.749999999993</v>
      </c>
      <c r="O3042" t="b">
        <v>0</v>
      </c>
      <c r="P3042">
        <v>42</v>
      </c>
      <c r="Q3042" t="b">
        <v>1</v>
      </c>
      <c r="R3042" t="s">
        <v>8303</v>
      </c>
      <c r="S3042" s="11">
        <f>SUM(E3042/D3042)*100</f>
        <v>107.5</v>
      </c>
      <c r="T3042" s="10">
        <f>SUM(E3042/P3042)</f>
        <v>76.785714285714292</v>
      </c>
      <c r="U3042" t="s">
        <v>8315</v>
      </c>
      <c r="V3042" t="s">
        <v>8355</v>
      </c>
    </row>
    <row r="3043" spans="1:22" ht="29" x14ac:dyDescent="0.35">
      <c r="A3043">
        <v>3041</v>
      </c>
      <c r="B3043" s="3" t="s">
        <v>3041</v>
      </c>
      <c r="C3043" s="3" t="s">
        <v>7151</v>
      </c>
      <c r="D3043" s="18">
        <v>8300</v>
      </c>
      <c r="E3043" s="18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7">
        <v>42359.660277777781</v>
      </c>
      <c r="L3043" s="7">
        <v>42389.660277777781</v>
      </c>
      <c r="M3043" s="5">
        <f>(J3043/86400)+25569+(-5/24)</f>
        <v>42359.660277777781</v>
      </c>
      <c r="N3043" s="5">
        <f t="shared" si="47"/>
        <v>42389.660277777781</v>
      </c>
      <c r="O3043" t="b">
        <v>0</v>
      </c>
      <c r="P3043">
        <v>95</v>
      </c>
      <c r="Q3043" t="b">
        <v>1</v>
      </c>
      <c r="R3043" t="s">
        <v>8303</v>
      </c>
      <c r="S3043" s="11">
        <f>SUM(E3043/D3043)*100</f>
        <v>110.48192771084338</v>
      </c>
      <c r="T3043" s="10">
        <f>SUM(E3043/P3043)</f>
        <v>96.526315789473685</v>
      </c>
      <c r="U3043" t="s">
        <v>8315</v>
      </c>
      <c r="V3043" t="s">
        <v>8355</v>
      </c>
    </row>
    <row r="3044" spans="1:22" ht="58" x14ac:dyDescent="0.35">
      <c r="A3044">
        <v>3042</v>
      </c>
      <c r="B3044" s="3" t="s">
        <v>3042</v>
      </c>
      <c r="C3044" s="3" t="s">
        <v>7152</v>
      </c>
      <c r="D3044" s="18">
        <v>1500</v>
      </c>
      <c r="E3044" s="18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7">
        <v>42253.479710648149</v>
      </c>
      <c r="L3044" s="7">
        <v>42283.479710648149</v>
      </c>
      <c r="M3044" s="5">
        <f>(J3044/86400)+25569+(-5/24)</f>
        <v>42253.479710648149</v>
      </c>
      <c r="N3044" s="5">
        <f t="shared" si="47"/>
        <v>42283.479710648149</v>
      </c>
      <c r="O3044" t="b">
        <v>0</v>
      </c>
      <c r="P3044">
        <v>37</v>
      </c>
      <c r="Q3044" t="b">
        <v>1</v>
      </c>
      <c r="R3044" t="s">
        <v>8303</v>
      </c>
      <c r="S3044" s="11">
        <f>SUM(E3044/D3044)*100</f>
        <v>128</v>
      </c>
      <c r="T3044" s="10">
        <f>SUM(E3044/P3044)</f>
        <v>51.891891891891895</v>
      </c>
      <c r="U3044" t="s">
        <v>8315</v>
      </c>
      <c r="V3044" t="s">
        <v>8355</v>
      </c>
    </row>
    <row r="3045" spans="1:22" ht="43.5" x14ac:dyDescent="0.35">
      <c r="A3045">
        <v>3043</v>
      </c>
      <c r="B3045" s="3" t="s">
        <v>3043</v>
      </c>
      <c r="C3045" s="3" t="s">
        <v>7153</v>
      </c>
      <c r="D3045" s="18">
        <v>15000</v>
      </c>
      <c r="E3045" s="18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7">
        <v>42082.862256944441</v>
      </c>
      <c r="L3045" s="7">
        <v>42109.909722222219</v>
      </c>
      <c r="M3045" s="5">
        <f>(J3045/86400)+25569+(-5/24)</f>
        <v>42082.862256944441</v>
      </c>
      <c r="N3045" s="5">
        <f t="shared" si="47"/>
        <v>42109.909722222219</v>
      </c>
      <c r="O3045" t="b">
        <v>0</v>
      </c>
      <c r="P3045">
        <v>128</v>
      </c>
      <c r="Q3045" t="b">
        <v>1</v>
      </c>
      <c r="R3045" t="s">
        <v>8303</v>
      </c>
      <c r="S3045" s="11">
        <f>SUM(E3045/D3045)*100</f>
        <v>110.00666666666667</v>
      </c>
      <c r="T3045" s="10">
        <f>SUM(E3045/P3045)</f>
        <v>128.9140625</v>
      </c>
      <c r="U3045" t="s">
        <v>8315</v>
      </c>
      <c r="V3045" t="s">
        <v>8355</v>
      </c>
    </row>
    <row r="3046" spans="1:22" ht="43.5" x14ac:dyDescent="0.35">
      <c r="A3046">
        <v>3044</v>
      </c>
      <c r="B3046" s="3" t="s">
        <v>3044</v>
      </c>
      <c r="C3046" s="3" t="s">
        <v>7154</v>
      </c>
      <c r="D3046" s="18">
        <v>12000</v>
      </c>
      <c r="E3046" s="18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7">
        <v>42387.518495370365</v>
      </c>
      <c r="L3046" s="7">
        <v>42402.518495370365</v>
      </c>
      <c r="M3046" s="5">
        <f>(J3046/86400)+25569+(-5/24)</f>
        <v>42387.518495370365</v>
      </c>
      <c r="N3046" s="5">
        <f t="shared" si="47"/>
        <v>42402.518495370365</v>
      </c>
      <c r="O3046" t="b">
        <v>0</v>
      </c>
      <c r="P3046">
        <v>156</v>
      </c>
      <c r="Q3046" t="b">
        <v>1</v>
      </c>
      <c r="R3046" t="s">
        <v>8303</v>
      </c>
      <c r="S3046" s="11">
        <f>SUM(E3046/D3046)*100</f>
        <v>109.34166666666667</v>
      </c>
      <c r="T3046" s="10">
        <f>SUM(E3046/P3046)</f>
        <v>84.108974358974365</v>
      </c>
      <c r="U3046" t="s">
        <v>8315</v>
      </c>
      <c r="V3046" t="s">
        <v>8355</v>
      </c>
    </row>
    <row r="3047" spans="1:22" ht="58" x14ac:dyDescent="0.35">
      <c r="A3047">
        <v>3045</v>
      </c>
      <c r="B3047" s="3" t="s">
        <v>3045</v>
      </c>
      <c r="C3047" s="3" t="s">
        <v>7155</v>
      </c>
      <c r="D3047" s="18">
        <v>4000</v>
      </c>
      <c r="E3047" s="18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7">
        <v>41842.947395833333</v>
      </c>
      <c r="L3047" s="7">
        <v>41872.947395833333</v>
      </c>
      <c r="M3047" s="5">
        <f>(J3047/86400)+25569+(-5/24)</f>
        <v>41842.947395833333</v>
      </c>
      <c r="N3047" s="5">
        <f t="shared" si="47"/>
        <v>41872.947395833333</v>
      </c>
      <c r="O3047" t="b">
        <v>0</v>
      </c>
      <c r="P3047">
        <v>64</v>
      </c>
      <c r="Q3047" t="b">
        <v>1</v>
      </c>
      <c r="R3047" t="s">
        <v>8303</v>
      </c>
      <c r="S3047" s="11">
        <f>SUM(E3047/D3047)*100</f>
        <v>132.70650000000001</v>
      </c>
      <c r="T3047" s="10">
        <f>SUM(E3047/P3047)</f>
        <v>82.941562500000003</v>
      </c>
      <c r="U3047" t="s">
        <v>8315</v>
      </c>
      <c r="V3047" t="s">
        <v>8355</v>
      </c>
    </row>
    <row r="3048" spans="1:22" ht="58" x14ac:dyDescent="0.35">
      <c r="A3048">
        <v>3046</v>
      </c>
      <c r="B3048" s="3" t="s">
        <v>3046</v>
      </c>
      <c r="C3048" s="3" t="s">
        <v>7156</v>
      </c>
      <c r="D3048" s="18">
        <v>7900</v>
      </c>
      <c r="E3048" s="1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7">
        <v>41862.59474537037</v>
      </c>
      <c r="L3048" s="7">
        <v>41891.994444444441</v>
      </c>
      <c r="M3048" s="5">
        <f>(J3048/86400)+25569+(-5/24)</f>
        <v>41862.59474537037</v>
      </c>
      <c r="N3048" s="5">
        <f t="shared" si="47"/>
        <v>41891.994444444441</v>
      </c>
      <c r="O3048" t="b">
        <v>0</v>
      </c>
      <c r="P3048">
        <v>58</v>
      </c>
      <c r="Q3048" t="b">
        <v>1</v>
      </c>
      <c r="R3048" t="s">
        <v>8303</v>
      </c>
      <c r="S3048" s="11">
        <f>SUM(E3048/D3048)*100</f>
        <v>190.84810126582278</v>
      </c>
      <c r="T3048" s="10">
        <f>SUM(E3048/P3048)</f>
        <v>259.94827586206895</v>
      </c>
      <c r="U3048" t="s">
        <v>8315</v>
      </c>
      <c r="V3048" t="s">
        <v>8355</v>
      </c>
    </row>
    <row r="3049" spans="1:22" ht="43.5" x14ac:dyDescent="0.35">
      <c r="A3049">
        <v>3047</v>
      </c>
      <c r="B3049" s="3" t="s">
        <v>3047</v>
      </c>
      <c r="C3049" s="3" t="s">
        <v>7157</v>
      </c>
      <c r="D3049" s="18">
        <v>500</v>
      </c>
      <c r="E3049" s="18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7">
        <v>42443.780717592592</v>
      </c>
      <c r="L3049" s="7">
        <v>42487.344444444439</v>
      </c>
      <c r="M3049" s="5">
        <f>(J3049/86400)+25569+(-5/24)</f>
        <v>42443.780717592592</v>
      </c>
      <c r="N3049" s="5">
        <f t="shared" si="47"/>
        <v>42487.344444444439</v>
      </c>
      <c r="O3049" t="b">
        <v>0</v>
      </c>
      <c r="P3049">
        <v>20</v>
      </c>
      <c r="Q3049" t="b">
        <v>1</v>
      </c>
      <c r="R3049" t="s">
        <v>8303</v>
      </c>
      <c r="S3049" s="11">
        <f>SUM(E3049/D3049)*100</f>
        <v>149</v>
      </c>
      <c r="T3049" s="10">
        <f>SUM(E3049/P3049)</f>
        <v>37.25</v>
      </c>
      <c r="U3049" t="s">
        <v>8315</v>
      </c>
      <c r="V3049" t="s">
        <v>8355</v>
      </c>
    </row>
    <row r="3050" spans="1:22" ht="58" x14ac:dyDescent="0.35">
      <c r="A3050">
        <v>3048</v>
      </c>
      <c r="B3050" s="3" t="s">
        <v>3048</v>
      </c>
      <c r="C3050" s="3" t="s">
        <v>7158</v>
      </c>
      <c r="D3050" s="18">
        <v>5000</v>
      </c>
      <c r="E3050" s="18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7">
        <v>41975.692847222221</v>
      </c>
      <c r="L3050" s="7">
        <v>42004.681944444441</v>
      </c>
      <c r="M3050" s="5">
        <f>(J3050/86400)+25569+(-5/24)</f>
        <v>41975.692847222221</v>
      </c>
      <c r="N3050" s="5">
        <f t="shared" si="47"/>
        <v>42004.681944444441</v>
      </c>
      <c r="O3050" t="b">
        <v>0</v>
      </c>
      <c r="P3050">
        <v>47</v>
      </c>
      <c r="Q3050" t="b">
        <v>1</v>
      </c>
      <c r="R3050" t="s">
        <v>8303</v>
      </c>
      <c r="S3050" s="11">
        <f>SUM(E3050/D3050)*100</f>
        <v>166.4</v>
      </c>
      <c r="T3050" s="10">
        <f>SUM(E3050/P3050)</f>
        <v>177.02127659574469</v>
      </c>
      <c r="U3050" t="s">
        <v>8315</v>
      </c>
      <c r="V3050" t="s">
        <v>8355</v>
      </c>
    </row>
    <row r="3051" spans="1:22" ht="58" x14ac:dyDescent="0.35">
      <c r="A3051">
        <v>3049</v>
      </c>
      <c r="B3051" s="3" t="s">
        <v>3049</v>
      </c>
      <c r="C3051" s="3" t="s">
        <v>7159</v>
      </c>
      <c r="D3051" s="18">
        <v>3750</v>
      </c>
      <c r="E3051" s="18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7">
        <v>42138.806192129625</v>
      </c>
      <c r="L3051" s="7">
        <v>42168.806192129625</v>
      </c>
      <c r="M3051" s="5">
        <f>(J3051/86400)+25569+(-5/24)</f>
        <v>42138.806192129625</v>
      </c>
      <c r="N3051" s="5">
        <f t="shared" si="47"/>
        <v>42168.806192129625</v>
      </c>
      <c r="O3051" t="b">
        <v>0</v>
      </c>
      <c r="P3051">
        <v>54</v>
      </c>
      <c r="Q3051" t="b">
        <v>1</v>
      </c>
      <c r="R3051" t="s">
        <v>8303</v>
      </c>
      <c r="S3051" s="11">
        <f>SUM(E3051/D3051)*100</f>
        <v>106.66666666666667</v>
      </c>
      <c r="T3051" s="10">
        <f>SUM(E3051/P3051)</f>
        <v>74.074074074074076</v>
      </c>
      <c r="U3051" t="s">
        <v>8315</v>
      </c>
      <c r="V3051" t="s">
        <v>8355</v>
      </c>
    </row>
    <row r="3052" spans="1:22" ht="29" x14ac:dyDescent="0.35">
      <c r="A3052">
        <v>3050</v>
      </c>
      <c r="B3052" s="3" t="s">
        <v>3050</v>
      </c>
      <c r="C3052" s="3" t="s">
        <v>7160</v>
      </c>
      <c r="D3052" s="18">
        <v>600</v>
      </c>
      <c r="E3052" s="18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7">
        <v>42464.960185185184</v>
      </c>
      <c r="L3052" s="7">
        <v>42494.960185185184</v>
      </c>
      <c r="M3052" s="5">
        <f>(J3052/86400)+25569+(-5/24)</f>
        <v>42464.960185185184</v>
      </c>
      <c r="N3052" s="5">
        <f t="shared" si="47"/>
        <v>42494.960185185184</v>
      </c>
      <c r="O3052" t="b">
        <v>0</v>
      </c>
      <c r="P3052">
        <v>9</v>
      </c>
      <c r="Q3052" t="b">
        <v>1</v>
      </c>
      <c r="R3052" t="s">
        <v>8303</v>
      </c>
      <c r="S3052" s="11">
        <f>SUM(E3052/D3052)*100</f>
        <v>106</v>
      </c>
      <c r="T3052" s="10">
        <f>SUM(E3052/P3052)</f>
        <v>70.666666666666671</v>
      </c>
      <c r="U3052" t="s">
        <v>8315</v>
      </c>
      <c r="V3052" t="s">
        <v>8355</v>
      </c>
    </row>
    <row r="3053" spans="1:22" ht="58" x14ac:dyDescent="0.35">
      <c r="A3053">
        <v>3051</v>
      </c>
      <c r="B3053" s="3" t="s">
        <v>3051</v>
      </c>
      <c r="C3053" s="3" t="s">
        <v>7161</v>
      </c>
      <c r="D3053" s="18">
        <v>3500</v>
      </c>
      <c r="E3053" s="18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7">
        <v>42744.207696759258</v>
      </c>
      <c r="L3053" s="7">
        <v>42774.207696759258</v>
      </c>
      <c r="M3053" s="5">
        <f>(J3053/86400)+25569+(-5/24)</f>
        <v>42744.207696759258</v>
      </c>
      <c r="N3053" s="5">
        <f t="shared" si="47"/>
        <v>42774.207696759258</v>
      </c>
      <c r="O3053" t="b">
        <v>1</v>
      </c>
      <c r="P3053">
        <v>35</v>
      </c>
      <c r="Q3053" t="b">
        <v>0</v>
      </c>
      <c r="R3053" t="s">
        <v>8303</v>
      </c>
      <c r="S3053" s="11">
        <f>SUM(E3053/D3053)*100</f>
        <v>23.62857142857143</v>
      </c>
      <c r="T3053" s="10">
        <f>SUM(E3053/P3053)</f>
        <v>23.62857142857143</v>
      </c>
      <c r="U3053" t="s">
        <v>8315</v>
      </c>
      <c r="V3053" t="s">
        <v>8355</v>
      </c>
    </row>
    <row r="3054" spans="1:22" ht="43.5" x14ac:dyDescent="0.35">
      <c r="A3054">
        <v>3052</v>
      </c>
      <c r="B3054" s="3" t="s">
        <v>3052</v>
      </c>
      <c r="C3054" s="3" t="s">
        <v>7162</v>
      </c>
      <c r="D3054" s="18">
        <v>50000</v>
      </c>
      <c r="E3054" s="18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7">
        <v>42122.461736111109</v>
      </c>
      <c r="L3054" s="7">
        <v>42152.457638888889</v>
      </c>
      <c r="M3054" s="5">
        <f>(J3054/86400)+25569+(-5/24)</f>
        <v>42122.461736111109</v>
      </c>
      <c r="N3054" s="5">
        <f t="shared" si="47"/>
        <v>42152.457638888889</v>
      </c>
      <c r="O3054" t="b">
        <v>0</v>
      </c>
      <c r="P3054">
        <v>2</v>
      </c>
      <c r="Q3054" t="b">
        <v>0</v>
      </c>
      <c r="R3054" t="s">
        <v>8303</v>
      </c>
      <c r="S3054" s="11">
        <f>SUM(E3054/D3054)*100</f>
        <v>0.15</v>
      </c>
      <c r="T3054" s="10">
        <f>SUM(E3054/P3054)</f>
        <v>37.5</v>
      </c>
      <c r="U3054" t="s">
        <v>8315</v>
      </c>
      <c r="V3054" t="s">
        <v>8355</v>
      </c>
    </row>
    <row r="3055" spans="1:22" ht="58" x14ac:dyDescent="0.35">
      <c r="A3055">
        <v>3053</v>
      </c>
      <c r="B3055" s="3" t="s">
        <v>3053</v>
      </c>
      <c r="C3055" s="3" t="s">
        <v>7163</v>
      </c>
      <c r="D3055" s="18">
        <v>10000</v>
      </c>
      <c r="E3055" s="18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7">
        <v>41862.553391203699</v>
      </c>
      <c r="L3055" s="7">
        <v>41913.957638888889</v>
      </c>
      <c r="M3055" s="5">
        <f>(J3055/86400)+25569+(-5/24)</f>
        <v>41862.553391203699</v>
      </c>
      <c r="N3055" s="5">
        <f t="shared" si="47"/>
        <v>41913.957638888889</v>
      </c>
      <c r="O3055" t="b">
        <v>0</v>
      </c>
      <c r="P3055">
        <v>3</v>
      </c>
      <c r="Q3055" t="b">
        <v>0</v>
      </c>
      <c r="R3055" t="s">
        <v>8303</v>
      </c>
      <c r="S3055" s="11">
        <f>SUM(E3055/D3055)*100</f>
        <v>0.4</v>
      </c>
      <c r="T3055" s="10">
        <f>SUM(E3055/P3055)</f>
        <v>13.333333333333334</v>
      </c>
      <c r="U3055" t="s">
        <v>8315</v>
      </c>
      <c r="V3055" t="s">
        <v>8355</v>
      </c>
    </row>
    <row r="3056" spans="1:22" ht="58" x14ac:dyDescent="0.35">
      <c r="A3056">
        <v>3054</v>
      </c>
      <c r="B3056" s="3" t="s">
        <v>3054</v>
      </c>
      <c r="C3056" s="3" t="s">
        <v>7164</v>
      </c>
      <c r="D3056" s="18">
        <v>300</v>
      </c>
      <c r="E3056" s="18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7">
        <v>42027.624467592592</v>
      </c>
      <c r="L3056" s="7">
        <v>42064.836111111108</v>
      </c>
      <c r="M3056" s="5">
        <f>(J3056/86400)+25569+(-5/24)</f>
        <v>42027.624467592592</v>
      </c>
      <c r="N3056" s="5">
        <f t="shared" si="47"/>
        <v>42064.836111111108</v>
      </c>
      <c r="O3056" t="b">
        <v>0</v>
      </c>
      <c r="P3056">
        <v>0</v>
      </c>
      <c r="Q3056" t="b">
        <v>0</v>
      </c>
      <c r="R3056" t="s">
        <v>8303</v>
      </c>
      <c r="S3056" s="11">
        <f>SUM(E3056/D3056)*100</f>
        <v>0</v>
      </c>
      <c r="T3056" s="10" t="e">
        <f>SUM(E3056/P3056)</f>
        <v>#DIV/0!</v>
      </c>
      <c r="U3056" t="s">
        <v>8315</v>
      </c>
      <c r="V3056" t="s">
        <v>8355</v>
      </c>
    </row>
    <row r="3057" spans="1:22" ht="43.5" x14ac:dyDescent="0.35">
      <c r="A3057">
        <v>3055</v>
      </c>
      <c r="B3057" s="3" t="s">
        <v>3055</v>
      </c>
      <c r="C3057" s="3" t="s">
        <v>7165</v>
      </c>
      <c r="D3057" s="18">
        <v>20000</v>
      </c>
      <c r="E3057" s="18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7">
        <v>41953.749884259254</v>
      </c>
      <c r="L3057" s="7">
        <v>42013.749884259254</v>
      </c>
      <c r="M3057" s="5">
        <f>(J3057/86400)+25569+(-5/24)</f>
        <v>41953.749884259254</v>
      </c>
      <c r="N3057" s="5">
        <f t="shared" si="47"/>
        <v>42013.749884259254</v>
      </c>
      <c r="O3057" t="b">
        <v>0</v>
      </c>
      <c r="P3057">
        <v>1</v>
      </c>
      <c r="Q3057" t="b">
        <v>0</v>
      </c>
      <c r="R3057" t="s">
        <v>8303</v>
      </c>
      <c r="S3057" s="11">
        <f>SUM(E3057/D3057)*100</f>
        <v>5.0000000000000001E-3</v>
      </c>
      <c r="T3057" s="10">
        <f>SUM(E3057/P3057)</f>
        <v>1</v>
      </c>
      <c r="U3057" t="s">
        <v>8315</v>
      </c>
      <c r="V3057" t="s">
        <v>8355</v>
      </c>
    </row>
    <row r="3058" spans="1:22" ht="58" x14ac:dyDescent="0.35">
      <c r="A3058">
        <v>3056</v>
      </c>
      <c r="B3058" s="3" t="s">
        <v>3056</v>
      </c>
      <c r="C3058" s="3" t="s">
        <v>7166</v>
      </c>
      <c r="D3058" s="18">
        <v>25000</v>
      </c>
      <c r="E3058" s="1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7">
        <v>41851.428055555552</v>
      </c>
      <c r="L3058" s="7">
        <v>41911.428055555552</v>
      </c>
      <c r="M3058" s="5">
        <f>(J3058/86400)+25569+(-5/24)</f>
        <v>41851.428055555552</v>
      </c>
      <c r="N3058" s="5">
        <f t="shared" si="47"/>
        <v>41911.428055555552</v>
      </c>
      <c r="O3058" t="b">
        <v>0</v>
      </c>
      <c r="P3058">
        <v>0</v>
      </c>
      <c r="Q3058" t="b">
        <v>0</v>
      </c>
      <c r="R3058" t="s">
        <v>8303</v>
      </c>
      <c r="S3058" s="11">
        <f>SUM(E3058/D3058)*100</f>
        <v>0</v>
      </c>
      <c r="T3058" s="10" t="e">
        <f>SUM(E3058/P3058)</f>
        <v>#DIV/0!</v>
      </c>
      <c r="U3058" t="s">
        <v>8315</v>
      </c>
      <c r="V3058" t="s">
        <v>8355</v>
      </c>
    </row>
    <row r="3059" spans="1:22" ht="43.5" x14ac:dyDescent="0.35">
      <c r="A3059">
        <v>3057</v>
      </c>
      <c r="B3059" s="3" t="s">
        <v>3057</v>
      </c>
      <c r="C3059" s="3" t="s">
        <v>7167</v>
      </c>
      <c r="D3059" s="18">
        <v>50000</v>
      </c>
      <c r="E3059" s="18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7">
        <v>42433.442256944443</v>
      </c>
      <c r="L3059" s="7">
        <v>42463.400590277779</v>
      </c>
      <c r="M3059" s="5">
        <f>(J3059/86400)+25569+(-5/24)</f>
        <v>42433.442256944443</v>
      </c>
      <c r="N3059" s="5">
        <f t="shared" si="47"/>
        <v>42463.400590277779</v>
      </c>
      <c r="O3059" t="b">
        <v>0</v>
      </c>
      <c r="P3059">
        <v>0</v>
      </c>
      <c r="Q3059" t="b">
        <v>0</v>
      </c>
      <c r="R3059" t="s">
        <v>8303</v>
      </c>
      <c r="S3059" s="11">
        <f>SUM(E3059/D3059)*100</f>
        <v>0</v>
      </c>
      <c r="T3059" s="10" t="e">
        <f>SUM(E3059/P3059)</f>
        <v>#DIV/0!</v>
      </c>
      <c r="U3059" t="s">
        <v>8315</v>
      </c>
      <c r="V3059" t="s">
        <v>8355</v>
      </c>
    </row>
    <row r="3060" spans="1:22" ht="58" x14ac:dyDescent="0.35">
      <c r="A3060">
        <v>3058</v>
      </c>
      <c r="B3060" s="3" t="s">
        <v>3058</v>
      </c>
      <c r="C3060" s="3" t="s">
        <v>7168</v>
      </c>
      <c r="D3060" s="18">
        <v>18000</v>
      </c>
      <c r="E3060" s="18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7">
        <v>42460.165972222218</v>
      </c>
      <c r="L3060" s="7">
        <v>42510.165972222218</v>
      </c>
      <c r="M3060" s="5">
        <f>(J3060/86400)+25569+(-5/24)</f>
        <v>42460.165972222218</v>
      </c>
      <c r="N3060" s="5">
        <f t="shared" si="47"/>
        <v>42510.165972222218</v>
      </c>
      <c r="O3060" t="b">
        <v>0</v>
      </c>
      <c r="P3060">
        <v>3</v>
      </c>
      <c r="Q3060" t="b">
        <v>0</v>
      </c>
      <c r="R3060" t="s">
        <v>8303</v>
      </c>
      <c r="S3060" s="11">
        <f>SUM(E3060/D3060)*100</f>
        <v>1.6666666666666666E-2</v>
      </c>
      <c r="T3060" s="10">
        <f>SUM(E3060/P3060)</f>
        <v>1</v>
      </c>
      <c r="U3060" t="s">
        <v>8315</v>
      </c>
      <c r="V3060" t="s">
        <v>8355</v>
      </c>
    </row>
    <row r="3061" spans="1:22" ht="43.5" x14ac:dyDescent="0.35">
      <c r="A3061">
        <v>3059</v>
      </c>
      <c r="B3061" s="3" t="s">
        <v>3059</v>
      </c>
      <c r="C3061" s="3" t="s">
        <v>7169</v>
      </c>
      <c r="D3061" s="18">
        <v>15000</v>
      </c>
      <c r="E3061" s="18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7">
        <v>41829.727384259255</v>
      </c>
      <c r="L3061" s="7">
        <v>41859.727384259255</v>
      </c>
      <c r="M3061" s="5">
        <f>(J3061/86400)+25569+(-5/24)</f>
        <v>41829.727384259255</v>
      </c>
      <c r="N3061" s="5">
        <f t="shared" si="47"/>
        <v>41859.727384259255</v>
      </c>
      <c r="O3061" t="b">
        <v>0</v>
      </c>
      <c r="P3061">
        <v>11</v>
      </c>
      <c r="Q3061" t="b">
        <v>0</v>
      </c>
      <c r="R3061" t="s">
        <v>8303</v>
      </c>
      <c r="S3061" s="11">
        <f>SUM(E3061/D3061)*100</f>
        <v>3.0066666666666664</v>
      </c>
      <c r="T3061" s="10">
        <f>SUM(E3061/P3061)</f>
        <v>41</v>
      </c>
      <c r="U3061" t="s">
        <v>8315</v>
      </c>
      <c r="V3061" t="s">
        <v>8355</v>
      </c>
    </row>
    <row r="3062" spans="1:22" ht="29" x14ac:dyDescent="0.35">
      <c r="A3062">
        <v>3060</v>
      </c>
      <c r="B3062" s="3" t="s">
        <v>3060</v>
      </c>
      <c r="C3062" s="3" t="s">
        <v>7170</v>
      </c>
      <c r="D3062" s="18">
        <v>220000</v>
      </c>
      <c r="E3062" s="18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7">
        <v>42245.066365740735</v>
      </c>
      <c r="L3062" s="7">
        <v>42275.066365740735</v>
      </c>
      <c r="M3062" s="5">
        <f>(J3062/86400)+25569+(-5/24)</f>
        <v>42245.066365740735</v>
      </c>
      <c r="N3062" s="5">
        <f t="shared" si="47"/>
        <v>42275.066365740735</v>
      </c>
      <c r="O3062" t="b">
        <v>0</v>
      </c>
      <c r="P3062">
        <v>6</v>
      </c>
      <c r="Q3062" t="b">
        <v>0</v>
      </c>
      <c r="R3062" t="s">
        <v>8303</v>
      </c>
      <c r="S3062" s="11">
        <f>SUM(E3062/D3062)*100</f>
        <v>0.15227272727272728</v>
      </c>
      <c r="T3062" s="10">
        <f>SUM(E3062/P3062)</f>
        <v>55.833333333333336</v>
      </c>
      <c r="U3062" t="s">
        <v>8315</v>
      </c>
      <c r="V3062" t="s">
        <v>8355</v>
      </c>
    </row>
    <row r="3063" spans="1:22" x14ac:dyDescent="0.35">
      <c r="A3063">
        <v>3061</v>
      </c>
      <c r="B3063" s="3" t="s">
        <v>3061</v>
      </c>
      <c r="C3063" s="3" t="s">
        <v>7171</v>
      </c>
      <c r="D3063" s="18">
        <v>1000000</v>
      </c>
      <c r="E3063" s="18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7">
        <v>41834.575787037036</v>
      </c>
      <c r="L3063" s="7">
        <v>41864.575787037036</v>
      </c>
      <c r="M3063" s="5">
        <f>(J3063/86400)+25569+(-5/24)</f>
        <v>41834.575787037036</v>
      </c>
      <c r="N3063" s="5">
        <f t="shared" si="47"/>
        <v>41864.575787037036</v>
      </c>
      <c r="O3063" t="b">
        <v>0</v>
      </c>
      <c r="P3063">
        <v>0</v>
      </c>
      <c r="Q3063" t="b">
        <v>0</v>
      </c>
      <c r="R3063" t="s">
        <v>8303</v>
      </c>
      <c r="S3063" s="11">
        <f>SUM(E3063/D3063)*100</f>
        <v>0</v>
      </c>
      <c r="T3063" s="10" t="e">
        <f>SUM(E3063/P3063)</f>
        <v>#DIV/0!</v>
      </c>
      <c r="U3063" t="s">
        <v>8315</v>
      </c>
      <c r="V3063" t="s">
        <v>8355</v>
      </c>
    </row>
    <row r="3064" spans="1:22" ht="43.5" x14ac:dyDescent="0.35">
      <c r="A3064">
        <v>3062</v>
      </c>
      <c r="B3064" s="3" t="s">
        <v>3062</v>
      </c>
      <c r="C3064" s="3" t="s">
        <v>7172</v>
      </c>
      <c r="D3064" s="18">
        <v>10000</v>
      </c>
      <c r="E3064" s="18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7">
        <v>42248.3274537037</v>
      </c>
      <c r="L3064" s="7">
        <v>42277.541666666664</v>
      </c>
      <c r="M3064" s="5">
        <f>(J3064/86400)+25569+(-5/24)</f>
        <v>42248.3274537037</v>
      </c>
      <c r="N3064" s="5">
        <f t="shared" si="47"/>
        <v>42277.541666666664</v>
      </c>
      <c r="O3064" t="b">
        <v>0</v>
      </c>
      <c r="P3064">
        <v>67</v>
      </c>
      <c r="Q3064" t="b">
        <v>0</v>
      </c>
      <c r="R3064" t="s">
        <v>8303</v>
      </c>
      <c r="S3064" s="11">
        <f>SUM(E3064/D3064)*100</f>
        <v>66.84</v>
      </c>
      <c r="T3064" s="10">
        <f>SUM(E3064/P3064)</f>
        <v>99.761194029850742</v>
      </c>
      <c r="U3064" t="s">
        <v>8315</v>
      </c>
      <c r="V3064" t="s">
        <v>8355</v>
      </c>
    </row>
    <row r="3065" spans="1:22" ht="43.5" x14ac:dyDescent="0.35">
      <c r="A3065">
        <v>3063</v>
      </c>
      <c r="B3065" s="3" t="s">
        <v>3063</v>
      </c>
      <c r="C3065" s="3" t="s">
        <v>7173</v>
      </c>
      <c r="D3065" s="18">
        <v>3000</v>
      </c>
      <c r="E3065" s="18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7">
        <v>42630.714560185188</v>
      </c>
      <c r="L3065" s="7">
        <v>42665.714560185188</v>
      </c>
      <c r="M3065" s="5">
        <f>(J3065/86400)+25569+(-5/24)</f>
        <v>42630.714560185188</v>
      </c>
      <c r="N3065" s="5">
        <f t="shared" si="47"/>
        <v>42665.714560185188</v>
      </c>
      <c r="O3065" t="b">
        <v>0</v>
      </c>
      <c r="P3065">
        <v>23</v>
      </c>
      <c r="Q3065" t="b">
        <v>0</v>
      </c>
      <c r="R3065" t="s">
        <v>8303</v>
      </c>
      <c r="S3065" s="11">
        <f>SUM(E3065/D3065)*100</f>
        <v>19.566666666666666</v>
      </c>
      <c r="T3065" s="10">
        <f>SUM(E3065/P3065)</f>
        <v>25.521739130434781</v>
      </c>
      <c r="U3065" t="s">
        <v>8315</v>
      </c>
      <c r="V3065" t="s">
        <v>8355</v>
      </c>
    </row>
    <row r="3066" spans="1:22" ht="29" x14ac:dyDescent="0.35">
      <c r="A3066">
        <v>3064</v>
      </c>
      <c r="B3066" s="3" t="s">
        <v>3064</v>
      </c>
      <c r="C3066" s="3" t="s">
        <v>7174</v>
      </c>
      <c r="D3066" s="18">
        <v>75000</v>
      </c>
      <c r="E3066" s="18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7">
        <v>42298.9218287037</v>
      </c>
      <c r="L3066" s="7">
        <v>42330.082638888889</v>
      </c>
      <c r="M3066" s="5">
        <f>(J3066/86400)+25569+(-5/24)</f>
        <v>42298.9218287037</v>
      </c>
      <c r="N3066" s="5">
        <f t="shared" si="47"/>
        <v>42330.082638888889</v>
      </c>
      <c r="O3066" t="b">
        <v>0</v>
      </c>
      <c r="P3066">
        <v>72</v>
      </c>
      <c r="Q3066" t="b">
        <v>0</v>
      </c>
      <c r="R3066" t="s">
        <v>8303</v>
      </c>
      <c r="S3066" s="11">
        <f>SUM(E3066/D3066)*100</f>
        <v>11.294666666666666</v>
      </c>
      <c r="T3066" s="10">
        <f>SUM(E3066/P3066)</f>
        <v>117.65277777777777</v>
      </c>
      <c r="U3066" t="s">
        <v>8315</v>
      </c>
      <c r="V3066" t="s">
        <v>8355</v>
      </c>
    </row>
    <row r="3067" spans="1:22" ht="43.5" x14ac:dyDescent="0.35">
      <c r="A3067">
        <v>3065</v>
      </c>
      <c r="B3067" s="3" t="s">
        <v>3065</v>
      </c>
      <c r="C3067" s="3" t="s">
        <v>7175</v>
      </c>
      <c r="D3067" s="18">
        <v>25000</v>
      </c>
      <c r="E3067" s="18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7">
        <v>41824.846898148149</v>
      </c>
      <c r="L3067" s="7">
        <v>41849.846898148149</v>
      </c>
      <c r="M3067" s="5">
        <f>(J3067/86400)+25569+(-5/24)</f>
        <v>41824.846898148149</v>
      </c>
      <c r="N3067" s="5">
        <f t="shared" si="47"/>
        <v>41849.846898148149</v>
      </c>
      <c r="O3067" t="b">
        <v>0</v>
      </c>
      <c r="P3067">
        <v>2</v>
      </c>
      <c r="Q3067" t="b">
        <v>0</v>
      </c>
      <c r="R3067" t="s">
        <v>8303</v>
      </c>
      <c r="S3067" s="11">
        <f>SUM(E3067/D3067)*100</f>
        <v>0.04</v>
      </c>
      <c r="T3067" s="10">
        <f>SUM(E3067/P3067)</f>
        <v>5</v>
      </c>
      <c r="U3067" t="s">
        <v>8315</v>
      </c>
      <c r="V3067" t="s">
        <v>8355</v>
      </c>
    </row>
    <row r="3068" spans="1:22" ht="43.5" x14ac:dyDescent="0.35">
      <c r="A3068">
        <v>3066</v>
      </c>
      <c r="B3068" s="3" t="s">
        <v>3066</v>
      </c>
      <c r="C3068" s="3" t="s">
        <v>7176</v>
      </c>
      <c r="D3068" s="18">
        <v>350000</v>
      </c>
      <c r="E3068" s="1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7">
        <v>42531.020104166666</v>
      </c>
      <c r="L3068" s="7">
        <v>42561.020104166666</v>
      </c>
      <c r="M3068" s="5">
        <f>(J3068/86400)+25569+(-5/24)</f>
        <v>42531.020104166666</v>
      </c>
      <c r="N3068" s="5">
        <f t="shared" si="47"/>
        <v>42561.020104166666</v>
      </c>
      <c r="O3068" t="b">
        <v>0</v>
      </c>
      <c r="P3068">
        <v>15</v>
      </c>
      <c r="Q3068" t="b">
        <v>0</v>
      </c>
      <c r="R3068" t="s">
        <v>8303</v>
      </c>
      <c r="S3068" s="11">
        <f>SUM(E3068/D3068)*100</f>
        <v>11.985714285714286</v>
      </c>
      <c r="T3068" s="10">
        <f>SUM(E3068/P3068)</f>
        <v>2796.6666666666665</v>
      </c>
      <c r="U3068" t="s">
        <v>8315</v>
      </c>
      <c r="V3068" t="s">
        <v>8355</v>
      </c>
    </row>
    <row r="3069" spans="1:22" ht="43.5" x14ac:dyDescent="0.35">
      <c r="A3069">
        <v>3067</v>
      </c>
      <c r="B3069" s="3" t="s">
        <v>3067</v>
      </c>
      <c r="C3069" s="3" t="s">
        <v>7177</v>
      </c>
      <c r="D3069" s="18">
        <v>8000</v>
      </c>
      <c r="E3069" s="18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7">
        <v>42226.730081018519</v>
      </c>
      <c r="L3069" s="7">
        <v>42256.730081018519</v>
      </c>
      <c r="M3069" s="5">
        <f>(J3069/86400)+25569+(-5/24)</f>
        <v>42226.730081018519</v>
      </c>
      <c r="N3069" s="5">
        <f t="shared" si="47"/>
        <v>42256.730081018519</v>
      </c>
      <c r="O3069" t="b">
        <v>0</v>
      </c>
      <c r="P3069">
        <v>1</v>
      </c>
      <c r="Q3069" t="b">
        <v>0</v>
      </c>
      <c r="R3069" t="s">
        <v>8303</v>
      </c>
      <c r="S3069" s="11">
        <f>SUM(E3069/D3069)*100</f>
        <v>2.5</v>
      </c>
      <c r="T3069" s="10">
        <f>SUM(E3069/P3069)</f>
        <v>200</v>
      </c>
      <c r="U3069" t="s">
        <v>8315</v>
      </c>
      <c r="V3069" t="s">
        <v>8355</v>
      </c>
    </row>
    <row r="3070" spans="1:22" ht="58" x14ac:dyDescent="0.35">
      <c r="A3070">
        <v>3068</v>
      </c>
      <c r="B3070" s="3" t="s">
        <v>3068</v>
      </c>
      <c r="C3070" s="3" t="s">
        <v>7178</v>
      </c>
      <c r="D3070" s="18">
        <v>250000</v>
      </c>
      <c r="E3070" s="18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7">
        <v>42263.483240740738</v>
      </c>
      <c r="L3070" s="7">
        <v>42293.483240740738</v>
      </c>
      <c r="M3070" s="5">
        <f>(J3070/86400)+25569+(-5/24)</f>
        <v>42263.483240740738</v>
      </c>
      <c r="N3070" s="5">
        <f t="shared" si="47"/>
        <v>42293.483240740738</v>
      </c>
      <c r="O3070" t="b">
        <v>0</v>
      </c>
      <c r="P3070">
        <v>2</v>
      </c>
      <c r="Q3070" t="b">
        <v>0</v>
      </c>
      <c r="R3070" t="s">
        <v>8303</v>
      </c>
      <c r="S3070" s="11">
        <f>SUM(E3070/D3070)*100</f>
        <v>6.9999999999999993E-2</v>
      </c>
      <c r="T3070" s="10">
        <f>SUM(E3070/P3070)</f>
        <v>87.5</v>
      </c>
      <c r="U3070" t="s">
        <v>8315</v>
      </c>
      <c r="V3070" t="s">
        <v>8355</v>
      </c>
    </row>
    <row r="3071" spans="1:22" ht="43.5" x14ac:dyDescent="0.35">
      <c r="A3071">
        <v>3069</v>
      </c>
      <c r="B3071" s="3" t="s">
        <v>3069</v>
      </c>
      <c r="C3071" s="3" t="s">
        <v>7179</v>
      </c>
      <c r="D3071" s="18">
        <v>1000</v>
      </c>
      <c r="E3071" s="18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7">
        <v>41957.625393518516</v>
      </c>
      <c r="L3071" s="7">
        <v>41987.625393518516</v>
      </c>
      <c r="M3071" s="5">
        <f>(J3071/86400)+25569+(-5/24)</f>
        <v>41957.625393518516</v>
      </c>
      <c r="N3071" s="5">
        <f t="shared" si="47"/>
        <v>41987.625393518516</v>
      </c>
      <c r="O3071" t="b">
        <v>0</v>
      </c>
      <c r="P3071">
        <v>7</v>
      </c>
      <c r="Q3071" t="b">
        <v>0</v>
      </c>
      <c r="R3071" t="s">
        <v>8303</v>
      </c>
      <c r="S3071" s="11">
        <f>SUM(E3071/D3071)*100</f>
        <v>14.099999999999998</v>
      </c>
      <c r="T3071" s="10">
        <f>SUM(E3071/P3071)</f>
        <v>20.142857142857142</v>
      </c>
      <c r="U3071" t="s">
        <v>8315</v>
      </c>
      <c r="V3071" t="s">
        <v>8355</v>
      </c>
    </row>
    <row r="3072" spans="1:22" ht="43.5" x14ac:dyDescent="0.35">
      <c r="A3072">
        <v>3070</v>
      </c>
      <c r="B3072" s="3" t="s">
        <v>3070</v>
      </c>
      <c r="C3072" s="3" t="s">
        <v>7180</v>
      </c>
      <c r="D3072" s="18">
        <v>10000</v>
      </c>
      <c r="E3072" s="18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7">
        <v>42690.525104166663</v>
      </c>
      <c r="L3072" s="7">
        <v>42711.525104166663</v>
      </c>
      <c r="M3072" s="5">
        <f>(J3072/86400)+25569+(-5/24)</f>
        <v>42690.525104166663</v>
      </c>
      <c r="N3072" s="5">
        <f t="shared" si="47"/>
        <v>42711.525104166663</v>
      </c>
      <c r="O3072" t="b">
        <v>0</v>
      </c>
      <c r="P3072">
        <v>16</v>
      </c>
      <c r="Q3072" t="b">
        <v>0</v>
      </c>
      <c r="R3072" t="s">
        <v>8303</v>
      </c>
      <c r="S3072" s="11">
        <f>SUM(E3072/D3072)*100</f>
        <v>3.34</v>
      </c>
      <c r="T3072" s="10">
        <f>SUM(E3072/P3072)</f>
        <v>20.875</v>
      </c>
      <c r="U3072" t="s">
        <v>8315</v>
      </c>
      <c r="V3072" t="s">
        <v>8355</v>
      </c>
    </row>
    <row r="3073" spans="1:22" ht="43.5" x14ac:dyDescent="0.35">
      <c r="A3073">
        <v>3071</v>
      </c>
      <c r="B3073" s="3" t="s">
        <v>3071</v>
      </c>
      <c r="C3073" s="3" t="s">
        <v>7181</v>
      </c>
      <c r="D3073" s="18">
        <v>12000</v>
      </c>
      <c r="E3073" s="18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7">
        <v>42097.524085648147</v>
      </c>
      <c r="L3073" s="7">
        <v>42115.040972222218</v>
      </c>
      <c r="M3073" s="5">
        <f>(J3073/86400)+25569+(-5/24)</f>
        <v>42097.524085648147</v>
      </c>
      <c r="N3073" s="5">
        <f t="shared" si="47"/>
        <v>42115.040972222218</v>
      </c>
      <c r="O3073" t="b">
        <v>0</v>
      </c>
      <c r="P3073">
        <v>117</v>
      </c>
      <c r="Q3073" t="b">
        <v>0</v>
      </c>
      <c r="R3073" t="s">
        <v>8303</v>
      </c>
      <c r="S3073" s="11">
        <f>SUM(E3073/D3073)*100</f>
        <v>59.774999999999999</v>
      </c>
      <c r="T3073" s="10">
        <f>SUM(E3073/P3073)</f>
        <v>61.307692307692307</v>
      </c>
      <c r="U3073" t="s">
        <v>8315</v>
      </c>
      <c r="V3073" t="s">
        <v>8355</v>
      </c>
    </row>
    <row r="3074" spans="1:22" ht="58" x14ac:dyDescent="0.35">
      <c r="A3074">
        <v>3072</v>
      </c>
      <c r="B3074" s="3" t="s">
        <v>3072</v>
      </c>
      <c r="C3074" s="3" t="s">
        <v>7182</v>
      </c>
      <c r="D3074" s="18">
        <v>12000</v>
      </c>
      <c r="E3074" s="18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7">
        <v>42658.482199074067</v>
      </c>
      <c r="L3074" s="7">
        <v>42672.865277777775</v>
      </c>
      <c r="M3074" s="5">
        <f>(J3074/86400)+25569+(-5/24)</f>
        <v>42658.482199074067</v>
      </c>
      <c r="N3074" s="5">
        <f t="shared" si="47"/>
        <v>42672.865277777775</v>
      </c>
      <c r="O3074" t="b">
        <v>0</v>
      </c>
      <c r="P3074">
        <v>2</v>
      </c>
      <c r="Q3074" t="b">
        <v>0</v>
      </c>
      <c r="R3074" t="s">
        <v>8303</v>
      </c>
      <c r="S3074" s="11">
        <f>SUM(E3074/D3074)*100</f>
        <v>1.6666666666666666E-2</v>
      </c>
      <c r="T3074" s="10">
        <f>SUM(E3074/P3074)</f>
        <v>1</v>
      </c>
      <c r="U3074" t="s">
        <v>8315</v>
      </c>
      <c r="V3074" t="s">
        <v>8355</v>
      </c>
    </row>
    <row r="3075" spans="1:22" ht="43.5" x14ac:dyDescent="0.35">
      <c r="A3075">
        <v>3073</v>
      </c>
      <c r="B3075" s="3" t="s">
        <v>3073</v>
      </c>
      <c r="C3075" s="3" t="s">
        <v>7183</v>
      </c>
      <c r="D3075" s="18">
        <v>2800000</v>
      </c>
      <c r="E3075" s="18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7">
        <v>42111.475694444445</v>
      </c>
      <c r="L3075" s="7">
        <v>42169.59652777778</v>
      </c>
      <c r="M3075" s="5">
        <f>(J3075/86400)+25569+(-5/24)</f>
        <v>42111.475694444445</v>
      </c>
      <c r="N3075" s="5">
        <f t="shared" ref="N3075:N3138" si="48">(I3075/86400)+25569+(-5/24)</f>
        <v>42169.59652777778</v>
      </c>
      <c r="O3075" t="b">
        <v>0</v>
      </c>
      <c r="P3075">
        <v>7</v>
      </c>
      <c r="Q3075" t="b">
        <v>0</v>
      </c>
      <c r="R3075" t="s">
        <v>8303</v>
      </c>
      <c r="S3075" s="11">
        <f>SUM(E3075/D3075)*100</f>
        <v>2.3035714285714284E-2</v>
      </c>
      <c r="T3075" s="10">
        <f>SUM(E3075/P3075)</f>
        <v>92.142857142857139</v>
      </c>
      <c r="U3075" t="s">
        <v>8315</v>
      </c>
      <c r="V3075" t="s">
        <v>8355</v>
      </c>
    </row>
    <row r="3076" spans="1:22" ht="58" x14ac:dyDescent="0.35">
      <c r="A3076">
        <v>3074</v>
      </c>
      <c r="B3076" s="3" t="s">
        <v>3074</v>
      </c>
      <c r="C3076" s="3" t="s">
        <v>7184</v>
      </c>
      <c r="D3076" s="18">
        <v>25000</v>
      </c>
      <c r="E3076" s="18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7">
        <v>42409.362951388888</v>
      </c>
      <c r="L3076" s="7">
        <v>42439.362951388888</v>
      </c>
      <c r="M3076" s="5">
        <f>(J3076/86400)+25569+(-5/24)</f>
        <v>42409.362951388888</v>
      </c>
      <c r="N3076" s="5">
        <f t="shared" si="48"/>
        <v>42439.362951388888</v>
      </c>
      <c r="O3076" t="b">
        <v>0</v>
      </c>
      <c r="P3076">
        <v>3</v>
      </c>
      <c r="Q3076" t="b">
        <v>0</v>
      </c>
      <c r="R3076" t="s">
        <v>8303</v>
      </c>
      <c r="S3076" s="11">
        <f>SUM(E3076/D3076)*100</f>
        <v>8.8000000000000009E-2</v>
      </c>
      <c r="T3076" s="10">
        <f>SUM(E3076/P3076)</f>
        <v>7.333333333333333</v>
      </c>
      <c r="U3076" t="s">
        <v>8315</v>
      </c>
      <c r="V3076" t="s">
        <v>8355</v>
      </c>
    </row>
    <row r="3077" spans="1:22" ht="43.5" x14ac:dyDescent="0.35">
      <c r="A3077">
        <v>3075</v>
      </c>
      <c r="B3077" s="3" t="s">
        <v>3075</v>
      </c>
      <c r="C3077" s="3" t="s">
        <v>7185</v>
      </c>
      <c r="D3077" s="18">
        <v>15000</v>
      </c>
      <c r="E3077" s="18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7">
        <v>42550.89398148148</v>
      </c>
      <c r="L3077" s="7">
        <v>42600.89398148148</v>
      </c>
      <c r="M3077" s="5">
        <f>(J3077/86400)+25569+(-5/24)</f>
        <v>42550.89398148148</v>
      </c>
      <c r="N3077" s="5">
        <f t="shared" si="48"/>
        <v>42600.89398148148</v>
      </c>
      <c r="O3077" t="b">
        <v>0</v>
      </c>
      <c r="P3077">
        <v>20</v>
      </c>
      <c r="Q3077" t="b">
        <v>0</v>
      </c>
      <c r="R3077" t="s">
        <v>8303</v>
      </c>
      <c r="S3077" s="11">
        <f>SUM(E3077/D3077)*100</f>
        <v>8.64</v>
      </c>
      <c r="T3077" s="10">
        <f>SUM(E3077/P3077)</f>
        <v>64.8</v>
      </c>
      <c r="U3077" t="s">
        <v>8315</v>
      </c>
      <c r="V3077" t="s">
        <v>8355</v>
      </c>
    </row>
    <row r="3078" spans="1:22" ht="29" x14ac:dyDescent="0.35">
      <c r="A3078">
        <v>3076</v>
      </c>
      <c r="B3078" s="3" t="s">
        <v>3076</v>
      </c>
      <c r="C3078" s="3" t="s">
        <v>7186</v>
      </c>
      <c r="D3078" s="18">
        <v>10000</v>
      </c>
      <c r="E3078" s="1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7">
        <v>42226.443553240737</v>
      </c>
      <c r="L3078" s="7">
        <v>42286.443553240737</v>
      </c>
      <c r="M3078" s="5">
        <f>(J3078/86400)+25569+(-5/24)</f>
        <v>42226.443553240737</v>
      </c>
      <c r="N3078" s="5">
        <f t="shared" si="48"/>
        <v>42286.443553240737</v>
      </c>
      <c r="O3078" t="b">
        <v>0</v>
      </c>
      <c r="P3078">
        <v>50</v>
      </c>
      <c r="Q3078" t="b">
        <v>0</v>
      </c>
      <c r="R3078" t="s">
        <v>8303</v>
      </c>
      <c r="S3078" s="11">
        <f>SUM(E3078/D3078)*100</f>
        <v>15.06</v>
      </c>
      <c r="T3078" s="10">
        <f>SUM(E3078/P3078)</f>
        <v>30.12</v>
      </c>
      <c r="U3078" t="s">
        <v>8315</v>
      </c>
      <c r="V3078" t="s">
        <v>8355</v>
      </c>
    </row>
    <row r="3079" spans="1:22" ht="43.5" x14ac:dyDescent="0.35">
      <c r="A3079">
        <v>3077</v>
      </c>
      <c r="B3079" s="3" t="s">
        <v>3077</v>
      </c>
      <c r="C3079" s="3" t="s">
        <v>7187</v>
      </c>
      <c r="D3079" s="18">
        <v>22000</v>
      </c>
      <c r="E3079" s="18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7">
        <v>42766.74858796296</v>
      </c>
      <c r="L3079" s="7">
        <v>42796.74858796296</v>
      </c>
      <c r="M3079" s="5">
        <f>(J3079/86400)+25569+(-5/24)</f>
        <v>42766.74858796296</v>
      </c>
      <c r="N3079" s="5">
        <f t="shared" si="48"/>
        <v>42796.74858796296</v>
      </c>
      <c r="O3079" t="b">
        <v>0</v>
      </c>
      <c r="P3079">
        <v>2</v>
      </c>
      <c r="Q3079" t="b">
        <v>0</v>
      </c>
      <c r="R3079" t="s">
        <v>8303</v>
      </c>
      <c r="S3079" s="11">
        <f>SUM(E3079/D3079)*100</f>
        <v>0.47727272727272729</v>
      </c>
      <c r="T3079" s="10">
        <f>SUM(E3079/P3079)</f>
        <v>52.5</v>
      </c>
      <c r="U3079" t="s">
        <v>8315</v>
      </c>
      <c r="V3079" t="s">
        <v>8355</v>
      </c>
    </row>
    <row r="3080" spans="1:22" ht="43.5" x14ac:dyDescent="0.35">
      <c r="A3080">
        <v>3078</v>
      </c>
      <c r="B3080" s="3" t="s">
        <v>3078</v>
      </c>
      <c r="C3080" s="3" t="s">
        <v>7188</v>
      </c>
      <c r="D3080" s="18">
        <v>60000</v>
      </c>
      <c r="E3080" s="18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7">
        <v>42030.930497685178</v>
      </c>
      <c r="L3080" s="7">
        <v>42060.930497685178</v>
      </c>
      <c r="M3080" s="5">
        <f>(J3080/86400)+25569+(-5/24)</f>
        <v>42030.930497685178</v>
      </c>
      <c r="N3080" s="5">
        <f t="shared" si="48"/>
        <v>42060.930497685178</v>
      </c>
      <c r="O3080" t="b">
        <v>0</v>
      </c>
      <c r="P3080">
        <v>3</v>
      </c>
      <c r="Q3080" t="b">
        <v>0</v>
      </c>
      <c r="R3080" t="s">
        <v>8303</v>
      </c>
      <c r="S3080" s="11">
        <f>SUM(E3080/D3080)*100</f>
        <v>0.11833333333333333</v>
      </c>
      <c r="T3080" s="10">
        <f>SUM(E3080/P3080)</f>
        <v>23.666666666666668</v>
      </c>
      <c r="U3080" t="s">
        <v>8315</v>
      </c>
      <c r="V3080" t="s">
        <v>8355</v>
      </c>
    </row>
    <row r="3081" spans="1:22" ht="43.5" x14ac:dyDescent="0.35">
      <c r="A3081">
        <v>3079</v>
      </c>
      <c r="B3081" s="3" t="s">
        <v>3079</v>
      </c>
      <c r="C3081" s="3" t="s">
        <v>7189</v>
      </c>
      <c r="D3081" s="18">
        <v>1333666</v>
      </c>
      <c r="E3081" s="18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7">
        <v>42055.50503472222</v>
      </c>
      <c r="L3081" s="7">
        <v>42085.463368055549</v>
      </c>
      <c r="M3081" s="5">
        <f>(J3081/86400)+25569+(-5/24)</f>
        <v>42055.50503472222</v>
      </c>
      <c r="N3081" s="5">
        <f t="shared" si="48"/>
        <v>42085.463368055549</v>
      </c>
      <c r="O3081" t="b">
        <v>0</v>
      </c>
      <c r="P3081">
        <v>27</v>
      </c>
      <c r="Q3081" t="b">
        <v>0</v>
      </c>
      <c r="R3081" t="s">
        <v>8303</v>
      </c>
      <c r="S3081" s="11">
        <f>SUM(E3081/D3081)*100</f>
        <v>0.8417399858735245</v>
      </c>
      <c r="T3081" s="10">
        <f>SUM(E3081/P3081)</f>
        <v>415.77777777777777</v>
      </c>
      <c r="U3081" t="s">
        <v>8315</v>
      </c>
      <c r="V3081" t="s">
        <v>8355</v>
      </c>
    </row>
    <row r="3082" spans="1:22" ht="43.5" x14ac:dyDescent="0.35">
      <c r="A3082">
        <v>3080</v>
      </c>
      <c r="B3082" s="3" t="s">
        <v>3080</v>
      </c>
      <c r="C3082" s="3" t="s">
        <v>7190</v>
      </c>
      <c r="D3082" s="18">
        <v>2000000</v>
      </c>
      <c r="E3082" s="18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7">
        <v>41939.8199537037</v>
      </c>
      <c r="L3082" s="7">
        <v>41999.861620370364</v>
      </c>
      <c r="M3082" s="5">
        <f>(J3082/86400)+25569+(-5/24)</f>
        <v>41939.8199537037</v>
      </c>
      <c r="N3082" s="5">
        <f t="shared" si="48"/>
        <v>41999.861620370364</v>
      </c>
      <c r="O3082" t="b">
        <v>0</v>
      </c>
      <c r="P3082">
        <v>7</v>
      </c>
      <c r="Q3082" t="b">
        <v>0</v>
      </c>
      <c r="R3082" t="s">
        <v>8303</v>
      </c>
      <c r="S3082" s="11">
        <f>SUM(E3082/D3082)*100</f>
        <v>1.8799999999999997E-2</v>
      </c>
      <c r="T3082" s="10">
        <f>SUM(E3082/P3082)</f>
        <v>53.714285714285715</v>
      </c>
      <c r="U3082" t="s">
        <v>8315</v>
      </c>
      <c r="V3082" t="s">
        <v>8355</v>
      </c>
    </row>
    <row r="3083" spans="1:22" ht="43.5" x14ac:dyDescent="0.35">
      <c r="A3083">
        <v>3081</v>
      </c>
      <c r="B3083" s="3" t="s">
        <v>3081</v>
      </c>
      <c r="C3083" s="3" t="s">
        <v>7191</v>
      </c>
      <c r="D3083" s="18">
        <v>1000000</v>
      </c>
      <c r="E3083" s="18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7">
        <v>42236.973275462959</v>
      </c>
      <c r="L3083" s="7">
        <v>42266.973275462959</v>
      </c>
      <c r="M3083" s="5">
        <f>(J3083/86400)+25569+(-5/24)</f>
        <v>42236.973275462959</v>
      </c>
      <c r="N3083" s="5">
        <f t="shared" si="48"/>
        <v>42266.973275462959</v>
      </c>
      <c r="O3083" t="b">
        <v>0</v>
      </c>
      <c r="P3083">
        <v>5</v>
      </c>
      <c r="Q3083" t="b">
        <v>0</v>
      </c>
      <c r="R3083" t="s">
        <v>8303</v>
      </c>
      <c r="S3083" s="11">
        <f>SUM(E3083/D3083)*100</f>
        <v>0.21029999999999999</v>
      </c>
      <c r="T3083" s="10">
        <f>SUM(E3083/P3083)</f>
        <v>420.6</v>
      </c>
      <c r="U3083" t="s">
        <v>8315</v>
      </c>
      <c r="V3083" t="s">
        <v>8355</v>
      </c>
    </row>
    <row r="3084" spans="1:22" ht="43.5" x14ac:dyDescent="0.35">
      <c r="A3084">
        <v>3082</v>
      </c>
      <c r="B3084" s="3" t="s">
        <v>3082</v>
      </c>
      <c r="C3084" s="3" t="s">
        <v>7192</v>
      </c>
      <c r="D3084" s="18">
        <v>9000</v>
      </c>
      <c r="E3084" s="18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7">
        <v>42293.714652777773</v>
      </c>
      <c r="L3084" s="7">
        <v>42323.756319444445</v>
      </c>
      <c r="M3084" s="5">
        <f>(J3084/86400)+25569+(-5/24)</f>
        <v>42293.714652777773</v>
      </c>
      <c r="N3084" s="5">
        <f t="shared" si="48"/>
        <v>42323.756319444445</v>
      </c>
      <c r="O3084" t="b">
        <v>0</v>
      </c>
      <c r="P3084">
        <v>0</v>
      </c>
      <c r="Q3084" t="b">
        <v>0</v>
      </c>
      <c r="R3084" t="s">
        <v>8303</v>
      </c>
      <c r="S3084" s="11">
        <f>SUM(E3084/D3084)*100</f>
        <v>0</v>
      </c>
      <c r="T3084" s="10" t="e">
        <f>SUM(E3084/P3084)</f>
        <v>#DIV/0!</v>
      </c>
      <c r="U3084" t="s">
        <v>8315</v>
      </c>
      <c r="V3084" t="s">
        <v>8355</v>
      </c>
    </row>
    <row r="3085" spans="1:22" ht="58" x14ac:dyDescent="0.35">
      <c r="A3085">
        <v>3083</v>
      </c>
      <c r="B3085" s="3" t="s">
        <v>3083</v>
      </c>
      <c r="C3085" s="3" t="s">
        <v>7193</v>
      </c>
      <c r="D3085" s="18">
        <v>20000</v>
      </c>
      <c r="E3085" s="18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7">
        <v>41853.355069444442</v>
      </c>
      <c r="L3085" s="7">
        <v>41883</v>
      </c>
      <c r="M3085" s="5">
        <f>(J3085/86400)+25569+(-5/24)</f>
        <v>41853.355069444442</v>
      </c>
      <c r="N3085" s="5">
        <f t="shared" si="48"/>
        <v>41883</v>
      </c>
      <c r="O3085" t="b">
        <v>0</v>
      </c>
      <c r="P3085">
        <v>3</v>
      </c>
      <c r="Q3085" t="b">
        <v>0</v>
      </c>
      <c r="R3085" t="s">
        <v>8303</v>
      </c>
      <c r="S3085" s="11">
        <f>SUM(E3085/D3085)*100</f>
        <v>0.27999999999999997</v>
      </c>
      <c r="T3085" s="10">
        <f>SUM(E3085/P3085)</f>
        <v>18.666666666666668</v>
      </c>
      <c r="U3085" t="s">
        <v>8315</v>
      </c>
      <c r="V3085" t="s">
        <v>8355</v>
      </c>
    </row>
    <row r="3086" spans="1:22" ht="58" x14ac:dyDescent="0.35">
      <c r="A3086">
        <v>3084</v>
      </c>
      <c r="B3086" s="3" t="s">
        <v>3084</v>
      </c>
      <c r="C3086" s="3" t="s">
        <v>7194</v>
      </c>
      <c r="D3086" s="18">
        <v>4059</v>
      </c>
      <c r="E3086" s="18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7">
        <v>42100.515405092585</v>
      </c>
      <c r="L3086" s="7">
        <v>42129.574999999997</v>
      </c>
      <c r="M3086" s="5">
        <f>(J3086/86400)+25569+(-5/24)</f>
        <v>42100.515405092585</v>
      </c>
      <c r="N3086" s="5">
        <f t="shared" si="48"/>
        <v>42129.574999999997</v>
      </c>
      <c r="O3086" t="b">
        <v>0</v>
      </c>
      <c r="P3086">
        <v>6</v>
      </c>
      <c r="Q3086" t="b">
        <v>0</v>
      </c>
      <c r="R3086" t="s">
        <v>8303</v>
      </c>
      <c r="S3086" s="11">
        <f>SUM(E3086/D3086)*100</f>
        <v>11.57920670115792</v>
      </c>
      <c r="T3086" s="10">
        <f>SUM(E3086/P3086)</f>
        <v>78.333333333333329</v>
      </c>
      <c r="U3086" t="s">
        <v>8315</v>
      </c>
      <c r="V3086" t="s">
        <v>8355</v>
      </c>
    </row>
    <row r="3087" spans="1:22" ht="43.5" x14ac:dyDescent="0.35">
      <c r="A3087">
        <v>3085</v>
      </c>
      <c r="B3087" s="3" t="s">
        <v>3085</v>
      </c>
      <c r="C3087" s="3" t="s">
        <v>7195</v>
      </c>
      <c r="D3087" s="18">
        <v>25000</v>
      </c>
      <c r="E3087" s="18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7">
        <v>42246.675451388888</v>
      </c>
      <c r="L3087" s="7">
        <v>42276.675451388888</v>
      </c>
      <c r="M3087" s="5">
        <f>(J3087/86400)+25569+(-5/24)</f>
        <v>42246.675451388888</v>
      </c>
      <c r="N3087" s="5">
        <f t="shared" si="48"/>
        <v>42276.675451388888</v>
      </c>
      <c r="O3087" t="b">
        <v>0</v>
      </c>
      <c r="P3087">
        <v>9</v>
      </c>
      <c r="Q3087" t="b">
        <v>0</v>
      </c>
      <c r="R3087" t="s">
        <v>8303</v>
      </c>
      <c r="S3087" s="11">
        <f>SUM(E3087/D3087)*100</f>
        <v>2.44</v>
      </c>
      <c r="T3087" s="10">
        <f>SUM(E3087/P3087)</f>
        <v>67.777777777777771</v>
      </c>
      <c r="U3087" t="s">
        <v>8315</v>
      </c>
      <c r="V3087" t="s">
        <v>8355</v>
      </c>
    </row>
    <row r="3088" spans="1:22" ht="58" x14ac:dyDescent="0.35">
      <c r="A3088">
        <v>3086</v>
      </c>
      <c r="B3088" s="3" t="s">
        <v>3086</v>
      </c>
      <c r="C3088" s="3" t="s">
        <v>7196</v>
      </c>
      <c r="D3088" s="18">
        <v>20000</v>
      </c>
      <c r="E3088" s="1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7">
        <v>42173.462488425925</v>
      </c>
      <c r="L3088" s="7">
        <v>42233.462488425925</v>
      </c>
      <c r="M3088" s="5">
        <f>(J3088/86400)+25569+(-5/24)</f>
        <v>42173.462488425925</v>
      </c>
      <c r="N3088" s="5">
        <f t="shared" si="48"/>
        <v>42233.462488425925</v>
      </c>
      <c r="O3088" t="b">
        <v>0</v>
      </c>
      <c r="P3088">
        <v>3</v>
      </c>
      <c r="Q3088" t="b">
        <v>0</v>
      </c>
      <c r="R3088" t="s">
        <v>8303</v>
      </c>
      <c r="S3088" s="11">
        <f>SUM(E3088/D3088)*100</f>
        <v>0.25</v>
      </c>
      <c r="T3088" s="10">
        <f>SUM(E3088/P3088)</f>
        <v>16.666666666666668</v>
      </c>
      <c r="U3088" t="s">
        <v>8315</v>
      </c>
      <c r="V3088" t="s">
        <v>8355</v>
      </c>
    </row>
    <row r="3089" spans="1:22" ht="43.5" x14ac:dyDescent="0.35">
      <c r="A3089">
        <v>3087</v>
      </c>
      <c r="B3089" s="3" t="s">
        <v>3087</v>
      </c>
      <c r="C3089" s="3" t="s">
        <v>7197</v>
      </c>
      <c r="D3089" s="18">
        <v>20000</v>
      </c>
      <c r="E3089" s="18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7">
        <v>42664.942013888889</v>
      </c>
      <c r="L3089" s="7">
        <v>42724.983680555553</v>
      </c>
      <c r="M3089" s="5">
        <f>(J3089/86400)+25569+(-5/24)</f>
        <v>42664.942013888889</v>
      </c>
      <c r="N3089" s="5">
        <f t="shared" si="48"/>
        <v>42724.983680555553</v>
      </c>
      <c r="O3089" t="b">
        <v>0</v>
      </c>
      <c r="P3089">
        <v>2</v>
      </c>
      <c r="Q3089" t="b">
        <v>0</v>
      </c>
      <c r="R3089" t="s">
        <v>8303</v>
      </c>
      <c r="S3089" s="11">
        <f>SUM(E3089/D3089)*100</f>
        <v>0.625</v>
      </c>
      <c r="T3089" s="10">
        <f>SUM(E3089/P3089)</f>
        <v>62.5</v>
      </c>
      <c r="U3089" t="s">
        <v>8315</v>
      </c>
      <c r="V3089" t="s">
        <v>8355</v>
      </c>
    </row>
    <row r="3090" spans="1:22" ht="43.5" x14ac:dyDescent="0.35">
      <c r="A3090">
        <v>3088</v>
      </c>
      <c r="B3090" s="3" t="s">
        <v>3088</v>
      </c>
      <c r="C3090" s="3" t="s">
        <v>7198</v>
      </c>
      <c r="D3090" s="18">
        <v>65000</v>
      </c>
      <c r="E3090" s="18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7">
        <v>41981.363969907405</v>
      </c>
      <c r="L3090" s="7">
        <v>42012.361805555549</v>
      </c>
      <c r="M3090" s="5">
        <f>(J3090/86400)+25569+(-5/24)</f>
        <v>41981.363969907405</v>
      </c>
      <c r="N3090" s="5">
        <f t="shared" si="48"/>
        <v>42012.361805555549</v>
      </c>
      <c r="O3090" t="b">
        <v>0</v>
      </c>
      <c r="P3090">
        <v>3</v>
      </c>
      <c r="Q3090" t="b">
        <v>0</v>
      </c>
      <c r="R3090" t="s">
        <v>8303</v>
      </c>
      <c r="S3090" s="11">
        <f>SUM(E3090/D3090)*100</f>
        <v>0.19384615384615383</v>
      </c>
      <c r="T3090" s="10">
        <f>SUM(E3090/P3090)</f>
        <v>42</v>
      </c>
      <c r="U3090" t="s">
        <v>8315</v>
      </c>
      <c r="V3090" t="s">
        <v>8355</v>
      </c>
    </row>
    <row r="3091" spans="1:22" ht="43.5" x14ac:dyDescent="0.35">
      <c r="A3091">
        <v>3089</v>
      </c>
      <c r="B3091" s="3" t="s">
        <v>3089</v>
      </c>
      <c r="C3091" s="3" t="s">
        <v>7199</v>
      </c>
      <c r="D3091" s="18">
        <v>25000</v>
      </c>
      <c r="E3091" s="18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7">
        <v>42528.334293981483</v>
      </c>
      <c r="L3091" s="7">
        <v>42559.874305555553</v>
      </c>
      <c r="M3091" s="5">
        <f>(J3091/86400)+25569+(-5/24)</f>
        <v>42528.334293981483</v>
      </c>
      <c r="N3091" s="5">
        <f t="shared" si="48"/>
        <v>42559.874305555553</v>
      </c>
      <c r="O3091" t="b">
        <v>0</v>
      </c>
      <c r="P3091">
        <v>45</v>
      </c>
      <c r="Q3091" t="b">
        <v>0</v>
      </c>
      <c r="R3091" t="s">
        <v>8303</v>
      </c>
      <c r="S3091" s="11">
        <f>SUM(E3091/D3091)*100</f>
        <v>23.416</v>
      </c>
      <c r="T3091" s="10">
        <f>SUM(E3091/P3091)</f>
        <v>130.0888888888889</v>
      </c>
      <c r="U3091" t="s">
        <v>8315</v>
      </c>
      <c r="V3091" t="s">
        <v>8355</v>
      </c>
    </row>
    <row r="3092" spans="1:22" ht="43.5" x14ac:dyDescent="0.35">
      <c r="A3092">
        <v>3090</v>
      </c>
      <c r="B3092" s="3" t="s">
        <v>3090</v>
      </c>
      <c r="C3092" s="3" t="s">
        <v>7200</v>
      </c>
      <c r="D3092" s="18">
        <v>225000</v>
      </c>
      <c r="E3092" s="18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7">
        <v>42065.610474537032</v>
      </c>
      <c r="L3092" s="7">
        <v>42125.568807870368</v>
      </c>
      <c r="M3092" s="5">
        <f>(J3092/86400)+25569+(-5/24)</f>
        <v>42065.610474537032</v>
      </c>
      <c r="N3092" s="5">
        <f t="shared" si="48"/>
        <v>42125.568807870368</v>
      </c>
      <c r="O3092" t="b">
        <v>0</v>
      </c>
      <c r="P3092">
        <v>9</v>
      </c>
      <c r="Q3092" t="b">
        <v>0</v>
      </c>
      <c r="R3092" t="s">
        <v>8303</v>
      </c>
      <c r="S3092" s="11">
        <f>SUM(E3092/D3092)*100</f>
        <v>5.0808888888888886</v>
      </c>
      <c r="T3092" s="10">
        <f>SUM(E3092/P3092)</f>
        <v>1270.2222222222222</v>
      </c>
      <c r="U3092" t="s">
        <v>8315</v>
      </c>
      <c r="V3092" t="s">
        <v>8355</v>
      </c>
    </row>
    <row r="3093" spans="1:22" ht="58" x14ac:dyDescent="0.35">
      <c r="A3093">
        <v>3091</v>
      </c>
      <c r="B3093" s="3" t="s">
        <v>3091</v>
      </c>
      <c r="C3093" s="3" t="s">
        <v>7201</v>
      </c>
      <c r="D3093" s="18">
        <v>5000</v>
      </c>
      <c r="E3093" s="18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7">
        <v>42566.740081018514</v>
      </c>
      <c r="L3093" s="7">
        <v>42596.740081018514</v>
      </c>
      <c r="M3093" s="5">
        <f>(J3093/86400)+25569+(-5/24)</f>
        <v>42566.740081018514</v>
      </c>
      <c r="N3093" s="5">
        <f t="shared" si="48"/>
        <v>42596.740081018514</v>
      </c>
      <c r="O3093" t="b">
        <v>0</v>
      </c>
      <c r="P3093">
        <v>9</v>
      </c>
      <c r="Q3093" t="b">
        <v>0</v>
      </c>
      <c r="R3093" t="s">
        <v>8303</v>
      </c>
      <c r="S3093" s="11">
        <f>SUM(E3093/D3093)*100</f>
        <v>15.920000000000002</v>
      </c>
      <c r="T3093" s="10">
        <f>SUM(E3093/P3093)</f>
        <v>88.444444444444443</v>
      </c>
      <c r="U3093" t="s">
        <v>8315</v>
      </c>
      <c r="V3093" t="s">
        <v>8355</v>
      </c>
    </row>
    <row r="3094" spans="1:22" ht="43.5" x14ac:dyDescent="0.35">
      <c r="A3094">
        <v>3092</v>
      </c>
      <c r="B3094" s="3" t="s">
        <v>3092</v>
      </c>
      <c r="C3094" s="3" t="s">
        <v>7202</v>
      </c>
      <c r="D3094" s="18">
        <v>100000</v>
      </c>
      <c r="E3094" s="18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7">
        <v>42255.41101851852</v>
      </c>
      <c r="L3094" s="7">
        <v>42292.708333333336</v>
      </c>
      <c r="M3094" s="5">
        <f>(J3094/86400)+25569+(-5/24)</f>
        <v>42255.41101851852</v>
      </c>
      <c r="N3094" s="5">
        <f t="shared" si="48"/>
        <v>42292.708333333336</v>
      </c>
      <c r="O3094" t="b">
        <v>0</v>
      </c>
      <c r="P3094">
        <v>21</v>
      </c>
      <c r="Q3094" t="b">
        <v>0</v>
      </c>
      <c r="R3094" t="s">
        <v>8303</v>
      </c>
      <c r="S3094" s="11">
        <f>SUM(E3094/D3094)*100</f>
        <v>1.1831900000000002</v>
      </c>
      <c r="T3094" s="10">
        <f>SUM(E3094/P3094)</f>
        <v>56.342380952380957</v>
      </c>
      <c r="U3094" t="s">
        <v>8315</v>
      </c>
      <c r="V3094" t="s">
        <v>8355</v>
      </c>
    </row>
    <row r="3095" spans="1:22" ht="58" x14ac:dyDescent="0.35">
      <c r="A3095">
        <v>3093</v>
      </c>
      <c r="B3095" s="3" t="s">
        <v>3093</v>
      </c>
      <c r="C3095" s="3" t="s">
        <v>7203</v>
      </c>
      <c r="D3095" s="18">
        <v>4000</v>
      </c>
      <c r="E3095" s="18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7">
        <v>41760.700706018521</v>
      </c>
      <c r="L3095" s="7">
        <v>41790.957638888889</v>
      </c>
      <c r="M3095" s="5">
        <f>(J3095/86400)+25569+(-5/24)</f>
        <v>41760.700706018521</v>
      </c>
      <c r="N3095" s="5">
        <f t="shared" si="48"/>
        <v>41790.957638888889</v>
      </c>
      <c r="O3095" t="b">
        <v>0</v>
      </c>
      <c r="P3095">
        <v>17</v>
      </c>
      <c r="Q3095" t="b">
        <v>0</v>
      </c>
      <c r="R3095" t="s">
        <v>8303</v>
      </c>
      <c r="S3095" s="11">
        <f>SUM(E3095/D3095)*100</f>
        <v>22.75</v>
      </c>
      <c r="T3095" s="10">
        <f>SUM(E3095/P3095)</f>
        <v>53.529411764705884</v>
      </c>
      <c r="U3095" t="s">
        <v>8315</v>
      </c>
      <c r="V3095" t="s">
        <v>8355</v>
      </c>
    </row>
    <row r="3096" spans="1:22" ht="43.5" x14ac:dyDescent="0.35">
      <c r="A3096">
        <v>3094</v>
      </c>
      <c r="B3096" s="3" t="s">
        <v>3094</v>
      </c>
      <c r="C3096" s="3" t="s">
        <v>7204</v>
      </c>
      <c r="D3096" s="18">
        <v>100000</v>
      </c>
      <c r="E3096" s="18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7">
        <v>42207.587453703702</v>
      </c>
      <c r="L3096" s="7">
        <v>42267.587453703702</v>
      </c>
      <c r="M3096" s="5">
        <f>(J3096/86400)+25569+(-5/24)</f>
        <v>42207.587453703702</v>
      </c>
      <c r="N3096" s="5">
        <f t="shared" si="48"/>
        <v>42267.587453703702</v>
      </c>
      <c r="O3096" t="b">
        <v>0</v>
      </c>
      <c r="P3096">
        <v>1</v>
      </c>
      <c r="Q3096" t="b">
        <v>0</v>
      </c>
      <c r="R3096" t="s">
        <v>8303</v>
      </c>
      <c r="S3096" s="11">
        <f>SUM(E3096/D3096)*100</f>
        <v>2.5000000000000001E-2</v>
      </c>
      <c r="T3096" s="10">
        <f>SUM(E3096/P3096)</f>
        <v>25</v>
      </c>
      <c r="U3096" t="s">
        <v>8315</v>
      </c>
      <c r="V3096" t="s">
        <v>8355</v>
      </c>
    </row>
    <row r="3097" spans="1:22" ht="43.5" x14ac:dyDescent="0.35">
      <c r="A3097">
        <v>3095</v>
      </c>
      <c r="B3097" s="3" t="s">
        <v>3095</v>
      </c>
      <c r="C3097" s="3" t="s">
        <v>7205</v>
      </c>
      <c r="D3097" s="18">
        <v>14920</v>
      </c>
      <c r="E3097" s="18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7">
        <v>42522.81689814815</v>
      </c>
      <c r="L3097" s="7">
        <v>42582.81689814815</v>
      </c>
      <c r="M3097" s="5">
        <f>(J3097/86400)+25569+(-5/24)</f>
        <v>42522.81689814815</v>
      </c>
      <c r="N3097" s="5">
        <f t="shared" si="48"/>
        <v>42582.81689814815</v>
      </c>
      <c r="O3097" t="b">
        <v>0</v>
      </c>
      <c r="P3097">
        <v>1</v>
      </c>
      <c r="Q3097" t="b">
        <v>0</v>
      </c>
      <c r="R3097" t="s">
        <v>8303</v>
      </c>
      <c r="S3097" s="11">
        <f>SUM(E3097/D3097)*100</f>
        <v>0.33512064343163539</v>
      </c>
      <c r="T3097" s="10">
        <f>SUM(E3097/P3097)</f>
        <v>50</v>
      </c>
      <c r="U3097" t="s">
        <v>8315</v>
      </c>
      <c r="V3097" t="s">
        <v>8355</v>
      </c>
    </row>
    <row r="3098" spans="1:22" ht="43.5" x14ac:dyDescent="0.35">
      <c r="A3098">
        <v>3096</v>
      </c>
      <c r="B3098" s="3" t="s">
        <v>3096</v>
      </c>
      <c r="C3098" s="3" t="s">
        <v>7206</v>
      </c>
      <c r="D3098" s="18">
        <v>20000</v>
      </c>
      <c r="E3098" s="1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7">
        <v>42114.617199074077</v>
      </c>
      <c r="L3098" s="7">
        <v>42144.617199074077</v>
      </c>
      <c r="M3098" s="5">
        <f>(J3098/86400)+25569+(-5/24)</f>
        <v>42114.617199074077</v>
      </c>
      <c r="N3098" s="5">
        <f t="shared" si="48"/>
        <v>42144.617199074077</v>
      </c>
      <c r="O3098" t="b">
        <v>0</v>
      </c>
      <c r="P3098">
        <v>14</v>
      </c>
      <c r="Q3098" t="b">
        <v>0</v>
      </c>
      <c r="R3098" t="s">
        <v>8303</v>
      </c>
      <c r="S3098" s="11">
        <f>SUM(E3098/D3098)*100</f>
        <v>3.9750000000000001</v>
      </c>
      <c r="T3098" s="10">
        <f>SUM(E3098/P3098)</f>
        <v>56.785714285714285</v>
      </c>
      <c r="U3098" t="s">
        <v>8315</v>
      </c>
      <c r="V3098" t="s">
        <v>8355</v>
      </c>
    </row>
    <row r="3099" spans="1:22" ht="43.5" x14ac:dyDescent="0.35">
      <c r="A3099">
        <v>3097</v>
      </c>
      <c r="B3099" s="3" t="s">
        <v>3097</v>
      </c>
      <c r="C3099" s="3" t="s">
        <v>7207</v>
      </c>
      <c r="D3099" s="18">
        <v>10000</v>
      </c>
      <c r="E3099" s="18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7">
        <v>42629.29515046296</v>
      </c>
      <c r="L3099" s="7">
        <v>42650.374999999993</v>
      </c>
      <c r="M3099" s="5">
        <f>(J3099/86400)+25569+(-5/24)</f>
        <v>42629.29515046296</v>
      </c>
      <c r="N3099" s="5">
        <f t="shared" si="48"/>
        <v>42650.374999999993</v>
      </c>
      <c r="O3099" t="b">
        <v>0</v>
      </c>
      <c r="P3099">
        <v>42</v>
      </c>
      <c r="Q3099" t="b">
        <v>0</v>
      </c>
      <c r="R3099" t="s">
        <v>8303</v>
      </c>
      <c r="S3099" s="11">
        <f>SUM(E3099/D3099)*100</f>
        <v>17.150000000000002</v>
      </c>
      <c r="T3099" s="10">
        <f>SUM(E3099/P3099)</f>
        <v>40.833333333333336</v>
      </c>
      <c r="U3099" t="s">
        <v>8315</v>
      </c>
      <c r="V3099" t="s">
        <v>8355</v>
      </c>
    </row>
    <row r="3100" spans="1:22" ht="58" x14ac:dyDescent="0.35">
      <c r="A3100">
        <v>3098</v>
      </c>
      <c r="B3100" s="3" t="s">
        <v>3098</v>
      </c>
      <c r="C3100" s="3" t="s">
        <v>7208</v>
      </c>
      <c r="D3100" s="18">
        <v>48725</v>
      </c>
      <c r="E3100" s="18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7">
        <v>42359.58390046296</v>
      </c>
      <c r="L3100" s="7">
        <v>42407.803472222215</v>
      </c>
      <c r="M3100" s="5">
        <f>(J3100/86400)+25569+(-5/24)</f>
        <v>42359.58390046296</v>
      </c>
      <c r="N3100" s="5">
        <f t="shared" si="48"/>
        <v>42407.803472222215</v>
      </c>
      <c r="O3100" t="b">
        <v>0</v>
      </c>
      <c r="P3100">
        <v>27</v>
      </c>
      <c r="Q3100" t="b">
        <v>0</v>
      </c>
      <c r="R3100" t="s">
        <v>8303</v>
      </c>
      <c r="S3100" s="11">
        <f>SUM(E3100/D3100)*100</f>
        <v>3.6080041046690612</v>
      </c>
      <c r="T3100" s="10">
        <f>SUM(E3100/P3100)</f>
        <v>65.111111111111114</v>
      </c>
      <c r="U3100" t="s">
        <v>8315</v>
      </c>
      <c r="V3100" t="s">
        <v>8355</v>
      </c>
    </row>
    <row r="3101" spans="1:22" ht="43.5" x14ac:dyDescent="0.35">
      <c r="A3101">
        <v>3099</v>
      </c>
      <c r="B3101" s="3" t="s">
        <v>3099</v>
      </c>
      <c r="C3101" s="3" t="s">
        <v>7209</v>
      </c>
      <c r="D3101" s="18">
        <v>2000</v>
      </c>
      <c r="E3101" s="18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7">
        <v>42381.981377314813</v>
      </c>
      <c r="L3101" s="7">
        <v>42411.981377314813</v>
      </c>
      <c r="M3101" s="5">
        <f>(J3101/86400)+25569+(-5/24)</f>
        <v>42381.981377314813</v>
      </c>
      <c r="N3101" s="5">
        <f t="shared" si="48"/>
        <v>42411.981377314813</v>
      </c>
      <c r="O3101" t="b">
        <v>0</v>
      </c>
      <c r="P3101">
        <v>5</v>
      </c>
      <c r="Q3101" t="b">
        <v>0</v>
      </c>
      <c r="R3101" t="s">
        <v>8303</v>
      </c>
      <c r="S3101" s="11">
        <f>SUM(E3101/D3101)*100</f>
        <v>13.900000000000002</v>
      </c>
      <c r="T3101" s="10">
        <f>SUM(E3101/P3101)</f>
        <v>55.6</v>
      </c>
      <c r="U3101" t="s">
        <v>8315</v>
      </c>
      <c r="V3101" t="s">
        <v>8355</v>
      </c>
    </row>
    <row r="3102" spans="1:22" ht="43.5" x14ac:dyDescent="0.35">
      <c r="A3102">
        <v>3100</v>
      </c>
      <c r="B3102" s="3" t="s">
        <v>3100</v>
      </c>
      <c r="C3102" s="3" t="s">
        <v>7210</v>
      </c>
      <c r="D3102" s="18">
        <v>12000</v>
      </c>
      <c r="E3102" s="18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7">
        <v>41902.4140625</v>
      </c>
      <c r="L3102" s="7">
        <v>41932.4140625</v>
      </c>
      <c r="M3102" s="5">
        <f>(J3102/86400)+25569+(-5/24)</f>
        <v>41902.4140625</v>
      </c>
      <c r="N3102" s="5">
        <f t="shared" si="48"/>
        <v>41932.4140625</v>
      </c>
      <c r="O3102" t="b">
        <v>0</v>
      </c>
      <c r="P3102">
        <v>13</v>
      </c>
      <c r="Q3102" t="b">
        <v>0</v>
      </c>
      <c r="R3102" t="s">
        <v>8303</v>
      </c>
      <c r="S3102" s="11">
        <f>SUM(E3102/D3102)*100</f>
        <v>15.225</v>
      </c>
      <c r="T3102" s="10">
        <f>SUM(E3102/P3102)</f>
        <v>140.53846153846155</v>
      </c>
      <c r="U3102" t="s">
        <v>8315</v>
      </c>
      <c r="V3102" t="s">
        <v>8355</v>
      </c>
    </row>
    <row r="3103" spans="1:22" ht="58" x14ac:dyDescent="0.35">
      <c r="A3103">
        <v>3101</v>
      </c>
      <c r="B3103" s="3" t="s">
        <v>3101</v>
      </c>
      <c r="C3103" s="3" t="s">
        <v>7211</v>
      </c>
      <c r="D3103" s="18">
        <v>2500</v>
      </c>
      <c r="E3103" s="18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7">
        <v>42171.175196759257</v>
      </c>
      <c r="L3103" s="7">
        <v>42201.12222222222</v>
      </c>
      <c r="M3103" s="5">
        <f>(J3103/86400)+25569+(-5/24)</f>
        <v>42171.175196759257</v>
      </c>
      <c r="N3103" s="5">
        <f t="shared" si="48"/>
        <v>42201.12222222222</v>
      </c>
      <c r="O3103" t="b">
        <v>0</v>
      </c>
      <c r="P3103">
        <v>12</v>
      </c>
      <c r="Q3103" t="b">
        <v>0</v>
      </c>
      <c r="R3103" t="s">
        <v>8303</v>
      </c>
      <c r="S3103" s="11">
        <f>SUM(E3103/D3103)*100</f>
        <v>12</v>
      </c>
      <c r="T3103" s="10">
        <f>SUM(E3103/P3103)</f>
        <v>25</v>
      </c>
      <c r="U3103" t="s">
        <v>8315</v>
      </c>
      <c r="V3103" t="s">
        <v>8355</v>
      </c>
    </row>
    <row r="3104" spans="1:22" ht="58" x14ac:dyDescent="0.35">
      <c r="A3104">
        <v>3102</v>
      </c>
      <c r="B3104" s="3" t="s">
        <v>3102</v>
      </c>
      <c r="C3104" s="3" t="s">
        <v>7212</v>
      </c>
      <c r="D3104" s="18">
        <v>16000</v>
      </c>
      <c r="E3104" s="18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7">
        <v>42555.132152777776</v>
      </c>
      <c r="L3104" s="7">
        <v>42605.132152777776</v>
      </c>
      <c r="M3104" s="5">
        <f>(J3104/86400)+25569+(-5/24)</f>
        <v>42555.132152777776</v>
      </c>
      <c r="N3104" s="5">
        <f t="shared" si="48"/>
        <v>42605.132152777776</v>
      </c>
      <c r="O3104" t="b">
        <v>0</v>
      </c>
      <c r="P3104">
        <v>90</v>
      </c>
      <c r="Q3104" t="b">
        <v>0</v>
      </c>
      <c r="R3104" t="s">
        <v>8303</v>
      </c>
      <c r="S3104" s="11">
        <f>SUM(E3104/D3104)*100</f>
        <v>39.112499999999997</v>
      </c>
      <c r="T3104" s="10">
        <f>SUM(E3104/P3104)</f>
        <v>69.533333333333331</v>
      </c>
      <c r="U3104" t="s">
        <v>8315</v>
      </c>
      <c r="V3104" t="s">
        <v>8355</v>
      </c>
    </row>
    <row r="3105" spans="1:22" ht="29" x14ac:dyDescent="0.35">
      <c r="A3105">
        <v>3103</v>
      </c>
      <c r="B3105" s="3" t="s">
        <v>3103</v>
      </c>
      <c r="C3105" s="3" t="s">
        <v>7213</v>
      </c>
      <c r="D3105" s="18">
        <v>4100</v>
      </c>
      <c r="E3105" s="18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7">
        <v>42106.94798611111</v>
      </c>
      <c r="L3105" s="7">
        <v>42166.94798611111</v>
      </c>
      <c r="M3105" s="5">
        <f>(J3105/86400)+25569+(-5/24)</f>
        <v>42106.94798611111</v>
      </c>
      <c r="N3105" s="5">
        <f t="shared" si="48"/>
        <v>42166.94798611111</v>
      </c>
      <c r="O3105" t="b">
        <v>0</v>
      </c>
      <c r="P3105">
        <v>2</v>
      </c>
      <c r="Q3105" t="b">
        <v>0</v>
      </c>
      <c r="R3105" t="s">
        <v>8303</v>
      </c>
      <c r="S3105" s="11">
        <f>SUM(E3105/D3105)*100</f>
        <v>0.26829268292682928</v>
      </c>
      <c r="T3105" s="10">
        <f>SUM(E3105/P3105)</f>
        <v>5.5</v>
      </c>
      <c r="U3105" t="s">
        <v>8315</v>
      </c>
      <c r="V3105" t="s">
        <v>8355</v>
      </c>
    </row>
    <row r="3106" spans="1:22" ht="43.5" x14ac:dyDescent="0.35">
      <c r="A3106">
        <v>3104</v>
      </c>
      <c r="B3106" s="3" t="s">
        <v>3104</v>
      </c>
      <c r="C3106" s="3" t="s">
        <v>7214</v>
      </c>
      <c r="D3106" s="18">
        <v>4000</v>
      </c>
      <c r="E3106" s="18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7">
        <v>42006.70035879629</v>
      </c>
      <c r="L3106" s="7">
        <v>42037.874999999993</v>
      </c>
      <c r="M3106" s="5">
        <f>(J3106/86400)+25569+(-5/24)</f>
        <v>42006.70035879629</v>
      </c>
      <c r="N3106" s="5">
        <f t="shared" si="48"/>
        <v>42037.874999999993</v>
      </c>
      <c r="O3106" t="b">
        <v>0</v>
      </c>
      <c r="P3106">
        <v>5</v>
      </c>
      <c r="Q3106" t="b">
        <v>0</v>
      </c>
      <c r="R3106" t="s">
        <v>8303</v>
      </c>
      <c r="S3106" s="11">
        <f>SUM(E3106/D3106)*100</f>
        <v>29.625</v>
      </c>
      <c r="T3106" s="10">
        <f>SUM(E3106/P3106)</f>
        <v>237</v>
      </c>
      <c r="U3106" t="s">
        <v>8315</v>
      </c>
      <c r="V3106" t="s">
        <v>8355</v>
      </c>
    </row>
    <row r="3107" spans="1:22" ht="43.5" x14ac:dyDescent="0.35">
      <c r="A3107">
        <v>3105</v>
      </c>
      <c r="B3107" s="3" t="s">
        <v>3105</v>
      </c>
      <c r="C3107" s="3" t="s">
        <v>7215</v>
      </c>
      <c r="D3107" s="18">
        <v>5845</v>
      </c>
      <c r="E3107" s="18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7">
        <v>41876.510601851849</v>
      </c>
      <c r="L3107" s="7">
        <v>41931</v>
      </c>
      <c r="M3107" s="5">
        <f>(J3107/86400)+25569+(-5/24)</f>
        <v>41876.510601851849</v>
      </c>
      <c r="N3107" s="5">
        <f t="shared" si="48"/>
        <v>41931</v>
      </c>
      <c r="O3107" t="b">
        <v>0</v>
      </c>
      <c r="P3107">
        <v>31</v>
      </c>
      <c r="Q3107" t="b">
        <v>0</v>
      </c>
      <c r="R3107" t="s">
        <v>8303</v>
      </c>
      <c r="S3107" s="11">
        <f>SUM(E3107/D3107)*100</f>
        <v>42.360992301112063</v>
      </c>
      <c r="T3107" s="10">
        <f>SUM(E3107/P3107)</f>
        <v>79.870967741935488</v>
      </c>
      <c r="U3107" t="s">
        <v>8315</v>
      </c>
      <c r="V3107" t="s">
        <v>8355</v>
      </c>
    </row>
    <row r="3108" spans="1:22" ht="58" x14ac:dyDescent="0.35">
      <c r="A3108">
        <v>3106</v>
      </c>
      <c r="B3108" s="3" t="s">
        <v>3106</v>
      </c>
      <c r="C3108" s="3" t="s">
        <v>7216</v>
      </c>
      <c r="D3108" s="18">
        <v>1000</v>
      </c>
      <c r="E3108" s="1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7">
        <v>42241.220787037033</v>
      </c>
      <c r="L3108" s="7">
        <v>42263.708333333336</v>
      </c>
      <c r="M3108" s="5">
        <f>(J3108/86400)+25569+(-5/24)</f>
        <v>42241.220787037033</v>
      </c>
      <c r="N3108" s="5">
        <f t="shared" si="48"/>
        <v>42263.708333333336</v>
      </c>
      <c r="O3108" t="b">
        <v>0</v>
      </c>
      <c r="P3108">
        <v>4</v>
      </c>
      <c r="Q3108" t="b">
        <v>0</v>
      </c>
      <c r="R3108" t="s">
        <v>8303</v>
      </c>
      <c r="S3108" s="11">
        <f>SUM(E3108/D3108)*100</f>
        <v>4.1000000000000005</v>
      </c>
      <c r="T3108" s="10">
        <f>SUM(E3108/P3108)</f>
        <v>10.25</v>
      </c>
      <c r="U3108" t="s">
        <v>8315</v>
      </c>
      <c r="V3108" t="s">
        <v>8355</v>
      </c>
    </row>
    <row r="3109" spans="1:22" ht="43.5" x14ac:dyDescent="0.35">
      <c r="A3109">
        <v>3107</v>
      </c>
      <c r="B3109" s="3" t="s">
        <v>3107</v>
      </c>
      <c r="C3109" s="3" t="s">
        <v>7217</v>
      </c>
      <c r="D3109" s="18">
        <v>40000</v>
      </c>
      <c r="E3109" s="18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7">
        <v>42128.605914351851</v>
      </c>
      <c r="L3109" s="7">
        <v>42135.605914351851</v>
      </c>
      <c r="M3109" s="5">
        <f>(J3109/86400)+25569+(-5/24)</f>
        <v>42128.605914351851</v>
      </c>
      <c r="N3109" s="5">
        <f t="shared" si="48"/>
        <v>42135.605914351851</v>
      </c>
      <c r="O3109" t="b">
        <v>0</v>
      </c>
      <c r="P3109">
        <v>29</v>
      </c>
      <c r="Q3109" t="b">
        <v>0</v>
      </c>
      <c r="R3109" t="s">
        <v>8303</v>
      </c>
      <c r="S3109" s="11">
        <f>SUM(E3109/D3109)*100</f>
        <v>19.762499999999999</v>
      </c>
      <c r="T3109" s="10">
        <f>SUM(E3109/P3109)</f>
        <v>272.58620689655174</v>
      </c>
      <c r="U3109" t="s">
        <v>8315</v>
      </c>
      <c r="V3109" t="s">
        <v>8355</v>
      </c>
    </row>
    <row r="3110" spans="1:22" x14ac:dyDescent="0.35">
      <c r="A3110">
        <v>3108</v>
      </c>
      <c r="B3110" s="3" t="s">
        <v>3108</v>
      </c>
      <c r="C3110" s="3" t="s">
        <v>7218</v>
      </c>
      <c r="D3110" s="18">
        <v>50000</v>
      </c>
      <c r="E3110" s="18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7">
        <v>42062.47215277778</v>
      </c>
      <c r="L3110" s="7">
        <v>42122.430486111109</v>
      </c>
      <c r="M3110" s="5">
        <f>(J3110/86400)+25569+(-5/24)</f>
        <v>42062.47215277778</v>
      </c>
      <c r="N3110" s="5">
        <f t="shared" si="48"/>
        <v>42122.430486111109</v>
      </c>
      <c r="O3110" t="b">
        <v>0</v>
      </c>
      <c r="P3110">
        <v>2</v>
      </c>
      <c r="Q3110" t="b">
        <v>0</v>
      </c>
      <c r="R3110" t="s">
        <v>8303</v>
      </c>
      <c r="S3110" s="11">
        <f>SUM(E3110/D3110)*100</f>
        <v>5.1999999999999998E-2</v>
      </c>
      <c r="T3110" s="10">
        <f>SUM(E3110/P3110)</f>
        <v>13</v>
      </c>
      <c r="U3110" t="s">
        <v>8315</v>
      </c>
      <c r="V3110" t="s">
        <v>8355</v>
      </c>
    </row>
    <row r="3111" spans="1:22" ht="43.5" x14ac:dyDescent="0.35">
      <c r="A3111">
        <v>3109</v>
      </c>
      <c r="B3111" s="3" t="s">
        <v>3109</v>
      </c>
      <c r="C3111" s="3" t="s">
        <v>7219</v>
      </c>
      <c r="D3111" s="18">
        <v>26500</v>
      </c>
      <c r="E3111" s="18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7">
        <v>41843.916782407403</v>
      </c>
      <c r="L3111" s="7">
        <v>41878.916782407403</v>
      </c>
      <c r="M3111" s="5">
        <f>(J3111/86400)+25569+(-5/24)</f>
        <v>41843.916782407403</v>
      </c>
      <c r="N3111" s="5">
        <f t="shared" si="48"/>
        <v>41878.916782407403</v>
      </c>
      <c r="O3111" t="b">
        <v>0</v>
      </c>
      <c r="P3111">
        <v>114</v>
      </c>
      <c r="Q3111" t="b">
        <v>0</v>
      </c>
      <c r="R3111" t="s">
        <v>8303</v>
      </c>
      <c r="S3111" s="11">
        <f>SUM(E3111/D3111)*100</f>
        <v>25.030188679245285</v>
      </c>
      <c r="T3111" s="10">
        <f>SUM(E3111/P3111)</f>
        <v>58.184210526315788</v>
      </c>
      <c r="U3111" t="s">
        <v>8315</v>
      </c>
      <c r="V3111" t="s">
        <v>8355</v>
      </c>
    </row>
    <row r="3112" spans="1:22" ht="43.5" x14ac:dyDescent="0.35">
      <c r="A3112">
        <v>3110</v>
      </c>
      <c r="B3112" s="3" t="s">
        <v>3110</v>
      </c>
      <c r="C3112" s="3" t="s">
        <v>7220</v>
      </c>
      <c r="D3112" s="18">
        <v>25000</v>
      </c>
      <c r="E3112" s="18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7">
        <v>42744.823136574072</v>
      </c>
      <c r="L3112" s="7">
        <v>42784.823136574072</v>
      </c>
      <c r="M3112" s="5">
        <f>(J3112/86400)+25569+(-5/24)</f>
        <v>42744.823136574072</v>
      </c>
      <c r="N3112" s="5">
        <f t="shared" si="48"/>
        <v>42784.823136574072</v>
      </c>
      <c r="O3112" t="b">
        <v>0</v>
      </c>
      <c r="P3112">
        <v>1</v>
      </c>
      <c r="Q3112" t="b">
        <v>0</v>
      </c>
      <c r="R3112" t="s">
        <v>8303</v>
      </c>
      <c r="S3112" s="11">
        <f>SUM(E3112/D3112)*100</f>
        <v>0.04</v>
      </c>
      <c r="T3112" s="10">
        <f>SUM(E3112/P3112)</f>
        <v>10</v>
      </c>
      <c r="U3112" t="s">
        <v>8315</v>
      </c>
      <c r="V3112" t="s">
        <v>8355</v>
      </c>
    </row>
    <row r="3113" spans="1:22" ht="43.5" x14ac:dyDescent="0.35">
      <c r="A3113">
        <v>3111</v>
      </c>
      <c r="B3113" s="3" t="s">
        <v>3111</v>
      </c>
      <c r="C3113" s="3" t="s">
        <v>7221</v>
      </c>
      <c r="D3113" s="18">
        <v>20000</v>
      </c>
      <c r="E3113" s="18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7">
        <v>41885.386805555558</v>
      </c>
      <c r="L3113" s="7">
        <v>41916.386805555558</v>
      </c>
      <c r="M3113" s="5">
        <f>(J3113/86400)+25569+(-5/24)</f>
        <v>41885.386805555558</v>
      </c>
      <c r="N3113" s="5">
        <f t="shared" si="48"/>
        <v>41916.386805555558</v>
      </c>
      <c r="O3113" t="b">
        <v>0</v>
      </c>
      <c r="P3113">
        <v>76</v>
      </c>
      <c r="Q3113" t="b">
        <v>0</v>
      </c>
      <c r="R3113" t="s">
        <v>8303</v>
      </c>
      <c r="S3113" s="11">
        <f>SUM(E3113/D3113)*100</f>
        <v>26.640000000000004</v>
      </c>
      <c r="T3113" s="10">
        <f>SUM(E3113/P3113)</f>
        <v>70.10526315789474</v>
      </c>
      <c r="U3113" t="s">
        <v>8315</v>
      </c>
      <c r="V3113" t="s">
        <v>8355</v>
      </c>
    </row>
    <row r="3114" spans="1:22" ht="43.5" x14ac:dyDescent="0.35">
      <c r="A3114">
        <v>3112</v>
      </c>
      <c r="B3114" s="3" t="s">
        <v>3112</v>
      </c>
      <c r="C3114" s="3" t="s">
        <v>7222</v>
      </c>
      <c r="D3114" s="18">
        <v>11000</v>
      </c>
      <c r="E3114" s="18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7">
        <v>42614.913587962961</v>
      </c>
      <c r="L3114" s="7">
        <v>42674.913587962961</v>
      </c>
      <c r="M3114" s="5">
        <f>(J3114/86400)+25569+(-5/24)</f>
        <v>42614.913587962961</v>
      </c>
      <c r="N3114" s="5">
        <f t="shared" si="48"/>
        <v>42674.913587962961</v>
      </c>
      <c r="O3114" t="b">
        <v>0</v>
      </c>
      <c r="P3114">
        <v>9</v>
      </c>
      <c r="Q3114" t="b">
        <v>0</v>
      </c>
      <c r="R3114" t="s">
        <v>8303</v>
      </c>
      <c r="S3114" s="11">
        <f>SUM(E3114/D3114)*100</f>
        <v>4.7363636363636363</v>
      </c>
      <c r="T3114" s="10">
        <f>SUM(E3114/P3114)</f>
        <v>57.888888888888886</v>
      </c>
      <c r="U3114" t="s">
        <v>8315</v>
      </c>
      <c r="V3114" t="s">
        <v>8355</v>
      </c>
    </row>
    <row r="3115" spans="1:22" ht="43.5" x14ac:dyDescent="0.35">
      <c r="A3115">
        <v>3113</v>
      </c>
      <c r="B3115" s="3" t="s">
        <v>3113</v>
      </c>
      <c r="C3115" s="3" t="s">
        <v>7223</v>
      </c>
      <c r="D3115" s="18">
        <v>109225</v>
      </c>
      <c r="E3115" s="18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7">
        <v>42081.522939814815</v>
      </c>
      <c r="L3115" s="7">
        <v>42111.522939814815</v>
      </c>
      <c r="M3115" s="5">
        <f>(J3115/86400)+25569+(-5/24)</f>
        <v>42081.522939814815</v>
      </c>
      <c r="N3115" s="5">
        <f t="shared" si="48"/>
        <v>42111.522939814815</v>
      </c>
      <c r="O3115" t="b">
        <v>0</v>
      </c>
      <c r="P3115">
        <v>37</v>
      </c>
      <c r="Q3115" t="b">
        <v>0</v>
      </c>
      <c r="R3115" t="s">
        <v>8303</v>
      </c>
      <c r="S3115" s="11">
        <f>SUM(E3115/D3115)*100</f>
        <v>4.2435339894712749</v>
      </c>
      <c r="T3115" s="10">
        <f>SUM(E3115/P3115)</f>
        <v>125.27027027027027</v>
      </c>
      <c r="U3115" t="s">
        <v>8315</v>
      </c>
      <c r="V3115" t="s">
        <v>8355</v>
      </c>
    </row>
    <row r="3116" spans="1:22" ht="43.5" x14ac:dyDescent="0.35">
      <c r="A3116">
        <v>3114</v>
      </c>
      <c r="B3116" s="3" t="s">
        <v>3114</v>
      </c>
      <c r="C3116" s="3" t="s">
        <v>7224</v>
      </c>
      <c r="D3116" s="18">
        <v>75000</v>
      </c>
      <c r="E3116" s="18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7">
        <v>41843.42418981481</v>
      </c>
      <c r="L3116" s="7">
        <v>41903.42418981481</v>
      </c>
      <c r="M3116" s="5">
        <f>(J3116/86400)+25569+(-5/24)</f>
        <v>41843.42418981481</v>
      </c>
      <c r="N3116" s="5">
        <f t="shared" si="48"/>
        <v>41903.42418981481</v>
      </c>
      <c r="O3116" t="b">
        <v>0</v>
      </c>
      <c r="P3116">
        <v>0</v>
      </c>
      <c r="Q3116" t="b">
        <v>0</v>
      </c>
      <c r="R3116" t="s">
        <v>8303</v>
      </c>
      <c r="S3116" s="11">
        <f>SUM(E3116/D3116)*100</f>
        <v>0</v>
      </c>
      <c r="T3116" s="10" t="e">
        <f>SUM(E3116/P3116)</f>
        <v>#DIV/0!</v>
      </c>
      <c r="U3116" t="s">
        <v>8315</v>
      </c>
      <c r="V3116" t="s">
        <v>8355</v>
      </c>
    </row>
    <row r="3117" spans="1:22" ht="43.5" x14ac:dyDescent="0.35">
      <c r="A3117">
        <v>3115</v>
      </c>
      <c r="B3117" s="3" t="s">
        <v>3115</v>
      </c>
      <c r="C3117" s="3" t="s">
        <v>7225</v>
      </c>
      <c r="D3117" s="18">
        <v>10000</v>
      </c>
      <c r="E3117" s="18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7">
        <v>42496.238738425927</v>
      </c>
      <c r="L3117" s="7">
        <v>42526.238738425927</v>
      </c>
      <c r="M3117" s="5">
        <f>(J3117/86400)+25569+(-5/24)</f>
        <v>42496.238738425927</v>
      </c>
      <c r="N3117" s="5">
        <f t="shared" si="48"/>
        <v>42526.238738425927</v>
      </c>
      <c r="O3117" t="b">
        <v>0</v>
      </c>
      <c r="P3117">
        <v>1</v>
      </c>
      <c r="Q3117" t="b">
        <v>0</v>
      </c>
      <c r="R3117" t="s">
        <v>8303</v>
      </c>
      <c r="S3117" s="11">
        <f>SUM(E3117/D3117)*100</f>
        <v>3</v>
      </c>
      <c r="T3117" s="10">
        <f>SUM(E3117/P3117)</f>
        <v>300</v>
      </c>
      <c r="U3117" t="s">
        <v>8315</v>
      </c>
      <c r="V3117" t="s">
        <v>8355</v>
      </c>
    </row>
    <row r="3118" spans="1:22" ht="43.5" x14ac:dyDescent="0.35">
      <c r="A3118">
        <v>3116</v>
      </c>
      <c r="B3118" s="3" t="s">
        <v>3116</v>
      </c>
      <c r="C3118" s="3" t="s">
        <v>7226</v>
      </c>
      <c r="D3118" s="18">
        <v>750</v>
      </c>
      <c r="E3118" s="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7">
        <v>42081.30700231481</v>
      </c>
      <c r="L3118" s="7">
        <v>42095.30700231481</v>
      </c>
      <c r="M3118" s="5">
        <f>(J3118/86400)+25569+(-5/24)</f>
        <v>42081.30700231481</v>
      </c>
      <c r="N3118" s="5">
        <f t="shared" si="48"/>
        <v>42095.30700231481</v>
      </c>
      <c r="O3118" t="b">
        <v>0</v>
      </c>
      <c r="P3118">
        <v>10</v>
      </c>
      <c r="Q3118" t="b">
        <v>0</v>
      </c>
      <c r="R3118" t="s">
        <v>8303</v>
      </c>
      <c r="S3118" s="11">
        <f>SUM(E3118/D3118)*100</f>
        <v>57.333333333333336</v>
      </c>
      <c r="T3118" s="10">
        <f>SUM(E3118/P3118)</f>
        <v>43</v>
      </c>
      <c r="U3118" t="s">
        <v>8315</v>
      </c>
      <c r="V3118" t="s">
        <v>8355</v>
      </c>
    </row>
    <row r="3119" spans="1:22" ht="43.5" x14ac:dyDescent="0.35">
      <c r="A3119">
        <v>3117</v>
      </c>
      <c r="B3119" s="3" t="s">
        <v>3117</v>
      </c>
      <c r="C3119" s="3" t="s">
        <v>7227</v>
      </c>
      <c r="D3119" s="18">
        <v>1000</v>
      </c>
      <c r="E3119" s="18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7">
        <v>42509.166203703702</v>
      </c>
      <c r="L3119" s="7">
        <v>42517.341666666667</v>
      </c>
      <c r="M3119" s="5">
        <f>(J3119/86400)+25569+(-5/24)</f>
        <v>42509.166203703702</v>
      </c>
      <c r="N3119" s="5">
        <f t="shared" si="48"/>
        <v>42517.341666666667</v>
      </c>
      <c r="O3119" t="b">
        <v>0</v>
      </c>
      <c r="P3119">
        <v>1</v>
      </c>
      <c r="Q3119" t="b">
        <v>0</v>
      </c>
      <c r="R3119" t="s">
        <v>8303</v>
      </c>
      <c r="S3119" s="11">
        <f>SUM(E3119/D3119)*100</f>
        <v>0.1</v>
      </c>
      <c r="T3119" s="10">
        <f>SUM(E3119/P3119)</f>
        <v>1</v>
      </c>
      <c r="U3119" t="s">
        <v>8315</v>
      </c>
      <c r="V3119" t="s">
        <v>8355</v>
      </c>
    </row>
    <row r="3120" spans="1:22" ht="29" x14ac:dyDescent="0.35">
      <c r="A3120">
        <v>3118</v>
      </c>
      <c r="B3120" s="3" t="s">
        <v>3118</v>
      </c>
      <c r="C3120" s="3" t="s">
        <v>7228</v>
      </c>
      <c r="D3120" s="18">
        <v>500000</v>
      </c>
      <c r="E3120" s="18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7">
        <v>42534.441238425927</v>
      </c>
      <c r="L3120" s="7">
        <v>42553.441238425927</v>
      </c>
      <c r="M3120" s="5">
        <f>(J3120/86400)+25569+(-5/24)</f>
        <v>42534.441238425927</v>
      </c>
      <c r="N3120" s="5">
        <f t="shared" si="48"/>
        <v>42553.441238425927</v>
      </c>
      <c r="O3120" t="b">
        <v>0</v>
      </c>
      <c r="P3120">
        <v>2</v>
      </c>
      <c r="Q3120" t="b">
        <v>0</v>
      </c>
      <c r="R3120" t="s">
        <v>8303</v>
      </c>
      <c r="S3120" s="11">
        <f>SUM(E3120/D3120)*100</f>
        <v>0.31</v>
      </c>
      <c r="T3120" s="10">
        <f>SUM(E3120/P3120)</f>
        <v>775</v>
      </c>
      <c r="U3120" t="s">
        <v>8315</v>
      </c>
      <c r="V3120" t="s">
        <v>8355</v>
      </c>
    </row>
    <row r="3121" spans="1:22" ht="58" x14ac:dyDescent="0.35">
      <c r="A3121">
        <v>3119</v>
      </c>
      <c r="B3121" s="3" t="s">
        <v>3119</v>
      </c>
      <c r="C3121" s="3" t="s">
        <v>7229</v>
      </c>
      <c r="D3121" s="18">
        <v>10000</v>
      </c>
      <c r="E3121" s="18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7">
        <v>42059.837175925924</v>
      </c>
      <c r="L3121" s="7">
        <v>42089.795509259253</v>
      </c>
      <c r="M3121" s="5">
        <f>(J3121/86400)+25569+(-5/24)</f>
        <v>42059.837175925924</v>
      </c>
      <c r="N3121" s="5">
        <f t="shared" si="48"/>
        <v>42089.795509259253</v>
      </c>
      <c r="O3121" t="b">
        <v>0</v>
      </c>
      <c r="P3121">
        <v>1</v>
      </c>
      <c r="Q3121" t="b">
        <v>0</v>
      </c>
      <c r="R3121" t="s">
        <v>8303</v>
      </c>
      <c r="S3121" s="11">
        <f>SUM(E3121/D3121)*100</f>
        <v>0.05</v>
      </c>
      <c r="T3121" s="10">
        <f>SUM(E3121/P3121)</f>
        <v>5</v>
      </c>
      <c r="U3121" t="s">
        <v>8315</v>
      </c>
      <c r="V3121" t="s">
        <v>8355</v>
      </c>
    </row>
    <row r="3122" spans="1:22" ht="43.5" x14ac:dyDescent="0.35">
      <c r="A3122">
        <v>3120</v>
      </c>
      <c r="B3122" s="3" t="s">
        <v>3120</v>
      </c>
      <c r="C3122" s="3" t="s">
        <v>7230</v>
      </c>
      <c r="D3122" s="18">
        <v>1300000</v>
      </c>
      <c r="E3122" s="18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7">
        <v>42435.733749999992</v>
      </c>
      <c r="L3122" s="7">
        <v>42495.692083333335</v>
      </c>
      <c r="M3122" s="5">
        <f>(J3122/86400)+25569+(-5/24)</f>
        <v>42435.733749999992</v>
      </c>
      <c r="N3122" s="5">
        <f t="shared" si="48"/>
        <v>42495.692083333335</v>
      </c>
      <c r="O3122" t="b">
        <v>0</v>
      </c>
      <c r="P3122">
        <v>10</v>
      </c>
      <c r="Q3122" t="b">
        <v>0</v>
      </c>
      <c r="R3122" t="s">
        <v>8303</v>
      </c>
      <c r="S3122" s="11">
        <f>SUM(E3122/D3122)*100</f>
        <v>9.8461538461538465E-3</v>
      </c>
      <c r="T3122" s="10">
        <f>SUM(E3122/P3122)</f>
        <v>12.8</v>
      </c>
      <c r="U3122" t="s">
        <v>8315</v>
      </c>
      <c r="V3122" t="s">
        <v>8355</v>
      </c>
    </row>
    <row r="3123" spans="1:22" ht="43.5" x14ac:dyDescent="0.35">
      <c r="A3123">
        <v>3121</v>
      </c>
      <c r="B3123" s="3" t="s">
        <v>3121</v>
      </c>
      <c r="C3123" s="3" t="s">
        <v>7231</v>
      </c>
      <c r="D3123" s="18">
        <v>1500</v>
      </c>
      <c r="E3123" s="18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7">
        <v>41848.471469907403</v>
      </c>
      <c r="L3123" s="7">
        <v>41908.471469907403</v>
      </c>
      <c r="M3123" s="5">
        <f>(J3123/86400)+25569+(-5/24)</f>
        <v>41848.471469907403</v>
      </c>
      <c r="N3123" s="5">
        <f t="shared" si="48"/>
        <v>41908.471469907403</v>
      </c>
      <c r="O3123" t="b">
        <v>0</v>
      </c>
      <c r="P3123">
        <v>1</v>
      </c>
      <c r="Q3123" t="b">
        <v>0</v>
      </c>
      <c r="R3123" t="s">
        <v>8303</v>
      </c>
      <c r="S3123" s="11">
        <f>SUM(E3123/D3123)*100</f>
        <v>0.66666666666666674</v>
      </c>
      <c r="T3123" s="10">
        <f>SUM(E3123/P3123)</f>
        <v>10</v>
      </c>
      <c r="U3123" t="s">
        <v>8315</v>
      </c>
      <c r="V3123" t="s">
        <v>8355</v>
      </c>
    </row>
    <row r="3124" spans="1:22" x14ac:dyDescent="0.35">
      <c r="A3124">
        <v>3122</v>
      </c>
      <c r="B3124" s="3" t="s">
        <v>3122</v>
      </c>
      <c r="C3124" s="3" t="s">
        <v>7232</v>
      </c>
      <c r="D3124" s="18">
        <v>199</v>
      </c>
      <c r="E3124" s="18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7">
        <v>42678.723749999997</v>
      </c>
      <c r="L3124" s="7">
        <v>42683.765416666669</v>
      </c>
      <c r="M3124" s="5">
        <f>(J3124/86400)+25569+(-5/24)</f>
        <v>42678.723749999997</v>
      </c>
      <c r="N3124" s="5">
        <f t="shared" si="48"/>
        <v>42683.765416666669</v>
      </c>
      <c r="O3124" t="b">
        <v>0</v>
      </c>
      <c r="P3124">
        <v>2</v>
      </c>
      <c r="Q3124" t="b">
        <v>0</v>
      </c>
      <c r="R3124" t="s">
        <v>8303</v>
      </c>
      <c r="S3124" s="11">
        <f>SUM(E3124/D3124)*100</f>
        <v>58.291457286432156</v>
      </c>
      <c r="T3124" s="10">
        <f>SUM(E3124/P3124)</f>
        <v>58</v>
      </c>
      <c r="U3124" t="s">
        <v>8315</v>
      </c>
      <c r="V3124" t="s">
        <v>8355</v>
      </c>
    </row>
    <row r="3125" spans="1:22" ht="43.5" x14ac:dyDescent="0.35">
      <c r="A3125">
        <v>3123</v>
      </c>
      <c r="B3125" s="3" t="s">
        <v>3123</v>
      </c>
      <c r="C3125" s="3" t="s">
        <v>7233</v>
      </c>
      <c r="D3125" s="18">
        <v>125000</v>
      </c>
      <c r="E3125" s="18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7">
        <v>42530.784699074073</v>
      </c>
      <c r="L3125" s="7">
        <v>42560.784699074073</v>
      </c>
      <c r="M3125" s="5">
        <f>(J3125/86400)+25569+(-5/24)</f>
        <v>42530.784699074073</v>
      </c>
      <c r="N3125" s="5">
        <f t="shared" si="48"/>
        <v>42560.784699074073</v>
      </c>
      <c r="O3125" t="b">
        <v>0</v>
      </c>
      <c r="P3125">
        <v>348</v>
      </c>
      <c r="Q3125" t="b">
        <v>0</v>
      </c>
      <c r="R3125" t="s">
        <v>8303</v>
      </c>
      <c r="S3125" s="11">
        <f>SUM(E3125/D3125)*100</f>
        <v>68.153599999999997</v>
      </c>
      <c r="T3125" s="10">
        <f>SUM(E3125/P3125)</f>
        <v>244.80459770114942</v>
      </c>
      <c r="U3125" t="s">
        <v>8315</v>
      </c>
      <c r="V3125" t="s">
        <v>8355</v>
      </c>
    </row>
    <row r="3126" spans="1:22" ht="43.5" x14ac:dyDescent="0.35">
      <c r="A3126">
        <v>3124</v>
      </c>
      <c r="B3126" s="3" t="s">
        <v>3124</v>
      </c>
      <c r="C3126" s="3" t="s">
        <v>7234</v>
      </c>
      <c r="D3126" s="18">
        <v>800000</v>
      </c>
      <c r="E3126" s="18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7">
        <v>41977.571770833332</v>
      </c>
      <c r="L3126" s="7">
        <v>42037.571770833332</v>
      </c>
      <c r="M3126" s="5">
        <f>(J3126/86400)+25569+(-5/24)</f>
        <v>41977.571770833332</v>
      </c>
      <c r="N3126" s="5">
        <f t="shared" si="48"/>
        <v>42037.571770833332</v>
      </c>
      <c r="O3126" t="b">
        <v>0</v>
      </c>
      <c r="P3126">
        <v>4</v>
      </c>
      <c r="Q3126" t="b">
        <v>0</v>
      </c>
      <c r="R3126" t="s">
        <v>8303</v>
      </c>
      <c r="S3126" s="11">
        <f>SUM(E3126/D3126)*100</f>
        <v>3.2499999999999999E-3</v>
      </c>
      <c r="T3126" s="10">
        <f>SUM(E3126/P3126)</f>
        <v>6.5</v>
      </c>
      <c r="U3126" t="s">
        <v>8315</v>
      </c>
      <c r="V3126" t="s">
        <v>8355</v>
      </c>
    </row>
    <row r="3127" spans="1:22" x14ac:dyDescent="0.35">
      <c r="A3127">
        <v>3125</v>
      </c>
      <c r="B3127" s="3" t="s">
        <v>3125</v>
      </c>
      <c r="C3127" s="3" t="s">
        <v>7235</v>
      </c>
      <c r="D3127" s="18">
        <v>1500000</v>
      </c>
      <c r="E3127" s="18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7">
        <v>42345.998518518514</v>
      </c>
      <c r="L3127" s="7">
        <v>42375.998518518514</v>
      </c>
      <c r="M3127" s="5">
        <f>(J3127/86400)+25569+(-5/24)</f>
        <v>42345.998518518514</v>
      </c>
      <c r="N3127" s="5">
        <f t="shared" si="48"/>
        <v>42375.998518518514</v>
      </c>
      <c r="O3127" t="b">
        <v>0</v>
      </c>
      <c r="P3127">
        <v>0</v>
      </c>
      <c r="Q3127" t="b">
        <v>0</v>
      </c>
      <c r="R3127" t="s">
        <v>8303</v>
      </c>
      <c r="S3127" s="11">
        <f>SUM(E3127/D3127)*100</f>
        <v>0</v>
      </c>
      <c r="T3127" s="10" t="e">
        <f>SUM(E3127/P3127)</f>
        <v>#DIV/0!</v>
      </c>
      <c r="U3127" t="s">
        <v>8315</v>
      </c>
      <c r="V3127" t="s">
        <v>8355</v>
      </c>
    </row>
    <row r="3128" spans="1:22" ht="72.5" x14ac:dyDescent="0.35">
      <c r="A3128">
        <v>3126</v>
      </c>
      <c r="B3128" s="3" t="s">
        <v>3126</v>
      </c>
      <c r="C3128" s="3" t="s">
        <v>7236</v>
      </c>
      <c r="D3128" s="18">
        <v>25000</v>
      </c>
      <c r="E3128" s="1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7">
        <v>42426.809745370367</v>
      </c>
      <c r="L3128" s="7">
        <v>42456.768078703702</v>
      </c>
      <c r="M3128" s="5">
        <f>(J3128/86400)+25569+(-5/24)</f>
        <v>42426.809745370367</v>
      </c>
      <c r="N3128" s="5">
        <f t="shared" si="48"/>
        <v>42456.768078703702</v>
      </c>
      <c r="O3128" t="b">
        <v>0</v>
      </c>
      <c r="P3128">
        <v>17</v>
      </c>
      <c r="Q3128" t="b">
        <v>0</v>
      </c>
      <c r="R3128" t="s">
        <v>8303</v>
      </c>
      <c r="S3128" s="11">
        <f>SUM(E3128/D3128)*100</f>
        <v>4.16</v>
      </c>
      <c r="T3128" s="10">
        <f>SUM(E3128/P3128)</f>
        <v>61.176470588235297</v>
      </c>
      <c r="U3128" t="s">
        <v>8315</v>
      </c>
      <c r="V3128" t="s">
        <v>8355</v>
      </c>
    </row>
    <row r="3129" spans="1:22" ht="43.5" x14ac:dyDescent="0.35">
      <c r="A3129">
        <v>3127</v>
      </c>
      <c r="B3129" s="3" t="s">
        <v>3127</v>
      </c>
      <c r="C3129" s="3" t="s">
        <v>7237</v>
      </c>
      <c r="D3129" s="18">
        <v>100000</v>
      </c>
      <c r="E3129" s="18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7">
        <v>42034.648483796293</v>
      </c>
      <c r="L3129" s="7">
        <v>42064.648483796293</v>
      </c>
      <c r="M3129" s="5">
        <f>(J3129/86400)+25569+(-5/24)</f>
        <v>42034.648483796293</v>
      </c>
      <c r="N3129" s="5">
        <f t="shared" si="48"/>
        <v>42064.648483796293</v>
      </c>
      <c r="O3129" t="b">
        <v>0</v>
      </c>
      <c r="P3129">
        <v>0</v>
      </c>
      <c r="Q3129" t="b">
        <v>0</v>
      </c>
      <c r="R3129" t="s">
        <v>8303</v>
      </c>
      <c r="S3129" s="11">
        <f>SUM(E3129/D3129)*100</f>
        <v>0</v>
      </c>
      <c r="T3129" s="10" t="e">
        <f>SUM(E3129/P3129)</f>
        <v>#DIV/0!</v>
      </c>
      <c r="U3129" t="s">
        <v>8315</v>
      </c>
      <c r="V3129" t="s">
        <v>8355</v>
      </c>
    </row>
    <row r="3130" spans="1:22" ht="43.5" x14ac:dyDescent="0.35">
      <c r="A3130">
        <v>3128</v>
      </c>
      <c r="B3130" s="3" t="s">
        <v>3128</v>
      </c>
      <c r="C3130" s="3" t="s">
        <v>7238</v>
      </c>
      <c r="D3130" s="18">
        <v>15000</v>
      </c>
      <c r="E3130" s="18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7">
        <v>42780.617372685178</v>
      </c>
      <c r="L3130" s="7">
        <v>42810.575706018521</v>
      </c>
      <c r="M3130" s="5">
        <f>(J3130/86400)+25569+(-5/24)</f>
        <v>42780.617372685178</v>
      </c>
      <c r="N3130" s="5">
        <f t="shared" si="48"/>
        <v>42810.575706018521</v>
      </c>
      <c r="O3130" t="b">
        <v>0</v>
      </c>
      <c r="P3130">
        <v>117</v>
      </c>
      <c r="Q3130" t="b">
        <v>0</v>
      </c>
      <c r="R3130" t="s">
        <v>8271</v>
      </c>
      <c r="S3130" s="11">
        <f>SUM(E3130/D3130)*100</f>
        <v>108.60666666666667</v>
      </c>
      <c r="T3130" s="10">
        <f>SUM(E3130/P3130)</f>
        <v>139.23931623931625</v>
      </c>
      <c r="U3130" t="s">
        <v>8315</v>
      </c>
      <c r="V3130" t="s">
        <v>8316</v>
      </c>
    </row>
    <row r="3131" spans="1:22" ht="58" x14ac:dyDescent="0.35">
      <c r="A3131">
        <v>3129</v>
      </c>
      <c r="B3131" s="3" t="s">
        <v>3129</v>
      </c>
      <c r="C3131" s="3" t="s">
        <v>7239</v>
      </c>
      <c r="D3131" s="18">
        <v>1250</v>
      </c>
      <c r="E3131" s="18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7">
        <v>42803.634479166663</v>
      </c>
      <c r="L3131" s="7">
        <v>42843.592812499999</v>
      </c>
      <c r="M3131" s="5">
        <f>(J3131/86400)+25569+(-5/24)</f>
        <v>42803.634479166663</v>
      </c>
      <c r="N3131" s="5">
        <f t="shared" si="48"/>
        <v>42843.592812499999</v>
      </c>
      <c r="O3131" t="b">
        <v>0</v>
      </c>
      <c r="P3131">
        <v>1</v>
      </c>
      <c r="Q3131" t="b">
        <v>0</v>
      </c>
      <c r="R3131" t="s">
        <v>8271</v>
      </c>
      <c r="S3131" s="11">
        <f>SUM(E3131/D3131)*100</f>
        <v>0.8</v>
      </c>
      <c r="T3131" s="10">
        <f>SUM(E3131/P3131)</f>
        <v>10</v>
      </c>
      <c r="U3131" t="s">
        <v>8315</v>
      </c>
      <c r="V3131" t="s">
        <v>8316</v>
      </c>
    </row>
    <row r="3132" spans="1:22" ht="43.5" x14ac:dyDescent="0.35">
      <c r="A3132">
        <v>3130</v>
      </c>
      <c r="B3132" s="3" t="s">
        <v>3130</v>
      </c>
      <c r="C3132" s="3" t="s">
        <v>7240</v>
      </c>
      <c r="D3132" s="18">
        <v>10000</v>
      </c>
      <c r="E3132" s="18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7">
        <v>42808.431898148141</v>
      </c>
      <c r="L3132" s="7">
        <v>42838.999305555553</v>
      </c>
      <c r="M3132" s="5">
        <f>(J3132/86400)+25569+(-5/24)</f>
        <v>42808.431898148141</v>
      </c>
      <c r="N3132" s="5">
        <f t="shared" si="48"/>
        <v>42838.999305555553</v>
      </c>
      <c r="O3132" t="b">
        <v>0</v>
      </c>
      <c r="P3132">
        <v>4</v>
      </c>
      <c r="Q3132" t="b">
        <v>0</v>
      </c>
      <c r="R3132" t="s">
        <v>8271</v>
      </c>
      <c r="S3132" s="11">
        <f>SUM(E3132/D3132)*100</f>
        <v>3.75</v>
      </c>
      <c r="T3132" s="10">
        <f>SUM(E3132/P3132)</f>
        <v>93.75</v>
      </c>
      <c r="U3132" t="s">
        <v>8315</v>
      </c>
      <c r="V3132" t="s">
        <v>8316</v>
      </c>
    </row>
    <row r="3133" spans="1:22" ht="29" x14ac:dyDescent="0.35">
      <c r="A3133">
        <v>3131</v>
      </c>
      <c r="B3133" s="3" t="s">
        <v>3131</v>
      </c>
      <c r="C3133" s="3" t="s">
        <v>7241</v>
      </c>
      <c r="D3133" s="18">
        <v>4100</v>
      </c>
      <c r="E3133" s="18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7">
        <v>42803.370891203704</v>
      </c>
      <c r="L3133" s="7">
        <v>42833.329224537032</v>
      </c>
      <c r="M3133" s="5">
        <f>(J3133/86400)+25569+(-5/24)</f>
        <v>42803.370891203704</v>
      </c>
      <c r="N3133" s="5">
        <f t="shared" si="48"/>
        <v>42833.329224537032</v>
      </c>
      <c r="O3133" t="b">
        <v>0</v>
      </c>
      <c r="P3133">
        <v>12</v>
      </c>
      <c r="Q3133" t="b">
        <v>0</v>
      </c>
      <c r="R3133" t="s">
        <v>8271</v>
      </c>
      <c r="S3133" s="11">
        <f>SUM(E3133/D3133)*100</f>
        <v>15.731707317073171</v>
      </c>
      <c r="T3133" s="10">
        <f>SUM(E3133/P3133)</f>
        <v>53.75</v>
      </c>
      <c r="U3133" t="s">
        <v>8315</v>
      </c>
      <c r="V3133" t="s">
        <v>8316</v>
      </c>
    </row>
    <row r="3134" spans="1:22" ht="29" x14ac:dyDescent="0.35">
      <c r="A3134">
        <v>3132</v>
      </c>
      <c r="B3134" s="3" t="s">
        <v>3132</v>
      </c>
      <c r="C3134" s="3" t="s">
        <v>7242</v>
      </c>
      <c r="D3134" s="18">
        <v>30000</v>
      </c>
      <c r="E3134" s="18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7">
        <v>42786.141898148147</v>
      </c>
      <c r="L3134" s="7">
        <v>42846.100231481476</v>
      </c>
      <c r="M3134" s="5">
        <f>(J3134/86400)+25569+(-5/24)</f>
        <v>42786.141898148147</v>
      </c>
      <c r="N3134" s="5">
        <f t="shared" si="48"/>
        <v>42846.100231481476</v>
      </c>
      <c r="O3134" t="b">
        <v>0</v>
      </c>
      <c r="P3134">
        <v>1</v>
      </c>
      <c r="Q3134" t="b">
        <v>0</v>
      </c>
      <c r="R3134" t="s">
        <v>8271</v>
      </c>
      <c r="S3134" s="11">
        <f>SUM(E3134/D3134)*100</f>
        <v>3.3333333333333333E-2</v>
      </c>
      <c r="T3134" s="10">
        <f>SUM(E3134/P3134)</f>
        <v>10</v>
      </c>
      <c r="U3134" t="s">
        <v>8315</v>
      </c>
      <c r="V3134" t="s">
        <v>8316</v>
      </c>
    </row>
    <row r="3135" spans="1:22" ht="43.5" x14ac:dyDescent="0.35">
      <c r="A3135">
        <v>3133</v>
      </c>
      <c r="B3135" s="3" t="s">
        <v>3133</v>
      </c>
      <c r="C3135" s="3" t="s">
        <v>7243</v>
      </c>
      <c r="D3135" s="18">
        <v>500</v>
      </c>
      <c r="E3135" s="18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7">
        <v>42788.356874999998</v>
      </c>
      <c r="L3135" s="7">
        <v>42818.315208333333</v>
      </c>
      <c r="M3135" s="5">
        <f>(J3135/86400)+25569+(-5/24)</f>
        <v>42788.356874999998</v>
      </c>
      <c r="N3135" s="5">
        <f t="shared" si="48"/>
        <v>42818.315208333333</v>
      </c>
      <c r="O3135" t="b">
        <v>0</v>
      </c>
      <c r="P3135">
        <v>16</v>
      </c>
      <c r="Q3135" t="b">
        <v>0</v>
      </c>
      <c r="R3135" t="s">
        <v>8271</v>
      </c>
      <c r="S3135" s="11">
        <f>SUM(E3135/D3135)*100</f>
        <v>108</v>
      </c>
      <c r="T3135" s="10">
        <f>SUM(E3135/P3135)</f>
        <v>33.75</v>
      </c>
      <c r="U3135" t="s">
        <v>8315</v>
      </c>
      <c r="V3135" t="s">
        <v>8316</v>
      </c>
    </row>
    <row r="3136" spans="1:22" ht="58" x14ac:dyDescent="0.35">
      <c r="A3136">
        <v>3134</v>
      </c>
      <c r="B3136" s="3" t="s">
        <v>3134</v>
      </c>
      <c r="C3136" s="3" t="s">
        <v>7244</v>
      </c>
      <c r="D3136" s="18">
        <v>1000</v>
      </c>
      <c r="E3136" s="18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7">
        <v>42800.511793981474</v>
      </c>
      <c r="L3136" s="7">
        <v>42821.470127314817</v>
      </c>
      <c r="M3136" s="5">
        <f>(J3136/86400)+25569+(-5/24)</f>
        <v>42800.511793981474</v>
      </c>
      <c r="N3136" s="5">
        <f t="shared" si="48"/>
        <v>42821.470127314817</v>
      </c>
      <c r="O3136" t="b">
        <v>0</v>
      </c>
      <c r="P3136">
        <v>12</v>
      </c>
      <c r="Q3136" t="b">
        <v>0</v>
      </c>
      <c r="R3136" t="s">
        <v>8271</v>
      </c>
      <c r="S3136" s="11">
        <f>SUM(E3136/D3136)*100</f>
        <v>22.5</v>
      </c>
      <c r="T3136" s="10">
        <f>SUM(E3136/P3136)</f>
        <v>18.75</v>
      </c>
      <c r="U3136" t="s">
        <v>8315</v>
      </c>
      <c r="V3136" t="s">
        <v>8316</v>
      </c>
    </row>
    <row r="3137" spans="1:22" ht="43.5" x14ac:dyDescent="0.35">
      <c r="A3137">
        <v>3135</v>
      </c>
      <c r="B3137" s="3" t="s">
        <v>3135</v>
      </c>
      <c r="C3137" s="3" t="s">
        <v>7245</v>
      </c>
      <c r="D3137" s="18">
        <v>777</v>
      </c>
      <c r="E3137" s="18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7">
        <v>42806.943530092591</v>
      </c>
      <c r="L3137" s="7">
        <v>42828.943530092591</v>
      </c>
      <c r="M3137" s="5">
        <f>(J3137/86400)+25569+(-5/24)</f>
        <v>42806.943530092591</v>
      </c>
      <c r="N3137" s="5">
        <f t="shared" si="48"/>
        <v>42828.943530092591</v>
      </c>
      <c r="O3137" t="b">
        <v>0</v>
      </c>
      <c r="P3137">
        <v>7</v>
      </c>
      <c r="Q3137" t="b">
        <v>0</v>
      </c>
      <c r="R3137" t="s">
        <v>8271</v>
      </c>
      <c r="S3137" s="11">
        <f>SUM(E3137/D3137)*100</f>
        <v>20.849420849420849</v>
      </c>
      <c r="T3137" s="10">
        <f>SUM(E3137/P3137)</f>
        <v>23.142857142857142</v>
      </c>
      <c r="U3137" t="s">
        <v>8315</v>
      </c>
      <c r="V3137" t="s">
        <v>8316</v>
      </c>
    </row>
    <row r="3138" spans="1:22" ht="43.5" x14ac:dyDescent="0.35">
      <c r="A3138">
        <v>3136</v>
      </c>
      <c r="B3138" s="3" t="s">
        <v>3136</v>
      </c>
      <c r="C3138" s="3" t="s">
        <v>7246</v>
      </c>
      <c r="D3138" s="18">
        <v>500</v>
      </c>
      <c r="E3138" s="1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7">
        <v>42789.25409722222</v>
      </c>
      <c r="L3138" s="7">
        <v>42825.749305555553</v>
      </c>
      <c r="M3138" s="5">
        <f>(J3138/86400)+25569+(-5/24)</f>
        <v>42789.25409722222</v>
      </c>
      <c r="N3138" s="5">
        <f t="shared" si="48"/>
        <v>42825.749305555553</v>
      </c>
      <c r="O3138" t="b">
        <v>0</v>
      </c>
      <c r="P3138">
        <v>22</v>
      </c>
      <c r="Q3138" t="b">
        <v>0</v>
      </c>
      <c r="R3138" t="s">
        <v>8271</v>
      </c>
      <c r="S3138" s="11">
        <f>SUM(E3138/D3138)*100</f>
        <v>127.8</v>
      </c>
      <c r="T3138" s="10">
        <f>SUM(E3138/P3138)</f>
        <v>29.045454545454547</v>
      </c>
      <c r="U3138" t="s">
        <v>8315</v>
      </c>
      <c r="V3138" t="s">
        <v>8316</v>
      </c>
    </row>
    <row r="3139" spans="1:22" ht="29" x14ac:dyDescent="0.35">
      <c r="A3139">
        <v>3137</v>
      </c>
      <c r="B3139" s="3" t="s">
        <v>3137</v>
      </c>
      <c r="C3139" s="3" t="s">
        <v>7247</v>
      </c>
      <c r="D3139" s="18">
        <v>1500</v>
      </c>
      <c r="E3139" s="18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7">
        <v>42807.676724537036</v>
      </c>
      <c r="L3139" s="7">
        <v>42858.591666666667</v>
      </c>
      <c r="M3139" s="5">
        <f>(J3139/86400)+25569+(-5/24)</f>
        <v>42807.676724537036</v>
      </c>
      <c r="N3139" s="5">
        <f t="shared" ref="N3139:N3202" si="49">(I3139/86400)+25569+(-5/24)</f>
        <v>42858.591666666667</v>
      </c>
      <c r="O3139" t="b">
        <v>0</v>
      </c>
      <c r="P3139">
        <v>1</v>
      </c>
      <c r="Q3139" t="b">
        <v>0</v>
      </c>
      <c r="R3139" t="s">
        <v>8271</v>
      </c>
      <c r="S3139" s="11">
        <f>SUM(E3139/D3139)*100</f>
        <v>3.3333333333333335</v>
      </c>
      <c r="T3139" s="10">
        <f>SUM(E3139/P3139)</f>
        <v>50</v>
      </c>
      <c r="U3139" t="s">
        <v>8315</v>
      </c>
      <c r="V3139" t="s">
        <v>8316</v>
      </c>
    </row>
    <row r="3140" spans="1:22" ht="58" x14ac:dyDescent="0.35">
      <c r="A3140">
        <v>3138</v>
      </c>
      <c r="B3140" s="3" t="s">
        <v>3138</v>
      </c>
      <c r="C3140" s="3" t="s">
        <v>7248</v>
      </c>
      <c r="D3140" s="18">
        <v>200</v>
      </c>
      <c r="E3140" s="18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7">
        <v>42809.437581018516</v>
      </c>
      <c r="L3140" s="7">
        <v>42828.437581018516</v>
      </c>
      <c r="M3140" s="5">
        <f>(J3140/86400)+25569+(-5/24)</f>
        <v>42809.437581018516</v>
      </c>
      <c r="N3140" s="5">
        <f t="shared" si="49"/>
        <v>42828.437581018516</v>
      </c>
      <c r="O3140" t="b">
        <v>0</v>
      </c>
      <c r="P3140">
        <v>0</v>
      </c>
      <c r="Q3140" t="b">
        <v>0</v>
      </c>
      <c r="R3140" t="s">
        <v>8271</v>
      </c>
      <c r="S3140" s="11">
        <f>SUM(E3140/D3140)*100</f>
        <v>0</v>
      </c>
      <c r="T3140" s="10" t="e">
        <f>SUM(E3140/P3140)</f>
        <v>#DIV/0!</v>
      </c>
      <c r="U3140" t="s">
        <v>8315</v>
      </c>
      <c r="V3140" t="s">
        <v>8316</v>
      </c>
    </row>
    <row r="3141" spans="1:22" ht="43.5" x14ac:dyDescent="0.35">
      <c r="A3141">
        <v>3139</v>
      </c>
      <c r="B3141" s="3" t="s">
        <v>3139</v>
      </c>
      <c r="C3141" s="3" t="s">
        <v>7249</v>
      </c>
      <c r="D3141" s="18">
        <v>50000</v>
      </c>
      <c r="E3141" s="18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7">
        <v>42785.062037037038</v>
      </c>
      <c r="L3141" s="7">
        <v>42818.981249999997</v>
      </c>
      <c r="M3141" s="5">
        <f>(J3141/86400)+25569+(-5/24)</f>
        <v>42785.062037037038</v>
      </c>
      <c r="N3141" s="5">
        <f t="shared" si="49"/>
        <v>42818.981249999997</v>
      </c>
      <c r="O3141" t="b">
        <v>0</v>
      </c>
      <c r="P3141">
        <v>6</v>
      </c>
      <c r="Q3141" t="b">
        <v>0</v>
      </c>
      <c r="R3141" t="s">
        <v>8271</v>
      </c>
      <c r="S3141" s="11">
        <f>SUM(E3141/D3141)*100</f>
        <v>5.4</v>
      </c>
      <c r="T3141" s="10">
        <f>SUM(E3141/P3141)</f>
        <v>450</v>
      </c>
      <c r="U3141" t="s">
        <v>8315</v>
      </c>
      <c r="V3141" t="s">
        <v>8316</v>
      </c>
    </row>
    <row r="3142" spans="1:22" ht="58" x14ac:dyDescent="0.35">
      <c r="A3142">
        <v>3140</v>
      </c>
      <c r="B3142" s="3" t="s">
        <v>3140</v>
      </c>
      <c r="C3142" s="3" t="s">
        <v>7250</v>
      </c>
      <c r="D3142" s="18">
        <v>10000</v>
      </c>
      <c r="E3142" s="18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7">
        <v>42802.510451388887</v>
      </c>
      <c r="L3142" s="7">
        <v>42832.468784722216</v>
      </c>
      <c r="M3142" s="5">
        <f>(J3142/86400)+25569+(-5/24)</f>
        <v>42802.510451388887</v>
      </c>
      <c r="N3142" s="5">
        <f t="shared" si="49"/>
        <v>42832.468784722216</v>
      </c>
      <c r="O3142" t="b">
        <v>0</v>
      </c>
      <c r="P3142">
        <v>4</v>
      </c>
      <c r="Q3142" t="b">
        <v>0</v>
      </c>
      <c r="R3142" t="s">
        <v>8271</v>
      </c>
      <c r="S3142" s="11">
        <f>SUM(E3142/D3142)*100</f>
        <v>0.96</v>
      </c>
      <c r="T3142" s="10">
        <f>SUM(E3142/P3142)</f>
        <v>24</v>
      </c>
      <c r="U3142" t="s">
        <v>8315</v>
      </c>
      <c r="V3142" t="s">
        <v>8316</v>
      </c>
    </row>
    <row r="3143" spans="1:22" ht="58" x14ac:dyDescent="0.35">
      <c r="A3143">
        <v>3141</v>
      </c>
      <c r="B3143" s="3" t="s">
        <v>3141</v>
      </c>
      <c r="C3143" s="3" t="s">
        <v>7251</v>
      </c>
      <c r="D3143" s="18">
        <v>500</v>
      </c>
      <c r="E3143" s="18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7">
        <v>42800.544999999998</v>
      </c>
      <c r="L3143" s="7">
        <v>42841.624999999993</v>
      </c>
      <c r="M3143" s="5">
        <f>(J3143/86400)+25569+(-5/24)</f>
        <v>42800.544999999998</v>
      </c>
      <c r="N3143" s="5">
        <f t="shared" si="49"/>
        <v>42841.624999999993</v>
      </c>
      <c r="O3143" t="b">
        <v>0</v>
      </c>
      <c r="P3143">
        <v>8</v>
      </c>
      <c r="Q3143" t="b">
        <v>0</v>
      </c>
      <c r="R3143" t="s">
        <v>8271</v>
      </c>
      <c r="S3143" s="11">
        <f>SUM(E3143/D3143)*100</f>
        <v>51.6</v>
      </c>
      <c r="T3143" s="10">
        <f>SUM(E3143/P3143)</f>
        <v>32.25</v>
      </c>
      <c r="U3143" t="s">
        <v>8315</v>
      </c>
      <c r="V3143" t="s">
        <v>8316</v>
      </c>
    </row>
    <row r="3144" spans="1:22" ht="43.5" x14ac:dyDescent="0.35">
      <c r="A3144">
        <v>3142</v>
      </c>
      <c r="B3144" s="3" t="s">
        <v>3142</v>
      </c>
      <c r="C3144" s="3" t="s">
        <v>7252</v>
      </c>
      <c r="D3144" s="18">
        <v>2750</v>
      </c>
      <c r="E3144" s="18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7">
        <v>42783.304849537039</v>
      </c>
      <c r="L3144" s="7">
        <v>42813.263182870367</v>
      </c>
      <c r="M3144" s="5">
        <f>(J3144/86400)+25569+(-5/24)</f>
        <v>42783.304849537039</v>
      </c>
      <c r="N3144" s="5">
        <f t="shared" si="49"/>
        <v>42813.263182870367</v>
      </c>
      <c r="O3144" t="b">
        <v>0</v>
      </c>
      <c r="P3144">
        <v>3</v>
      </c>
      <c r="Q3144" t="b">
        <v>0</v>
      </c>
      <c r="R3144" t="s">
        <v>8271</v>
      </c>
      <c r="S3144" s="11">
        <f>SUM(E3144/D3144)*100</f>
        <v>1.6363636363636365</v>
      </c>
      <c r="T3144" s="10">
        <f>SUM(E3144/P3144)</f>
        <v>15</v>
      </c>
      <c r="U3144" t="s">
        <v>8315</v>
      </c>
      <c r="V3144" t="s">
        <v>8316</v>
      </c>
    </row>
    <row r="3145" spans="1:22" ht="58" x14ac:dyDescent="0.35">
      <c r="A3145">
        <v>3143</v>
      </c>
      <c r="B3145" s="3" t="s">
        <v>3143</v>
      </c>
      <c r="C3145" s="3" t="s">
        <v>7253</v>
      </c>
      <c r="D3145" s="18">
        <v>700</v>
      </c>
      <c r="E3145" s="18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7">
        <v>42808.149953703702</v>
      </c>
      <c r="L3145" s="7">
        <v>42834.149953703702</v>
      </c>
      <c r="M3145" s="5">
        <f>(J3145/86400)+25569+(-5/24)</f>
        <v>42808.149953703702</v>
      </c>
      <c r="N3145" s="5">
        <f t="shared" si="49"/>
        <v>42834.149953703702</v>
      </c>
      <c r="O3145" t="b">
        <v>0</v>
      </c>
      <c r="P3145">
        <v>0</v>
      </c>
      <c r="Q3145" t="b">
        <v>0</v>
      </c>
      <c r="R3145" t="s">
        <v>8271</v>
      </c>
      <c r="S3145" s="11">
        <f>SUM(E3145/D3145)*100</f>
        <v>0</v>
      </c>
      <c r="T3145" s="10" t="e">
        <f>SUM(E3145/P3145)</f>
        <v>#DIV/0!</v>
      </c>
      <c r="U3145" t="s">
        <v>8315</v>
      </c>
      <c r="V3145" t="s">
        <v>8316</v>
      </c>
    </row>
    <row r="3146" spans="1:22" ht="58" x14ac:dyDescent="0.35">
      <c r="A3146">
        <v>3144</v>
      </c>
      <c r="B3146" s="3" t="s">
        <v>3144</v>
      </c>
      <c r="C3146" s="3" t="s">
        <v>7254</v>
      </c>
      <c r="D3146" s="18">
        <v>10000</v>
      </c>
      <c r="E3146" s="18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7">
        <v>42796.329942129632</v>
      </c>
      <c r="L3146" s="7">
        <v>42813.041666666664</v>
      </c>
      <c r="M3146" s="5">
        <f>(J3146/86400)+25569+(-5/24)</f>
        <v>42796.329942129632</v>
      </c>
      <c r="N3146" s="5">
        <f t="shared" si="49"/>
        <v>42813.041666666664</v>
      </c>
      <c r="O3146" t="b">
        <v>0</v>
      </c>
      <c r="P3146">
        <v>30</v>
      </c>
      <c r="Q3146" t="b">
        <v>0</v>
      </c>
      <c r="R3146" t="s">
        <v>8271</v>
      </c>
      <c r="S3146" s="11">
        <f>SUM(E3146/D3146)*100</f>
        <v>75.400000000000006</v>
      </c>
      <c r="T3146" s="10">
        <f>SUM(E3146/P3146)</f>
        <v>251.33333333333334</v>
      </c>
      <c r="U3146" t="s">
        <v>8315</v>
      </c>
      <c r="V3146" t="s">
        <v>8316</v>
      </c>
    </row>
    <row r="3147" spans="1:22" ht="43.5" x14ac:dyDescent="0.35">
      <c r="A3147">
        <v>3145</v>
      </c>
      <c r="B3147" s="3" t="s">
        <v>3145</v>
      </c>
      <c r="C3147" s="3" t="s">
        <v>7255</v>
      </c>
      <c r="D3147" s="18">
        <v>25000</v>
      </c>
      <c r="E3147" s="18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7">
        <v>42761.832569444443</v>
      </c>
      <c r="L3147" s="7">
        <v>42821.790902777771</v>
      </c>
      <c r="M3147" s="5">
        <f>(J3147/86400)+25569+(-5/24)</f>
        <v>42761.832569444443</v>
      </c>
      <c r="N3147" s="5">
        <f t="shared" si="49"/>
        <v>42821.790902777771</v>
      </c>
      <c r="O3147" t="b">
        <v>0</v>
      </c>
      <c r="P3147">
        <v>0</v>
      </c>
      <c r="Q3147" t="b">
        <v>0</v>
      </c>
      <c r="R3147" t="s">
        <v>8271</v>
      </c>
      <c r="S3147" s="11">
        <f>SUM(E3147/D3147)*100</f>
        <v>0</v>
      </c>
      <c r="T3147" s="10" t="e">
        <f>SUM(E3147/P3147)</f>
        <v>#DIV/0!</v>
      </c>
      <c r="U3147" t="s">
        <v>8315</v>
      </c>
      <c r="V3147" t="s">
        <v>8316</v>
      </c>
    </row>
    <row r="3148" spans="1:22" ht="43.5" x14ac:dyDescent="0.35">
      <c r="A3148">
        <v>3146</v>
      </c>
      <c r="B3148" s="3" t="s">
        <v>3146</v>
      </c>
      <c r="C3148" s="3" t="s">
        <v>7256</v>
      </c>
      <c r="D3148" s="18">
        <v>50000</v>
      </c>
      <c r="E3148" s="1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7">
        <v>42796.474143518521</v>
      </c>
      <c r="L3148" s="7">
        <v>42841.432476851849</v>
      </c>
      <c r="M3148" s="5">
        <f>(J3148/86400)+25569+(-5/24)</f>
        <v>42796.474143518521</v>
      </c>
      <c r="N3148" s="5">
        <f t="shared" si="49"/>
        <v>42841.432476851849</v>
      </c>
      <c r="O3148" t="b">
        <v>0</v>
      </c>
      <c r="P3148">
        <v>12</v>
      </c>
      <c r="Q3148" t="b">
        <v>0</v>
      </c>
      <c r="R3148" t="s">
        <v>8271</v>
      </c>
      <c r="S3148" s="11">
        <f>SUM(E3148/D3148)*100</f>
        <v>10.5</v>
      </c>
      <c r="T3148" s="10">
        <f>SUM(E3148/P3148)</f>
        <v>437.5</v>
      </c>
      <c r="U3148" t="s">
        <v>8315</v>
      </c>
      <c r="V3148" t="s">
        <v>8316</v>
      </c>
    </row>
    <row r="3149" spans="1:22" ht="43.5" x14ac:dyDescent="0.35">
      <c r="A3149">
        <v>3147</v>
      </c>
      <c r="B3149" s="3" t="s">
        <v>3147</v>
      </c>
      <c r="C3149" s="3" t="s">
        <v>7257</v>
      </c>
      <c r="D3149" s="18">
        <v>20000</v>
      </c>
      <c r="E3149" s="18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7">
        <v>41909.761053240734</v>
      </c>
      <c r="L3149" s="7">
        <v>41949.802719907406</v>
      </c>
      <c r="M3149" s="5">
        <f>(J3149/86400)+25569+(-5/24)</f>
        <v>41909.761053240734</v>
      </c>
      <c r="N3149" s="5">
        <f t="shared" si="49"/>
        <v>41949.802719907406</v>
      </c>
      <c r="O3149" t="b">
        <v>1</v>
      </c>
      <c r="P3149">
        <v>213</v>
      </c>
      <c r="Q3149" t="b">
        <v>1</v>
      </c>
      <c r="R3149" t="s">
        <v>8271</v>
      </c>
      <c r="S3149" s="11">
        <f>SUM(E3149/D3149)*100</f>
        <v>117.52499999999999</v>
      </c>
      <c r="T3149" s="10">
        <f>SUM(E3149/P3149)</f>
        <v>110.35211267605634</v>
      </c>
      <c r="U3149" t="s">
        <v>8315</v>
      </c>
      <c r="V3149" t="s">
        <v>8316</v>
      </c>
    </row>
    <row r="3150" spans="1:22" ht="29" x14ac:dyDescent="0.35">
      <c r="A3150">
        <v>3148</v>
      </c>
      <c r="B3150" s="3" t="s">
        <v>3148</v>
      </c>
      <c r="C3150" s="3" t="s">
        <v>7258</v>
      </c>
      <c r="D3150" s="18">
        <v>1800</v>
      </c>
      <c r="E3150" s="18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7">
        <v>41891.456990740735</v>
      </c>
      <c r="L3150" s="7">
        <v>41912.958333333328</v>
      </c>
      <c r="M3150" s="5">
        <f>(J3150/86400)+25569+(-5/24)</f>
        <v>41891.456990740735</v>
      </c>
      <c r="N3150" s="5">
        <f t="shared" si="49"/>
        <v>41912.958333333328</v>
      </c>
      <c r="O3150" t="b">
        <v>1</v>
      </c>
      <c r="P3150">
        <v>57</v>
      </c>
      <c r="Q3150" t="b">
        <v>1</v>
      </c>
      <c r="R3150" t="s">
        <v>8271</v>
      </c>
      <c r="S3150" s="11">
        <f>SUM(E3150/D3150)*100</f>
        <v>131.16666666666669</v>
      </c>
      <c r="T3150" s="10">
        <f>SUM(E3150/P3150)</f>
        <v>41.421052631578945</v>
      </c>
      <c r="U3150" t="s">
        <v>8315</v>
      </c>
      <c r="V3150" t="s">
        <v>8316</v>
      </c>
    </row>
    <row r="3151" spans="1:22" ht="43.5" x14ac:dyDescent="0.35">
      <c r="A3151">
        <v>3149</v>
      </c>
      <c r="B3151" s="3" t="s">
        <v>3149</v>
      </c>
      <c r="C3151" s="3" t="s">
        <v>7259</v>
      </c>
      <c r="D3151" s="18">
        <v>1250</v>
      </c>
      <c r="E3151" s="18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7">
        <v>41225.809027777774</v>
      </c>
      <c r="L3151" s="7">
        <v>41249.875</v>
      </c>
      <c r="M3151" s="5">
        <f>(J3151/86400)+25569+(-5/24)</f>
        <v>41225.809027777774</v>
      </c>
      <c r="N3151" s="5">
        <f t="shared" si="49"/>
        <v>41249.875</v>
      </c>
      <c r="O3151" t="b">
        <v>1</v>
      </c>
      <c r="P3151">
        <v>25</v>
      </c>
      <c r="Q3151" t="b">
        <v>1</v>
      </c>
      <c r="R3151" t="s">
        <v>8271</v>
      </c>
      <c r="S3151" s="11">
        <f>SUM(E3151/D3151)*100</f>
        <v>104</v>
      </c>
      <c r="T3151" s="10">
        <f>SUM(E3151/P3151)</f>
        <v>52</v>
      </c>
      <c r="U3151" t="s">
        <v>8315</v>
      </c>
      <c r="V3151" t="s">
        <v>8316</v>
      </c>
    </row>
    <row r="3152" spans="1:22" ht="58" x14ac:dyDescent="0.35">
      <c r="A3152">
        <v>3150</v>
      </c>
      <c r="B3152" s="3" t="s">
        <v>3150</v>
      </c>
      <c r="C3152" s="3" t="s">
        <v>7260</v>
      </c>
      <c r="D3152" s="18">
        <v>3500</v>
      </c>
      <c r="E3152" s="18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7">
        <v>40478.055590277778</v>
      </c>
      <c r="L3152" s="7">
        <v>40567.958333333328</v>
      </c>
      <c r="M3152" s="5">
        <f>(J3152/86400)+25569+(-5/24)</f>
        <v>40478.055590277778</v>
      </c>
      <c r="N3152" s="5">
        <f t="shared" si="49"/>
        <v>40567.958333333328</v>
      </c>
      <c r="O3152" t="b">
        <v>1</v>
      </c>
      <c r="P3152">
        <v>104</v>
      </c>
      <c r="Q3152" t="b">
        <v>1</v>
      </c>
      <c r="R3152" t="s">
        <v>8271</v>
      </c>
      <c r="S3152" s="11">
        <f>SUM(E3152/D3152)*100</f>
        <v>101</v>
      </c>
      <c r="T3152" s="10">
        <f>SUM(E3152/P3152)</f>
        <v>33.990384615384613</v>
      </c>
      <c r="U3152" t="s">
        <v>8315</v>
      </c>
      <c r="V3152" t="s">
        <v>8316</v>
      </c>
    </row>
    <row r="3153" spans="1:22" ht="43.5" x14ac:dyDescent="0.35">
      <c r="A3153">
        <v>3151</v>
      </c>
      <c r="B3153" s="3" t="s">
        <v>3151</v>
      </c>
      <c r="C3153" s="3" t="s">
        <v>7261</v>
      </c>
      <c r="D3153" s="18">
        <v>3500</v>
      </c>
      <c r="E3153" s="18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7">
        <v>41862.631643518514</v>
      </c>
      <c r="L3153" s="7">
        <v>41892.631643518514</v>
      </c>
      <c r="M3153" s="5">
        <f>(J3153/86400)+25569+(-5/24)</f>
        <v>41862.631643518514</v>
      </c>
      <c r="N3153" s="5">
        <f t="shared" si="49"/>
        <v>41892.631643518514</v>
      </c>
      <c r="O3153" t="b">
        <v>1</v>
      </c>
      <c r="P3153">
        <v>34</v>
      </c>
      <c r="Q3153" t="b">
        <v>1</v>
      </c>
      <c r="R3153" t="s">
        <v>8271</v>
      </c>
      <c r="S3153" s="11">
        <f>SUM(E3153/D3153)*100</f>
        <v>100.4</v>
      </c>
      <c r="T3153" s="10">
        <f>SUM(E3153/P3153)</f>
        <v>103.35294117647059</v>
      </c>
      <c r="U3153" t="s">
        <v>8315</v>
      </c>
      <c r="V3153" t="s">
        <v>8316</v>
      </c>
    </row>
    <row r="3154" spans="1:22" ht="43.5" x14ac:dyDescent="0.35">
      <c r="A3154">
        <v>3152</v>
      </c>
      <c r="B3154" s="3" t="s">
        <v>3152</v>
      </c>
      <c r="C3154" s="3" t="s">
        <v>7262</v>
      </c>
      <c r="D3154" s="18">
        <v>2200</v>
      </c>
      <c r="E3154" s="18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7">
        <v>41550.659340277773</v>
      </c>
      <c r="L3154" s="7">
        <v>41580.659340277773</v>
      </c>
      <c r="M3154" s="5">
        <f>(J3154/86400)+25569+(-5/24)</f>
        <v>41550.659340277773</v>
      </c>
      <c r="N3154" s="5">
        <f t="shared" si="49"/>
        <v>41580.659340277773</v>
      </c>
      <c r="O3154" t="b">
        <v>1</v>
      </c>
      <c r="P3154">
        <v>67</v>
      </c>
      <c r="Q3154" t="b">
        <v>1</v>
      </c>
      <c r="R3154" t="s">
        <v>8271</v>
      </c>
      <c r="S3154" s="11">
        <f>SUM(E3154/D3154)*100</f>
        <v>105.95454545454545</v>
      </c>
      <c r="T3154" s="10">
        <f>SUM(E3154/P3154)</f>
        <v>34.791044776119406</v>
      </c>
      <c r="U3154" t="s">
        <v>8315</v>
      </c>
      <c r="V3154" t="s">
        <v>8316</v>
      </c>
    </row>
    <row r="3155" spans="1:22" ht="43.5" x14ac:dyDescent="0.35">
      <c r="A3155">
        <v>3153</v>
      </c>
      <c r="B3155" s="3" t="s">
        <v>3153</v>
      </c>
      <c r="C3155" s="3" t="s">
        <v>7263</v>
      </c>
      <c r="D3155" s="18">
        <v>3000</v>
      </c>
      <c r="E3155" s="18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7">
        <v>40632.946030092593</v>
      </c>
      <c r="L3155" s="7">
        <v>40663.999305555553</v>
      </c>
      <c r="M3155" s="5">
        <f>(J3155/86400)+25569+(-5/24)</f>
        <v>40632.946030092593</v>
      </c>
      <c r="N3155" s="5">
        <f t="shared" si="49"/>
        <v>40663.999305555553</v>
      </c>
      <c r="O3155" t="b">
        <v>1</v>
      </c>
      <c r="P3155">
        <v>241</v>
      </c>
      <c r="Q3155" t="b">
        <v>1</v>
      </c>
      <c r="R3155" t="s">
        <v>8271</v>
      </c>
      <c r="S3155" s="11">
        <f>SUM(E3155/D3155)*100</f>
        <v>335.58333333333337</v>
      </c>
      <c r="T3155" s="10">
        <f>SUM(E3155/P3155)</f>
        <v>41.773858921161825</v>
      </c>
      <c r="U3155" t="s">
        <v>8315</v>
      </c>
      <c r="V3155" t="s">
        <v>8316</v>
      </c>
    </row>
    <row r="3156" spans="1:22" ht="43.5" x14ac:dyDescent="0.35">
      <c r="A3156">
        <v>3154</v>
      </c>
      <c r="B3156" s="3" t="s">
        <v>3154</v>
      </c>
      <c r="C3156" s="3" t="s">
        <v>7264</v>
      </c>
      <c r="D3156" s="18">
        <v>7000</v>
      </c>
      <c r="E3156" s="18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7">
        <v>40970.667337962957</v>
      </c>
      <c r="L3156" s="7">
        <v>41000.625671296293</v>
      </c>
      <c r="M3156" s="5">
        <f>(J3156/86400)+25569+(-5/24)</f>
        <v>40970.667337962957</v>
      </c>
      <c r="N3156" s="5">
        <f t="shared" si="49"/>
        <v>41000.625671296293</v>
      </c>
      <c r="O3156" t="b">
        <v>1</v>
      </c>
      <c r="P3156">
        <v>123</v>
      </c>
      <c r="Q3156" t="b">
        <v>1</v>
      </c>
      <c r="R3156" t="s">
        <v>8271</v>
      </c>
      <c r="S3156" s="11">
        <f>SUM(E3156/D3156)*100</f>
        <v>112.92857142857142</v>
      </c>
      <c r="T3156" s="10">
        <f>SUM(E3156/P3156)</f>
        <v>64.268292682926827</v>
      </c>
      <c r="U3156" t="s">
        <v>8315</v>
      </c>
      <c r="V3156" t="s">
        <v>8316</v>
      </c>
    </row>
    <row r="3157" spans="1:22" ht="43.5" x14ac:dyDescent="0.35">
      <c r="A3157">
        <v>3155</v>
      </c>
      <c r="B3157" s="3" t="s">
        <v>3155</v>
      </c>
      <c r="C3157" s="3" t="s">
        <v>7265</v>
      </c>
      <c r="D3157" s="18">
        <v>5000</v>
      </c>
      <c r="E3157" s="18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7">
        <v>41233.290798611109</v>
      </c>
      <c r="L3157" s="7">
        <v>41263.290798611109</v>
      </c>
      <c r="M3157" s="5">
        <f>(J3157/86400)+25569+(-5/24)</f>
        <v>41233.290798611109</v>
      </c>
      <c r="N3157" s="5">
        <f t="shared" si="49"/>
        <v>41263.290798611109</v>
      </c>
      <c r="O3157" t="b">
        <v>1</v>
      </c>
      <c r="P3157">
        <v>302</v>
      </c>
      <c r="Q3157" t="b">
        <v>1</v>
      </c>
      <c r="R3157" t="s">
        <v>8271</v>
      </c>
      <c r="S3157" s="11">
        <f>SUM(E3157/D3157)*100</f>
        <v>188.50460000000001</v>
      </c>
      <c r="T3157" s="10">
        <f>SUM(E3157/P3157)</f>
        <v>31.209370860927152</v>
      </c>
      <c r="U3157" t="s">
        <v>8315</v>
      </c>
      <c r="V3157" t="s">
        <v>8316</v>
      </c>
    </row>
    <row r="3158" spans="1:22" ht="43.5" x14ac:dyDescent="0.35">
      <c r="A3158">
        <v>3156</v>
      </c>
      <c r="B3158" s="3" t="s">
        <v>3156</v>
      </c>
      <c r="C3158" s="3" t="s">
        <v>7266</v>
      </c>
      <c r="D3158" s="18">
        <v>5500</v>
      </c>
      <c r="E3158" s="1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7">
        <v>41026.744722222218</v>
      </c>
      <c r="L3158" s="7">
        <v>41061.744722222218</v>
      </c>
      <c r="M3158" s="5">
        <f>(J3158/86400)+25569+(-5/24)</f>
        <v>41026.744722222218</v>
      </c>
      <c r="N3158" s="5">
        <f t="shared" si="49"/>
        <v>41061.744722222218</v>
      </c>
      <c r="O3158" t="b">
        <v>1</v>
      </c>
      <c r="P3158">
        <v>89</v>
      </c>
      <c r="Q3158" t="b">
        <v>1</v>
      </c>
      <c r="R3158" t="s">
        <v>8271</v>
      </c>
      <c r="S3158" s="11">
        <f>SUM(E3158/D3158)*100</f>
        <v>101.81818181818181</v>
      </c>
      <c r="T3158" s="10">
        <f>SUM(E3158/P3158)</f>
        <v>62.921348314606739</v>
      </c>
      <c r="U3158" t="s">
        <v>8315</v>
      </c>
      <c r="V3158" t="s">
        <v>8316</v>
      </c>
    </row>
    <row r="3159" spans="1:22" ht="29" x14ac:dyDescent="0.35">
      <c r="A3159">
        <v>3157</v>
      </c>
      <c r="B3159" s="3" t="s">
        <v>3157</v>
      </c>
      <c r="C3159" s="3" t="s">
        <v>7267</v>
      </c>
      <c r="D3159" s="18">
        <v>4000</v>
      </c>
      <c r="E3159" s="18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7">
        <v>41829.579918981479</v>
      </c>
      <c r="L3159" s="7">
        <v>41839</v>
      </c>
      <c r="M3159" s="5">
        <f>(J3159/86400)+25569+(-5/24)</f>
        <v>41829.579918981479</v>
      </c>
      <c r="N3159" s="5">
        <f t="shared" si="49"/>
        <v>41839</v>
      </c>
      <c r="O3159" t="b">
        <v>1</v>
      </c>
      <c r="P3159">
        <v>41</v>
      </c>
      <c r="Q3159" t="b">
        <v>1</v>
      </c>
      <c r="R3159" t="s">
        <v>8271</v>
      </c>
      <c r="S3159" s="11">
        <f>SUM(E3159/D3159)*100</f>
        <v>101</v>
      </c>
      <c r="T3159" s="10">
        <f>SUM(E3159/P3159)</f>
        <v>98.536585365853654</v>
      </c>
      <c r="U3159" t="s">
        <v>8315</v>
      </c>
      <c r="V3159" t="s">
        <v>8316</v>
      </c>
    </row>
    <row r="3160" spans="1:22" ht="29" x14ac:dyDescent="0.35">
      <c r="A3160">
        <v>3158</v>
      </c>
      <c r="B3160" s="3" t="s">
        <v>3158</v>
      </c>
      <c r="C3160" s="3" t="s">
        <v>7268</v>
      </c>
      <c r="D3160" s="18">
        <v>5000</v>
      </c>
      <c r="E3160" s="18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7">
        <v>41447.631388888891</v>
      </c>
      <c r="L3160" s="7">
        <v>41477.631388888891</v>
      </c>
      <c r="M3160" s="5">
        <f>(J3160/86400)+25569+(-5/24)</f>
        <v>41447.631388888891</v>
      </c>
      <c r="N3160" s="5">
        <f t="shared" si="49"/>
        <v>41477.631388888891</v>
      </c>
      <c r="O3160" t="b">
        <v>1</v>
      </c>
      <c r="P3160">
        <v>69</v>
      </c>
      <c r="Q3160" t="b">
        <v>1</v>
      </c>
      <c r="R3160" t="s">
        <v>8271</v>
      </c>
      <c r="S3160" s="11">
        <f>SUM(E3160/D3160)*100</f>
        <v>113.99999999999999</v>
      </c>
      <c r="T3160" s="10">
        <f>SUM(E3160/P3160)</f>
        <v>82.608695652173907</v>
      </c>
      <c r="U3160" t="s">
        <v>8315</v>
      </c>
      <c r="V3160" t="s">
        <v>8316</v>
      </c>
    </row>
    <row r="3161" spans="1:22" ht="43.5" x14ac:dyDescent="0.35">
      <c r="A3161">
        <v>3159</v>
      </c>
      <c r="B3161" s="3" t="s">
        <v>3159</v>
      </c>
      <c r="C3161" s="3" t="s">
        <v>7269</v>
      </c>
      <c r="D3161" s="18">
        <v>1500</v>
      </c>
      <c r="E3161" s="18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7">
        <v>40883.858344907407</v>
      </c>
      <c r="L3161" s="7">
        <v>40926.75</v>
      </c>
      <c r="M3161" s="5">
        <f>(J3161/86400)+25569+(-5/24)</f>
        <v>40883.858344907407</v>
      </c>
      <c r="N3161" s="5">
        <f t="shared" si="49"/>
        <v>40926.75</v>
      </c>
      <c r="O3161" t="b">
        <v>1</v>
      </c>
      <c r="P3161">
        <v>52</v>
      </c>
      <c r="Q3161" t="b">
        <v>1</v>
      </c>
      <c r="R3161" t="s">
        <v>8271</v>
      </c>
      <c r="S3161" s="11">
        <f>SUM(E3161/D3161)*100</f>
        <v>133.48133333333334</v>
      </c>
      <c r="T3161" s="10">
        <f>SUM(E3161/P3161)</f>
        <v>38.504230769230773</v>
      </c>
      <c r="U3161" t="s">
        <v>8315</v>
      </c>
      <c r="V3161" t="s">
        <v>8316</v>
      </c>
    </row>
    <row r="3162" spans="1:22" ht="43.5" x14ac:dyDescent="0.35">
      <c r="A3162">
        <v>3160</v>
      </c>
      <c r="B3162" s="3" t="s">
        <v>3160</v>
      </c>
      <c r="C3162" s="3" t="s">
        <v>7270</v>
      </c>
      <c r="D3162" s="18">
        <v>4500</v>
      </c>
      <c r="E3162" s="18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7">
        <v>41841.056562499994</v>
      </c>
      <c r="L3162" s="7">
        <v>41863.999305555553</v>
      </c>
      <c r="M3162" s="5">
        <f>(J3162/86400)+25569+(-5/24)</f>
        <v>41841.056562499994</v>
      </c>
      <c r="N3162" s="5">
        <f t="shared" si="49"/>
        <v>41863.999305555553</v>
      </c>
      <c r="O3162" t="b">
        <v>1</v>
      </c>
      <c r="P3162">
        <v>57</v>
      </c>
      <c r="Q3162" t="b">
        <v>1</v>
      </c>
      <c r="R3162" t="s">
        <v>8271</v>
      </c>
      <c r="S3162" s="11">
        <f>SUM(E3162/D3162)*100</f>
        <v>101.53333333333335</v>
      </c>
      <c r="T3162" s="10">
        <f>SUM(E3162/P3162)</f>
        <v>80.15789473684211</v>
      </c>
      <c r="U3162" t="s">
        <v>8315</v>
      </c>
      <c r="V3162" t="s">
        <v>8316</v>
      </c>
    </row>
    <row r="3163" spans="1:22" ht="58" x14ac:dyDescent="0.35">
      <c r="A3163">
        <v>3161</v>
      </c>
      <c r="B3163" s="3" t="s">
        <v>3161</v>
      </c>
      <c r="C3163" s="3" t="s">
        <v>7271</v>
      </c>
      <c r="D3163" s="18">
        <v>2000</v>
      </c>
      <c r="E3163" s="18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7">
        <v>41897.327800925923</v>
      </c>
      <c r="L3163" s="7">
        <v>41927.327800925923</v>
      </c>
      <c r="M3163" s="5">
        <f>(J3163/86400)+25569+(-5/24)</f>
        <v>41897.327800925923</v>
      </c>
      <c r="N3163" s="5">
        <f t="shared" si="49"/>
        <v>41927.327800925923</v>
      </c>
      <c r="O3163" t="b">
        <v>1</v>
      </c>
      <c r="P3163">
        <v>74</v>
      </c>
      <c r="Q3163" t="b">
        <v>1</v>
      </c>
      <c r="R3163" t="s">
        <v>8271</v>
      </c>
      <c r="S3163" s="11">
        <f>SUM(E3163/D3163)*100</f>
        <v>105.1</v>
      </c>
      <c r="T3163" s="10">
        <f>SUM(E3163/P3163)</f>
        <v>28.405405405405407</v>
      </c>
      <c r="U3163" t="s">
        <v>8315</v>
      </c>
      <c r="V3163" t="s">
        <v>8316</v>
      </c>
    </row>
    <row r="3164" spans="1:22" ht="58" x14ac:dyDescent="0.35">
      <c r="A3164">
        <v>3162</v>
      </c>
      <c r="B3164" s="3" t="s">
        <v>3162</v>
      </c>
      <c r="C3164" s="3" t="s">
        <v>7272</v>
      </c>
      <c r="D3164" s="18">
        <v>4000</v>
      </c>
      <c r="E3164" s="18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7">
        <v>41799.47756944444</v>
      </c>
      <c r="L3164" s="7">
        <v>41826.875</v>
      </c>
      <c r="M3164" s="5">
        <f>(J3164/86400)+25569+(-5/24)</f>
        <v>41799.47756944444</v>
      </c>
      <c r="N3164" s="5">
        <f t="shared" si="49"/>
        <v>41826.875</v>
      </c>
      <c r="O3164" t="b">
        <v>1</v>
      </c>
      <c r="P3164">
        <v>63</v>
      </c>
      <c r="Q3164" t="b">
        <v>1</v>
      </c>
      <c r="R3164" t="s">
        <v>8271</v>
      </c>
      <c r="S3164" s="11">
        <f>SUM(E3164/D3164)*100</f>
        <v>127.15</v>
      </c>
      <c r="T3164" s="10">
        <f>SUM(E3164/P3164)</f>
        <v>80.730158730158735</v>
      </c>
      <c r="U3164" t="s">
        <v>8315</v>
      </c>
      <c r="V3164" t="s">
        <v>8316</v>
      </c>
    </row>
    <row r="3165" spans="1:22" ht="43.5" x14ac:dyDescent="0.35">
      <c r="A3165">
        <v>3163</v>
      </c>
      <c r="B3165" s="3" t="s">
        <v>3163</v>
      </c>
      <c r="C3165" s="3" t="s">
        <v>7273</v>
      </c>
      <c r="D3165" s="18">
        <v>13000</v>
      </c>
      <c r="E3165" s="18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7">
        <v>41775.545428240737</v>
      </c>
      <c r="L3165" s="7">
        <v>41805.545428240737</v>
      </c>
      <c r="M3165" s="5">
        <f>(J3165/86400)+25569+(-5/24)</f>
        <v>41775.545428240737</v>
      </c>
      <c r="N3165" s="5">
        <f t="shared" si="49"/>
        <v>41805.545428240737</v>
      </c>
      <c r="O3165" t="b">
        <v>1</v>
      </c>
      <c r="P3165">
        <v>72</v>
      </c>
      <c r="Q3165" t="b">
        <v>1</v>
      </c>
      <c r="R3165" t="s">
        <v>8271</v>
      </c>
      <c r="S3165" s="11">
        <f>SUM(E3165/D3165)*100</f>
        <v>111.15384615384616</v>
      </c>
      <c r="T3165" s="10">
        <f>SUM(E3165/P3165)</f>
        <v>200.69444444444446</v>
      </c>
      <c r="U3165" t="s">
        <v>8315</v>
      </c>
      <c r="V3165" t="s">
        <v>8316</v>
      </c>
    </row>
    <row r="3166" spans="1:22" ht="58" x14ac:dyDescent="0.35">
      <c r="A3166">
        <v>3164</v>
      </c>
      <c r="B3166" s="3" t="s">
        <v>3164</v>
      </c>
      <c r="C3166" s="3" t="s">
        <v>7274</v>
      </c>
      <c r="D3166" s="18">
        <v>2500</v>
      </c>
      <c r="E3166" s="18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7">
        <v>41766.597395833327</v>
      </c>
      <c r="L3166" s="7">
        <v>41799.597395833327</v>
      </c>
      <c r="M3166" s="5">
        <f>(J3166/86400)+25569+(-5/24)</f>
        <v>41766.597395833327</v>
      </c>
      <c r="N3166" s="5">
        <f t="shared" si="49"/>
        <v>41799.597395833327</v>
      </c>
      <c r="O3166" t="b">
        <v>1</v>
      </c>
      <c r="P3166">
        <v>71</v>
      </c>
      <c r="Q3166" t="b">
        <v>1</v>
      </c>
      <c r="R3166" t="s">
        <v>8271</v>
      </c>
      <c r="S3166" s="11">
        <f>SUM(E3166/D3166)*100</f>
        <v>106.76</v>
      </c>
      <c r="T3166" s="10">
        <f>SUM(E3166/P3166)</f>
        <v>37.591549295774648</v>
      </c>
      <c r="U3166" t="s">
        <v>8315</v>
      </c>
      <c r="V3166" t="s">
        <v>8316</v>
      </c>
    </row>
    <row r="3167" spans="1:22" ht="58" x14ac:dyDescent="0.35">
      <c r="A3167">
        <v>3165</v>
      </c>
      <c r="B3167" s="3" t="s">
        <v>3165</v>
      </c>
      <c r="C3167" s="3" t="s">
        <v>7275</v>
      </c>
      <c r="D3167" s="18">
        <v>750</v>
      </c>
      <c r="E3167" s="18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7">
        <v>40643.950925925921</v>
      </c>
      <c r="L3167" s="7">
        <v>40665.957638888889</v>
      </c>
      <c r="M3167" s="5">
        <f>(J3167/86400)+25569+(-5/24)</f>
        <v>40643.950925925921</v>
      </c>
      <c r="N3167" s="5">
        <f t="shared" si="49"/>
        <v>40665.957638888889</v>
      </c>
      <c r="O3167" t="b">
        <v>1</v>
      </c>
      <c r="P3167">
        <v>21</v>
      </c>
      <c r="Q3167" t="b">
        <v>1</v>
      </c>
      <c r="R3167" t="s">
        <v>8271</v>
      </c>
      <c r="S3167" s="11">
        <f>SUM(E3167/D3167)*100</f>
        <v>162.66666666666666</v>
      </c>
      <c r="T3167" s="10">
        <f>SUM(E3167/P3167)</f>
        <v>58.095238095238095</v>
      </c>
      <c r="U3167" t="s">
        <v>8315</v>
      </c>
      <c r="V3167" t="s">
        <v>8316</v>
      </c>
    </row>
    <row r="3168" spans="1:22" ht="43.5" x14ac:dyDescent="0.35">
      <c r="A3168">
        <v>3166</v>
      </c>
      <c r="B3168" s="3" t="s">
        <v>3166</v>
      </c>
      <c r="C3168" s="3" t="s">
        <v>7276</v>
      </c>
      <c r="D3168" s="18">
        <v>35000</v>
      </c>
      <c r="E3168" s="1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7">
        <v>41940.483252314814</v>
      </c>
      <c r="L3168" s="7">
        <v>41969.124305555553</v>
      </c>
      <c r="M3168" s="5">
        <f>(J3168/86400)+25569+(-5/24)</f>
        <v>41940.483252314814</v>
      </c>
      <c r="N3168" s="5">
        <f t="shared" si="49"/>
        <v>41969.124305555553</v>
      </c>
      <c r="O3168" t="b">
        <v>1</v>
      </c>
      <c r="P3168">
        <v>930</v>
      </c>
      <c r="Q3168" t="b">
        <v>1</v>
      </c>
      <c r="R3168" t="s">
        <v>8271</v>
      </c>
      <c r="S3168" s="11">
        <f>SUM(E3168/D3168)*100</f>
        <v>160.22808571428573</v>
      </c>
      <c r="T3168" s="10">
        <f>SUM(E3168/P3168)</f>
        <v>60.300892473118282</v>
      </c>
      <c r="U3168" t="s">
        <v>8315</v>
      </c>
      <c r="V3168" t="s">
        <v>8316</v>
      </c>
    </row>
    <row r="3169" spans="1:22" ht="29" x14ac:dyDescent="0.35">
      <c r="A3169">
        <v>3167</v>
      </c>
      <c r="B3169" s="3" t="s">
        <v>3167</v>
      </c>
      <c r="C3169" s="3" t="s">
        <v>7277</v>
      </c>
      <c r="D3169" s="18">
        <v>3000</v>
      </c>
      <c r="E3169" s="18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7">
        <v>41838.967372685183</v>
      </c>
      <c r="L3169" s="7">
        <v>41852.967372685183</v>
      </c>
      <c r="M3169" s="5">
        <f>(J3169/86400)+25569+(-5/24)</f>
        <v>41838.967372685183</v>
      </c>
      <c r="N3169" s="5">
        <f t="shared" si="49"/>
        <v>41852.967372685183</v>
      </c>
      <c r="O3169" t="b">
        <v>1</v>
      </c>
      <c r="P3169">
        <v>55</v>
      </c>
      <c r="Q3169" t="b">
        <v>1</v>
      </c>
      <c r="R3169" t="s">
        <v>8271</v>
      </c>
      <c r="S3169" s="11">
        <f>SUM(E3169/D3169)*100</f>
        <v>116.16666666666666</v>
      </c>
      <c r="T3169" s="10">
        <f>SUM(E3169/P3169)</f>
        <v>63.363636363636367</v>
      </c>
      <c r="U3169" t="s">
        <v>8315</v>
      </c>
      <c r="V3169" t="s">
        <v>8316</v>
      </c>
    </row>
    <row r="3170" spans="1:22" ht="43.5" x14ac:dyDescent="0.35">
      <c r="A3170">
        <v>3168</v>
      </c>
      <c r="B3170" s="3" t="s">
        <v>3168</v>
      </c>
      <c r="C3170" s="3" t="s">
        <v>7278</v>
      </c>
      <c r="D3170" s="18">
        <v>2500</v>
      </c>
      <c r="E3170" s="18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7">
        <v>41771.897604166668</v>
      </c>
      <c r="L3170" s="7">
        <v>41803.708333333328</v>
      </c>
      <c r="M3170" s="5">
        <f>(J3170/86400)+25569+(-5/24)</f>
        <v>41771.897604166668</v>
      </c>
      <c r="N3170" s="5">
        <f t="shared" si="49"/>
        <v>41803.708333333328</v>
      </c>
      <c r="O3170" t="b">
        <v>1</v>
      </c>
      <c r="P3170">
        <v>61</v>
      </c>
      <c r="Q3170" t="b">
        <v>1</v>
      </c>
      <c r="R3170" t="s">
        <v>8271</v>
      </c>
      <c r="S3170" s="11">
        <f>SUM(E3170/D3170)*100</f>
        <v>124.2</v>
      </c>
      <c r="T3170" s="10">
        <f>SUM(E3170/P3170)</f>
        <v>50.901639344262293</v>
      </c>
      <c r="U3170" t="s">
        <v>8315</v>
      </c>
      <c r="V3170" t="s">
        <v>8316</v>
      </c>
    </row>
    <row r="3171" spans="1:22" ht="29" x14ac:dyDescent="0.35">
      <c r="A3171">
        <v>3169</v>
      </c>
      <c r="B3171" s="3" t="s">
        <v>3169</v>
      </c>
      <c r="C3171" s="3" t="s">
        <v>7279</v>
      </c>
      <c r="D3171" s="18">
        <v>8000</v>
      </c>
      <c r="E3171" s="18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7">
        <v>41591.529641203699</v>
      </c>
      <c r="L3171" s="7">
        <v>41620.999305555553</v>
      </c>
      <c r="M3171" s="5">
        <f>(J3171/86400)+25569+(-5/24)</f>
        <v>41591.529641203699</v>
      </c>
      <c r="N3171" s="5">
        <f t="shared" si="49"/>
        <v>41620.999305555553</v>
      </c>
      <c r="O3171" t="b">
        <v>1</v>
      </c>
      <c r="P3171">
        <v>82</v>
      </c>
      <c r="Q3171" t="b">
        <v>1</v>
      </c>
      <c r="R3171" t="s">
        <v>8271</v>
      </c>
      <c r="S3171" s="11">
        <f>SUM(E3171/D3171)*100</f>
        <v>103.01249999999999</v>
      </c>
      <c r="T3171" s="10">
        <f>SUM(E3171/P3171)</f>
        <v>100.5</v>
      </c>
      <c r="U3171" t="s">
        <v>8315</v>
      </c>
      <c r="V3171" t="s">
        <v>8316</v>
      </c>
    </row>
    <row r="3172" spans="1:22" ht="43.5" x14ac:dyDescent="0.35">
      <c r="A3172">
        <v>3170</v>
      </c>
      <c r="B3172" s="3" t="s">
        <v>3170</v>
      </c>
      <c r="C3172" s="3" t="s">
        <v>7280</v>
      </c>
      <c r="D3172" s="18">
        <v>2000</v>
      </c>
      <c r="E3172" s="18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7">
        <v>41788.872037037036</v>
      </c>
      <c r="L3172" s="7">
        <v>41821.958333333328</v>
      </c>
      <c r="M3172" s="5">
        <f>(J3172/86400)+25569+(-5/24)</f>
        <v>41788.872037037036</v>
      </c>
      <c r="N3172" s="5">
        <f t="shared" si="49"/>
        <v>41821.958333333328</v>
      </c>
      <c r="O3172" t="b">
        <v>1</v>
      </c>
      <c r="P3172">
        <v>71</v>
      </c>
      <c r="Q3172" t="b">
        <v>1</v>
      </c>
      <c r="R3172" t="s">
        <v>8271</v>
      </c>
      <c r="S3172" s="11">
        <f>SUM(E3172/D3172)*100</f>
        <v>112.25</v>
      </c>
      <c r="T3172" s="10">
        <f>SUM(E3172/P3172)</f>
        <v>31.619718309859156</v>
      </c>
      <c r="U3172" t="s">
        <v>8315</v>
      </c>
      <c r="V3172" t="s">
        <v>8316</v>
      </c>
    </row>
    <row r="3173" spans="1:22" ht="58" x14ac:dyDescent="0.35">
      <c r="A3173">
        <v>3171</v>
      </c>
      <c r="B3173" s="3" t="s">
        <v>3171</v>
      </c>
      <c r="C3173" s="3" t="s">
        <v>7281</v>
      </c>
      <c r="D3173" s="18">
        <v>7000</v>
      </c>
      <c r="E3173" s="18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7">
        <v>42466.399976851848</v>
      </c>
      <c r="L3173" s="7">
        <v>42496.399976851848</v>
      </c>
      <c r="M3173" s="5">
        <f>(J3173/86400)+25569+(-5/24)</f>
        <v>42466.399976851848</v>
      </c>
      <c r="N3173" s="5">
        <f t="shared" si="49"/>
        <v>42496.399976851848</v>
      </c>
      <c r="O3173" t="b">
        <v>1</v>
      </c>
      <c r="P3173">
        <v>117</v>
      </c>
      <c r="Q3173" t="b">
        <v>1</v>
      </c>
      <c r="R3173" t="s">
        <v>8271</v>
      </c>
      <c r="S3173" s="11">
        <f>SUM(E3173/D3173)*100</f>
        <v>108.8142857142857</v>
      </c>
      <c r="T3173" s="10">
        <f>SUM(E3173/P3173)</f>
        <v>65.102564102564102</v>
      </c>
      <c r="U3173" t="s">
        <v>8315</v>
      </c>
      <c r="V3173" t="s">
        <v>8316</v>
      </c>
    </row>
    <row r="3174" spans="1:22" ht="43.5" x14ac:dyDescent="0.35">
      <c r="A3174">
        <v>3172</v>
      </c>
      <c r="B3174" s="3" t="s">
        <v>3172</v>
      </c>
      <c r="C3174" s="3" t="s">
        <v>7282</v>
      </c>
      <c r="D3174" s="18">
        <v>2000</v>
      </c>
      <c r="E3174" s="18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7">
        <v>40923.521620370368</v>
      </c>
      <c r="L3174" s="7">
        <v>40953.521620370368</v>
      </c>
      <c r="M3174" s="5">
        <f>(J3174/86400)+25569+(-5/24)</f>
        <v>40923.521620370368</v>
      </c>
      <c r="N3174" s="5">
        <f t="shared" si="49"/>
        <v>40953.521620370368</v>
      </c>
      <c r="O3174" t="b">
        <v>1</v>
      </c>
      <c r="P3174">
        <v>29</v>
      </c>
      <c r="Q3174" t="b">
        <v>1</v>
      </c>
      <c r="R3174" t="s">
        <v>8271</v>
      </c>
      <c r="S3174" s="11">
        <f>SUM(E3174/D3174)*100</f>
        <v>114.99999999999999</v>
      </c>
      <c r="T3174" s="10">
        <f>SUM(E3174/P3174)</f>
        <v>79.310344827586206</v>
      </c>
      <c r="U3174" t="s">
        <v>8315</v>
      </c>
      <c r="V3174" t="s">
        <v>8316</v>
      </c>
    </row>
    <row r="3175" spans="1:22" ht="43.5" x14ac:dyDescent="0.35">
      <c r="A3175">
        <v>3173</v>
      </c>
      <c r="B3175" s="3" t="s">
        <v>3173</v>
      </c>
      <c r="C3175" s="3" t="s">
        <v>7283</v>
      </c>
      <c r="D3175" s="18">
        <v>10000</v>
      </c>
      <c r="E3175" s="18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7">
        <v>41878.670046296298</v>
      </c>
      <c r="L3175" s="7">
        <v>41908.670046296298</v>
      </c>
      <c r="M3175" s="5">
        <f>(J3175/86400)+25569+(-5/24)</f>
        <v>41878.670046296298</v>
      </c>
      <c r="N3175" s="5">
        <f t="shared" si="49"/>
        <v>41908.670046296298</v>
      </c>
      <c r="O3175" t="b">
        <v>1</v>
      </c>
      <c r="P3175">
        <v>74</v>
      </c>
      <c r="Q3175" t="b">
        <v>1</v>
      </c>
      <c r="R3175" t="s">
        <v>8271</v>
      </c>
      <c r="S3175" s="11">
        <f>SUM(E3175/D3175)*100</f>
        <v>103</v>
      </c>
      <c r="T3175" s="10">
        <f>SUM(E3175/P3175)</f>
        <v>139.18918918918919</v>
      </c>
      <c r="U3175" t="s">
        <v>8315</v>
      </c>
      <c r="V3175" t="s">
        <v>8316</v>
      </c>
    </row>
    <row r="3176" spans="1:22" ht="58" x14ac:dyDescent="0.35">
      <c r="A3176">
        <v>3174</v>
      </c>
      <c r="B3176" s="3" t="s">
        <v>3174</v>
      </c>
      <c r="C3176" s="3" t="s">
        <v>7284</v>
      </c>
      <c r="D3176" s="18">
        <v>3000</v>
      </c>
      <c r="E3176" s="18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7">
        <v>41862.656342592592</v>
      </c>
      <c r="L3176" s="7">
        <v>41876.656342592592</v>
      </c>
      <c r="M3176" s="5">
        <f>(J3176/86400)+25569+(-5/24)</f>
        <v>41862.656342592592</v>
      </c>
      <c r="N3176" s="5">
        <f t="shared" si="49"/>
        <v>41876.656342592592</v>
      </c>
      <c r="O3176" t="b">
        <v>1</v>
      </c>
      <c r="P3176">
        <v>23</v>
      </c>
      <c r="Q3176" t="b">
        <v>1</v>
      </c>
      <c r="R3176" t="s">
        <v>8271</v>
      </c>
      <c r="S3176" s="11">
        <f>SUM(E3176/D3176)*100</f>
        <v>101.13333333333334</v>
      </c>
      <c r="T3176" s="10">
        <f>SUM(E3176/P3176)</f>
        <v>131.91304347826087</v>
      </c>
      <c r="U3176" t="s">
        <v>8315</v>
      </c>
      <c r="V3176" t="s">
        <v>8316</v>
      </c>
    </row>
    <row r="3177" spans="1:22" ht="58" x14ac:dyDescent="0.35">
      <c r="A3177">
        <v>3175</v>
      </c>
      <c r="B3177" s="3" t="s">
        <v>3175</v>
      </c>
      <c r="C3177" s="3" t="s">
        <v>7285</v>
      </c>
      <c r="D3177" s="18">
        <v>5000</v>
      </c>
      <c r="E3177" s="18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7">
        <v>40531.678553240738</v>
      </c>
      <c r="L3177" s="7">
        <v>40591.678553240738</v>
      </c>
      <c r="M3177" s="5">
        <f>(J3177/86400)+25569+(-5/24)</f>
        <v>40531.678553240738</v>
      </c>
      <c r="N3177" s="5">
        <f t="shared" si="49"/>
        <v>40591.678553240738</v>
      </c>
      <c r="O3177" t="b">
        <v>1</v>
      </c>
      <c r="P3177">
        <v>60</v>
      </c>
      <c r="Q3177" t="b">
        <v>1</v>
      </c>
      <c r="R3177" t="s">
        <v>8271</v>
      </c>
      <c r="S3177" s="11">
        <f>SUM(E3177/D3177)*100</f>
        <v>109.55999999999999</v>
      </c>
      <c r="T3177" s="10">
        <f>SUM(E3177/P3177)</f>
        <v>91.3</v>
      </c>
      <c r="U3177" t="s">
        <v>8315</v>
      </c>
      <c r="V3177" t="s">
        <v>8316</v>
      </c>
    </row>
    <row r="3178" spans="1:22" ht="58" x14ac:dyDescent="0.35">
      <c r="A3178">
        <v>3176</v>
      </c>
      <c r="B3178" s="3" t="s">
        <v>3176</v>
      </c>
      <c r="C3178" s="3" t="s">
        <v>7286</v>
      </c>
      <c r="D3178" s="18">
        <v>1900</v>
      </c>
      <c r="E3178" s="1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7">
        <v>41477.722581018512</v>
      </c>
      <c r="L3178" s="7">
        <v>41504.416666666664</v>
      </c>
      <c r="M3178" s="5">
        <f>(J3178/86400)+25569+(-5/24)</f>
        <v>41477.722581018512</v>
      </c>
      <c r="N3178" s="5">
        <f t="shared" si="49"/>
        <v>41504.416666666664</v>
      </c>
      <c r="O3178" t="b">
        <v>1</v>
      </c>
      <c r="P3178">
        <v>55</v>
      </c>
      <c r="Q3178" t="b">
        <v>1</v>
      </c>
      <c r="R3178" t="s">
        <v>8271</v>
      </c>
      <c r="S3178" s="11">
        <f>SUM(E3178/D3178)*100</f>
        <v>114.8421052631579</v>
      </c>
      <c r="T3178" s="10">
        <f>SUM(E3178/P3178)</f>
        <v>39.672727272727272</v>
      </c>
      <c r="U3178" t="s">
        <v>8315</v>
      </c>
      <c r="V3178" t="s">
        <v>8316</v>
      </c>
    </row>
    <row r="3179" spans="1:22" ht="43.5" x14ac:dyDescent="0.35">
      <c r="A3179">
        <v>3177</v>
      </c>
      <c r="B3179" s="3" t="s">
        <v>3177</v>
      </c>
      <c r="C3179" s="3" t="s">
        <v>7287</v>
      </c>
      <c r="D3179" s="18">
        <v>2500</v>
      </c>
      <c r="E3179" s="18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7">
        <v>41781.458437499998</v>
      </c>
      <c r="L3179" s="7">
        <v>41811.458437499998</v>
      </c>
      <c r="M3179" s="5">
        <f>(J3179/86400)+25569+(-5/24)</f>
        <v>41781.458437499998</v>
      </c>
      <c r="N3179" s="5">
        <f t="shared" si="49"/>
        <v>41811.458437499998</v>
      </c>
      <c r="O3179" t="b">
        <v>1</v>
      </c>
      <c r="P3179">
        <v>51</v>
      </c>
      <c r="Q3179" t="b">
        <v>1</v>
      </c>
      <c r="R3179" t="s">
        <v>8271</v>
      </c>
      <c r="S3179" s="11">
        <f>SUM(E3179/D3179)*100</f>
        <v>117.39999999999999</v>
      </c>
      <c r="T3179" s="10">
        <f>SUM(E3179/P3179)</f>
        <v>57.549019607843135</v>
      </c>
      <c r="U3179" t="s">
        <v>8315</v>
      </c>
      <c r="V3179" t="s">
        <v>8316</v>
      </c>
    </row>
    <row r="3180" spans="1:22" ht="58" x14ac:dyDescent="0.35">
      <c r="A3180">
        <v>3178</v>
      </c>
      <c r="B3180" s="3" t="s">
        <v>3178</v>
      </c>
      <c r="C3180" s="3" t="s">
        <v>7288</v>
      </c>
      <c r="D3180" s="18">
        <v>1500</v>
      </c>
      <c r="E3180" s="18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7">
        <v>41806.396701388883</v>
      </c>
      <c r="L3180" s="7">
        <v>41836.396701388883</v>
      </c>
      <c r="M3180" s="5">
        <f>(J3180/86400)+25569+(-5/24)</f>
        <v>41806.396701388883</v>
      </c>
      <c r="N3180" s="5">
        <f t="shared" si="49"/>
        <v>41836.396701388883</v>
      </c>
      <c r="O3180" t="b">
        <v>1</v>
      </c>
      <c r="P3180">
        <v>78</v>
      </c>
      <c r="Q3180" t="b">
        <v>1</v>
      </c>
      <c r="R3180" t="s">
        <v>8271</v>
      </c>
      <c r="S3180" s="11">
        <f>SUM(E3180/D3180)*100</f>
        <v>171.73333333333335</v>
      </c>
      <c r="T3180" s="10">
        <f>SUM(E3180/P3180)</f>
        <v>33.025641025641029</v>
      </c>
      <c r="U3180" t="s">
        <v>8315</v>
      </c>
      <c r="V3180" t="s">
        <v>8316</v>
      </c>
    </row>
    <row r="3181" spans="1:22" ht="43.5" x14ac:dyDescent="0.35">
      <c r="A3181">
        <v>3179</v>
      </c>
      <c r="B3181" s="3" t="s">
        <v>3179</v>
      </c>
      <c r="C3181" s="3" t="s">
        <v>7289</v>
      </c>
      <c r="D3181" s="18">
        <v>4200</v>
      </c>
      <c r="E3181" s="18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7">
        <v>41375.49387731481</v>
      </c>
      <c r="L3181" s="7">
        <v>41400.49387731481</v>
      </c>
      <c r="M3181" s="5">
        <f>(J3181/86400)+25569+(-5/24)</f>
        <v>41375.49387731481</v>
      </c>
      <c r="N3181" s="5">
        <f t="shared" si="49"/>
        <v>41400.49387731481</v>
      </c>
      <c r="O3181" t="b">
        <v>1</v>
      </c>
      <c r="P3181">
        <v>62</v>
      </c>
      <c r="Q3181" t="b">
        <v>1</v>
      </c>
      <c r="R3181" t="s">
        <v>8271</v>
      </c>
      <c r="S3181" s="11">
        <f>SUM(E3181/D3181)*100</f>
        <v>114.16238095238094</v>
      </c>
      <c r="T3181" s="10">
        <f>SUM(E3181/P3181)</f>
        <v>77.335806451612896</v>
      </c>
      <c r="U3181" t="s">
        <v>8315</v>
      </c>
      <c r="V3181" t="s">
        <v>8316</v>
      </c>
    </row>
    <row r="3182" spans="1:22" ht="43.5" x14ac:dyDescent="0.35">
      <c r="A3182">
        <v>3180</v>
      </c>
      <c r="B3182" s="3" t="s">
        <v>3180</v>
      </c>
      <c r="C3182" s="3" t="s">
        <v>7290</v>
      </c>
      <c r="D3182" s="18">
        <v>1200</v>
      </c>
      <c r="E3182" s="18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7">
        <v>41780.204270833332</v>
      </c>
      <c r="L3182" s="7">
        <v>41810.204270833332</v>
      </c>
      <c r="M3182" s="5">
        <f>(J3182/86400)+25569+(-5/24)</f>
        <v>41780.204270833332</v>
      </c>
      <c r="N3182" s="5">
        <f t="shared" si="49"/>
        <v>41810.204270833332</v>
      </c>
      <c r="O3182" t="b">
        <v>1</v>
      </c>
      <c r="P3182">
        <v>45</v>
      </c>
      <c r="Q3182" t="b">
        <v>1</v>
      </c>
      <c r="R3182" t="s">
        <v>8271</v>
      </c>
      <c r="S3182" s="11">
        <f>SUM(E3182/D3182)*100</f>
        <v>119.75</v>
      </c>
      <c r="T3182" s="10">
        <f>SUM(E3182/P3182)</f>
        <v>31.933333333333334</v>
      </c>
      <c r="U3182" t="s">
        <v>8315</v>
      </c>
      <c r="V3182" t="s">
        <v>8316</v>
      </c>
    </row>
    <row r="3183" spans="1:22" ht="43.5" x14ac:dyDescent="0.35">
      <c r="A3183">
        <v>3181</v>
      </c>
      <c r="B3183" s="3" t="s">
        <v>3181</v>
      </c>
      <c r="C3183" s="3" t="s">
        <v>7291</v>
      </c>
      <c r="D3183" s="18">
        <v>500</v>
      </c>
      <c r="E3183" s="18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7">
        <v>41779.101701388885</v>
      </c>
      <c r="L3183" s="7">
        <v>41805.458333333328</v>
      </c>
      <c r="M3183" s="5">
        <f>(J3183/86400)+25569+(-5/24)</f>
        <v>41779.101701388885</v>
      </c>
      <c r="N3183" s="5">
        <f t="shared" si="49"/>
        <v>41805.458333333328</v>
      </c>
      <c r="O3183" t="b">
        <v>1</v>
      </c>
      <c r="P3183">
        <v>15</v>
      </c>
      <c r="Q3183" t="b">
        <v>1</v>
      </c>
      <c r="R3183" t="s">
        <v>8271</v>
      </c>
      <c r="S3183" s="11">
        <f>SUM(E3183/D3183)*100</f>
        <v>109.00000000000001</v>
      </c>
      <c r="T3183" s="10">
        <f>SUM(E3183/P3183)</f>
        <v>36.333333333333336</v>
      </c>
      <c r="U3183" t="s">
        <v>8315</v>
      </c>
      <c r="V3183" t="s">
        <v>8316</v>
      </c>
    </row>
    <row r="3184" spans="1:22" ht="58" x14ac:dyDescent="0.35">
      <c r="A3184">
        <v>3182</v>
      </c>
      <c r="B3184" s="3" t="s">
        <v>3182</v>
      </c>
      <c r="C3184" s="3" t="s">
        <v>7292</v>
      </c>
      <c r="D3184" s="18">
        <v>7000</v>
      </c>
      <c r="E3184" s="18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7">
        <v>40883.740983796291</v>
      </c>
      <c r="L3184" s="7">
        <v>40939.5</v>
      </c>
      <c r="M3184" s="5">
        <f>(J3184/86400)+25569+(-5/24)</f>
        <v>40883.740983796291</v>
      </c>
      <c r="N3184" s="5">
        <f t="shared" si="49"/>
        <v>40939.5</v>
      </c>
      <c r="O3184" t="b">
        <v>1</v>
      </c>
      <c r="P3184">
        <v>151</v>
      </c>
      <c r="Q3184" t="b">
        <v>1</v>
      </c>
      <c r="R3184" t="s">
        <v>8271</v>
      </c>
      <c r="S3184" s="11">
        <f>SUM(E3184/D3184)*100</f>
        <v>100.88571428571429</v>
      </c>
      <c r="T3184" s="10">
        <f>SUM(E3184/P3184)</f>
        <v>46.768211920529801</v>
      </c>
      <c r="U3184" t="s">
        <v>8315</v>
      </c>
      <c r="V3184" t="s">
        <v>8316</v>
      </c>
    </row>
    <row r="3185" spans="1:22" ht="43.5" x14ac:dyDescent="0.35">
      <c r="A3185">
        <v>3183</v>
      </c>
      <c r="B3185" s="3" t="s">
        <v>3183</v>
      </c>
      <c r="C3185" s="3" t="s">
        <v>7293</v>
      </c>
      <c r="D3185" s="18">
        <v>2500</v>
      </c>
      <c r="E3185" s="18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7">
        <v>41491.586446759255</v>
      </c>
      <c r="L3185" s="7">
        <v>41509.586446759255</v>
      </c>
      <c r="M3185" s="5">
        <f>(J3185/86400)+25569+(-5/24)</f>
        <v>41491.586446759255</v>
      </c>
      <c r="N3185" s="5">
        <f t="shared" si="49"/>
        <v>41509.586446759255</v>
      </c>
      <c r="O3185" t="b">
        <v>1</v>
      </c>
      <c r="P3185">
        <v>68</v>
      </c>
      <c r="Q3185" t="b">
        <v>1</v>
      </c>
      <c r="R3185" t="s">
        <v>8271</v>
      </c>
      <c r="S3185" s="11">
        <f>SUM(E3185/D3185)*100</f>
        <v>109.00000000000001</v>
      </c>
      <c r="T3185" s="10">
        <f>SUM(E3185/P3185)</f>
        <v>40.073529411764703</v>
      </c>
      <c r="U3185" t="s">
        <v>8315</v>
      </c>
      <c r="V3185" t="s">
        <v>8316</v>
      </c>
    </row>
    <row r="3186" spans="1:22" ht="43.5" x14ac:dyDescent="0.35">
      <c r="A3186">
        <v>3184</v>
      </c>
      <c r="B3186" s="3" t="s">
        <v>3184</v>
      </c>
      <c r="C3186" s="3" t="s">
        <v>7294</v>
      </c>
      <c r="D3186" s="18">
        <v>4300</v>
      </c>
      <c r="E3186" s="18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7">
        <v>41791.785081018512</v>
      </c>
      <c r="L3186" s="7">
        <v>41821.785081018512</v>
      </c>
      <c r="M3186" s="5">
        <f>(J3186/86400)+25569+(-5/24)</f>
        <v>41791.785081018512</v>
      </c>
      <c r="N3186" s="5">
        <f t="shared" si="49"/>
        <v>41821.785081018512</v>
      </c>
      <c r="O3186" t="b">
        <v>1</v>
      </c>
      <c r="P3186">
        <v>46</v>
      </c>
      <c r="Q3186" t="b">
        <v>1</v>
      </c>
      <c r="R3186" t="s">
        <v>8271</v>
      </c>
      <c r="S3186" s="11">
        <f>SUM(E3186/D3186)*100</f>
        <v>107.20930232558139</v>
      </c>
      <c r="T3186" s="10">
        <f>SUM(E3186/P3186)</f>
        <v>100.21739130434783</v>
      </c>
      <c r="U3186" t="s">
        <v>8315</v>
      </c>
      <c r="V3186" t="s">
        <v>8316</v>
      </c>
    </row>
    <row r="3187" spans="1:22" ht="43.5" x14ac:dyDescent="0.35">
      <c r="A3187">
        <v>3185</v>
      </c>
      <c r="B3187" s="3" t="s">
        <v>3185</v>
      </c>
      <c r="C3187" s="3" t="s">
        <v>7295</v>
      </c>
      <c r="D3187" s="18">
        <v>1000</v>
      </c>
      <c r="E3187" s="18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7">
        <v>41829.768993055557</v>
      </c>
      <c r="L3187" s="7">
        <v>41836.768993055557</v>
      </c>
      <c r="M3187" s="5">
        <f>(J3187/86400)+25569+(-5/24)</f>
        <v>41829.768993055557</v>
      </c>
      <c r="N3187" s="5">
        <f t="shared" si="49"/>
        <v>41836.768993055557</v>
      </c>
      <c r="O3187" t="b">
        <v>1</v>
      </c>
      <c r="P3187">
        <v>24</v>
      </c>
      <c r="Q3187" t="b">
        <v>1</v>
      </c>
      <c r="R3187" t="s">
        <v>8271</v>
      </c>
      <c r="S3187" s="11">
        <f>SUM(E3187/D3187)*100</f>
        <v>100</v>
      </c>
      <c r="T3187" s="10">
        <f>SUM(E3187/P3187)</f>
        <v>41.666666666666664</v>
      </c>
      <c r="U3187" t="s">
        <v>8315</v>
      </c>
      <c r="V3187" t="s">
        <v>8316</v>
      </c>
    </row>
    <row r="3188" spans="1:22" ht="43.5" x14ac:dyDescent="0.35">
      <c r="A3188">
        <v>3186</v>
      </c>
      <c r="B3188" s="3" t="s">
        <v>3186</v>
      </c>
      <c r="C3188" s="3" t="s">
        <v>7296</v>
      </c>
      <c r="D3188" s="18">
        <v>3200</v>
      </c>
      <c r="E3188" s="1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7">
        <v>41868.715717592589</v>
      </c>
      <c r="L3188" s="7">
        <v>41898.666666666664</v>
      </c>
      <c r="M3188" s="5">
        <f>(J3188/86400)+25569+(-5/24)</f>
        <v>41868.715717592589</v>
      </c>
      <c r="N3188" s="5">
        <f t="shared" si="49"/>
        <v>41898.666666666664</v>
      </c>
      <c r="O3188" t="b">
        <v>1</v>
      </c>
      <c r="P3188">
        <v>70</v>
      </c>
      <c r="Q3188" t="b">
        <v>1</v>
      </c>
      <c r="R3188" t="s">
        <v>8271</v>
      </c>
      <c r="S3188" s="11">
        <f>SUM(E3188/D3188)*100</f>
        <v>102.18750000000001</v>
      </c>
      <c r="T3188" s="10">
        <f>SUM(E3188/P3188)</f>
        <v>46.714285714285715</v>
      </c>
      <c r="U3188" t="s">
        <v>8315</v>
      </c>
      <c r="V3188" t="s">
        <v>8316</v>
      </c>
    </row>
    <row r="3189" spans="1:22" ht="58" x14ac:dyDescent="0.35">
      <c r="A3189">
        <v>3187</v>
      </c>
      <c r="B3189" s="3" t="s">
        <v>3187</v>
      </c>
      <c r="C3189" s="3" t="s">
        <v>7297</v>
      </c>
      <c r="D3189" s="18">
        <v>15000</v>
      </c>
      <c r="E3189" s="18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7">
        <v>41835.458020833328</v>
      </c>
      <c r="L3189" s="7">
        <v>41855.458020833328</v>
      </c>
      <c r="M3189" s="5">
        <f>(J3189/86400)+25569+(-5/24)</f>
        <v>41835.458020833328</v>
      </c>
      <c r="N3189" s="5">
        <f t="shared" si="49"/>
        <v>41855.458020833328</v>
      </c>
      <c r="O3189" t="b">
        <v>1</v>
      </c>
      <c r="P3189">
        <v>244</v>
      </c>
      <c r="Q3189" t="b">
        <v>1</v>
      </c>
      <c r="R3189" t="s">
        <v>8271</v>
      </c>
      <c r="S3189" s="11">
        <f>SUM(E3189/D3189)*100</f>
        <v>116.29333333333334</v>
      </c>
      <c r="T3189" s="10">
        <f>SUM(E3189/P3189)</f>
        <v>71.491803278688522</v>
      </c>
      <c r="U3189" t="s">
        <v>8315</v>
      </c>
      <c r="V3189" t="s">
        <v>8316</v>
      </c>
    </row>
    <row r="3190" spans="1:22" ht="43.5" x14ac:dyDescent="0.35">
      <c r="A3190">
        <v>3188</v>
      </c>
      <c r="B3190" s="3" t="s">
        <v>3188</v>
      </c>
      <c r="C3190" s="3" t="s">
        <v>7298</v>
      </c>
      <c r="D3190" s="18">
        <v>200</v>
      </c>
      <c r="E3190" s="18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7">
        <v>42144.207199074073</v>
      </c>
      <c r="L3190" s="7">
        <v>42165.207199074073</v>
      </c>
      <c r="M3190" s="5">
        <f>(J3190/86400)+25569+(-5/24)</f>
        <v>42144.207199074073</v>
      </c>
      <c r="N3190" s="5">
        <f t="shared" si="49"/>
        <v>42165.207199074073</v>
      </c>
      <c r="O3190" t="b">
        <v>0</v>
      </c>
      <c r="P3190">
        <v>9</v>
      </c>
      <c r="Q3190" t="b">
        <v>0</v>
      </c>
      <c r="R3190" t="s">
        <v>8305</v>
      </c>
      <c r="S3190" s="11">
        <f>SUM(E3190/D3190)*100</f>
        <v>65</v>
      </c>
      <c r="T3190" s="10">
        <f>SUM(E3190/P3190)</f>
        <v>14.444444444444445</v>
      </c>
      <c r="U3190" t="s">
        <v>8315</v>
      </c>
      <c r="V3190" t="s">
        <v>8357</v>
      </c>
    </row>
    <row r="3191" spans="1:22" ht="58" x14ac:dyDescent="0.35">
      <c r="A3191">
        <v>3189</v>
      </c>
      <c r="B3191" s="3" t="s">
        <v>3189</v>
      </c>
      <c r="C3191" s="3" t="s">
        <v>7299</v>
      </c>
      <c r="D3191" s="18">
        <v>55000</v>
      </c>
      <c r="E3191" s="18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7">
        <v>42118.138101851851</v>
      </c>
      <c r="L3191" s="7">
        <v>42148.138101851851</v>
      </c>
      <c r="M3191" s="5">
        <f>(J3191/86400)+25569+(-5/24)</f>
        <v>42118.138101851851</v>
      </c>
      <c r="N3191" s="5">
        <f t="shared" si="49"/>
        <v>42148.138101851851</v>
      </c>
      <c r="O3191" t="b">
        <v>0</v>
      </c>
      <c r="P3191">
        <v>19</v>
      </c>
      <c r="Q3191" t="b">
        <v>0</v>
      </c>
      <c r="R3191" t="s">
        <v>8305</v>
      </c>
      <c r="S3191" s="11">
        <f>SUM(E3191/D3191)*100</f>
        <v>12.327272727272726</v>
      </c>
      <c r="T3191" s="10">
        <f>SUM(E3191/P3191)</f>
        <v>356.84210526315792</v>
      </c>
      <c r="U3191" t="s">
        <v>8315</v>
      </c>
      <c r="V3191" t="s">
        <v>8357</v>
      </c>
    </row>
    <row r="3192" spans="1:22" ht="43.5" x14ac:dyDescent="0.35">
      <c r="A3192">
        <v>3190</v>
      </c>
      <c r="B3192" s="3" t="s">
        <v>3190</v>
      </c>
      <c r="C3192" s="3" t="s">
        <v>7300</v>
      </c>
      <c r="D3192" s="18">
        <v>4000</v>
      </c>
      <c r="E3192" s="18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7">
        <v>42682.942997685182</v>
      </c>
      <c r="L3192" s="7">
        <v>42712.984664351847</v>
      </c>
      <c r="M3192" s="5">
        <f>(J3192/86400)+25569+(-5/24)</f>
        <v>42682.942997685182</v>
      </c>
      <c r="N3192" s="5">
        <f t="shared" si="49"/>
        <v>42712.984664351847</v>
      </c>
      <c r="O3192" t="b">
        <v>0</v>
      </c>
      <c r="P3192">
        <v>0</v>
      </c>
      <c r="Q3192" t="b">
        <v>0</v>
      </c>
      <c r="R3192" t="s">
        <v>8305</v>
      </c>
      <c r="S3192" s="11">
        <f>SUM(E3192/D3192)*100</f>
        <v>0</v>
      </c>
      <c r="T3192" s="10" t="e">
        <f>SUM(E3192/P3192)</f>
        <v>#DIV/0!</v>
      </c>
      <c r="U3192" t="s">
        <v>8315</v>
      </c>
      <c r="V3192" t="s">
        <v>8357</v>
      </c>
    </row>
    <row r="3193" spans="1:22" ht="43.5" x14ac:dyDescent="0.35">
      <c r="A3193">
        <v>3191</v>
      </c>
      <c r="B3193" s="3" t="s">
        <v>3191</v>
      </c>
      <c r="C3193" s="3" t="s">
        <v>7301</v>
      </c>
      <c r="D3193" s="18">
        <v>3750</v>
      </c>
      <c r="E3193" s="18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7">
        <v>42538.547094907401</v>
      </c>
      <c r="L3193" s="7">
        <v>42598.547094907401</v>
      </c>
      <c r="M3193" s="5">
        <f>(J3193/86400)+25569+(-5/24)</f>
        <v>42538.547094907401</v>
      </c>
      <c r="N3193" s="5">
        <f t="shared" si="49"/>
        <v>42598.547094907401</v>
      </c>
      <c r="O3193" t="b">
        <v>0</v>
      </c>
      <c r="P3193">
        <v>4</v>
      </c>
      <c r="Q3193" t="b">
        <v>0</v>
      </c>
      <c r="R3193" t="s">
        <v>8305</v>
      </c>
      <c r="S3193" s="11">
        <f>SUM(E3193/D3193)*100</f>
        <v>4.0266666666666664</v>
      </c>
      <c r="T3193" s="10">
        <f>SUM(E3193/P3193)</f>
        <v>37.75</v>
      </c>
      <c r="U3193" t="s">
        <v>8315</v>
      </c>
      <c r="V3193" t="s">
        <v>8357</v>
      </c>
    </row>
    <row r="3194" spans="1:22" ht="43.5" x14ac:dyDescent="0.35">
      <c r="A3194">
        <v>3192</v>
      </c>
      <c r="B3194" s="3" t="s">
        <v>3192</v>
      </c>
      <c r="C3194" s="3" t="s">
        <v>7302</v>
      </c>
      <c r="D3194" s="18">
        <v>10000</v>
      </c>
      <c r="E3194" s="18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7">
        <v>42018.732164351844</v>
      </c>
      <c r="L3194" s="7">
        <v>42063.708333333336</v>
      </c>
      <c r="M3194" s="5">
        <f>(J3194/86400)+25569+(-5/24)</f>
        <v>42018.732164351844</v>
      </c>
      <c r="N3194" s="5">
        <f t="shared" si="49"/>
        <v>42063.708333333336</v>
      </c>
      <c r="O3194" t="b">
        <v>0</v>
      </c>
      <c r="P3194">
        <v>8</v>
      </c>
      <c r="Q3194" t="b">
        <v>0</v>
      </c>
      <c r="R3194" t="s">
        <v>8305</v>
      </c>
      <c r="S3194" s="11">
        <f>SUM(E3194/D3194)*100</f>
        <v>1.02</v>
      </c>
      <c r="T3194" s="10">
        <f>SUM(E3194/P3194)</f>
        <v>12.75</v>
      </c>
      <c r="U3194" t="s">
        <v>8315</v>
      </c>
      <c r="V3194" t="s">
        <v>8357</v>
      </c>
    </row>
    <row r="3195" spans="1:22" ht="43.5" x14ac:dyDescent="0.35">
      <c r="A3195">
        <v>3193</v>
      </c>
      <c r="B3195" s="3" t="s">
        <v>3193</v>
      </c>
      <c r="C3195" s="3" t="s">
        <v>7303</v>
      </c>
      <c r="D3195" s="18">
        <v>5000</v>
      </c>
      <c r="E3195" s="18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7">
        <v>42010.759907407402</v>
      </c>
      <c r="L3195" s="7">
        <v>42055.759907407402</v>
      </c>
      <c r="M3195" s="5">
        <f>(J3195/86400)+25569+(-5/24)</f>
        <v>42010.759907407402</v>
      </c>
      <c r="N3195" s="5">
        <f t="shared" si="49"/>
        <v>42055.759907407402</v>
      </c>
      <c r="O3195" t="b">
        <v>0</v>
      </c>
      <c r="P3195">
        <v>24</v>
      </c>
      <c r="Q3195" t="b">
        <v>0</v>
      </c>
      <c r="R3195" t="s">
        <v>8305</v>
      </c>
      <c r="S3195" s="11">
        <f>SUM(E3195/D3195)*100</f>
        <v>11.74</v>
      </c>
      <c r="T3195" s="10">
        <f>SUM(E3195/P3195)</f>
        <v>24.458333333333332</v>
      </c>
      <c r="U3195" t="s">
        <v>8315</v>
      </c>
      <c r="V3195" t="s">
        <v>8357</v>
      </c>
    </row>
    <row r="3196" spans="1:22" ht="58" x14ac:dyDescent="0.35">
      <c r="A3196">
        <v>3194</v>
      </c>
      <c r="B3196" s="3" t="s">
        <v>3194</v>
      </c>
      <c r="C3196" s="3" t="s">
        <v>7304</v>
      </c>
      <c r="D3196" s="18">
        <v>11000</v>
      </c>
      <c r="E3196" s="18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7">
        <v>42181.854143518511</v>
      </c>
      <c r="L3196" s="7">
        <v>42211.854143518511</v>
      </c>
      <c r="M3196" s="5">
        <f>(J3196/86400)+25569+(-5/24)</f>
        <v>42181.854143518511</v>
      </c>
      <c r="N3196" s="5">
        <f t="shared" si="49"/>
        <v>42211.854143518511</v>
      </c>
      <c r="O3196" t="b">
        <v>0</v>
      </c>
      <c r="P3196">
        <v>0</v>
      </c>
      <c r="Q3196" t="b">
        <v>0</v>
      </c>
      <c r="R3196" t="s">
        <v>8305</v>
      </c>
      <c r="S3196" s="11">
        <f>SUM(E3196/D3196)*100</f>
        <v>0</v>
      </c>
      <c r="T3196" s="10" t="e">
        <f>SUM(E3196/P3196)</f>
        <v>#DIV/0!</v>
      </c>
      <c r="U3196" t="s">
        <v>8315</v>
      </c>
      <c r="V3196" t="s">
        <v>8357</v>
      </c>
    </row>
    <row r="3197" spans="1:22" ht="58" x14ac:dyDescent="0.35">
      <c r="A3197">
        <v>3195</v>
      </c>
      <c r="B3197" s="3" t="s">
        <v>3195</v>
      </c>
      <c r="C3197" s="3" t="s">
        <v>7305</v>
      </c>
      <c r="D3197" s="18">
        <v>3500</v>
      </c>
      <c r="E3197" s="18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7">
        <v>42017.385902777773</v>
      </c>
      <c r="L3197" s="7">
        <v>42047.385902777773</v>
      </c>
      <c r="M3197" s="5">
        <f>(J3197/86400)+25569+(-5/24)</f>
        <v>42017.385902777773</v>
      </c>
      <c r="N3197" s="5">
        <f t="shared" si="49"/>
        <v>42047.385902777773</v>
      </c>
      <c r="O3197" t="b">
        <v>0</v>
      </c>
      <c r="P3197">
        <v>39</v>
      </c>
      <c r="Q3197" t="b">
        <v>0</v>
      </c>
      <c r="R3197" t="s">
        <v>8305</v>
      </c>
      <c r="S3197" s="11">
        <f>SUM(E3197/D3197)*100</f>
        <v>59.142857142857139</v>
      </c>
      <c r="T3197" s="10">
        <f>SUM(E3197/P3197)</f>
        <v>53.07692307692308</v>
      </c>
      <c r="U3197" t="s">
        <v>8315</v>
      </c>
      <c r="V3197" t="s">
        <v>8357</v>
      </c>
    </row>
    <row r="3198" spans="1:22" ht="43.5" x14ac:dyDescent="0.35">
      <c r="A3198">
        <v>3196</v>
      </c>
      <c r="B3198" s="3" t="s">
        <v>3196</v>
      </c>
      <c r="C3198" s="3" t="s">
        <v>7306</v>
      </c>
      <c r="D3198" s="18">
        <v>3000000</v>
      </c>
      <c r="E3198" s="1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7">
        <v>42157.389756944445</v>
      </c>
      <c r="L3198" s="7">
        <v>42217.374999999993</v>
      </c>
      <c r="M3198" s="5">
        <f>(J3198/86400)+25569+(-5/24)</f>
        <v>42157.389756944445</v>
      </c>
      <c r="N3198" s="5">
        <f t="shared" si="49"/>
        <v>42217.374999999993</v>
      </c>
      <c r="O3198" t="b">
        <v>0</v>
      </c>
      <c r="P3198">
        <v>6</v>
      </c>
      <c r="Q3198" t="b">
        <v>0</v>
      </c>
      <c r="R3198" t="s">
        <v>8305</v>
      </c>
      <c r="S3198" s="11">
        <f>SUM(E3198/D3198)*100</f>
        <v>0.06</v>
      </c>
      <c r="T3198" s="10">
        <f>SUM(E3198/P3198)</f>
        <v>300</v>
      </c>
      <c r="U3198" t="s">
        <v>8315</v>
      </c>
      <c r="V3198" t="s">
        <v>8357</v>
      </c>
    </row>
    <row r="3199" spans="1:22" ht="29" x14ac:dyDescent="0.35">
      <c r="A3199">
        <v>3197</v>
      </c>
      <c r="B3199" s="3" t="s">
        <v>3197</v>
      </c>
      <c r="C3199" s="3" t="s">
        <v>7307</v>
      </c>
      <c r="D3199" s="18">
        <v>10000</v>
      </c>
      <c r="E3199" s="18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7">
        <v>42009.28493055555</v>
      </c>
      <c r="L3199" s="7">
        <v>42039.28493055555</v>
      </c>
      <c r="M3199" s="5">
        <f>(J3199/86400)+25569+(-5/24)</f>
        <v>42009.28493055555</v>
      </c>
      <c r="N3199" s="5">
        <f t="shared" si="49"/>
        <v>42039.28493055555</v>
      </c>
      <c r="O3199" t="b">
        <v>0</v>
      </c>
      <c r="P3199">
        <v>4</v>
      </c>
      <c r="Q3199" t="b">
        <v>0</v>
      </c>
      <c r="R3199" t="s">
        <v>8305</v>
      </c>
      <c r="S3199" s="11">
        <f>SUM(E3199/D3199)*100</f>
        <v>11.450000000000001</v>
      </c>
      <c r="T3199" s="10">
        <f>SUM(E3199/P3199)</f>
        <v>286.25</v>
      </c>
      <c r="U3199" t="s">
        <v>8315</v>
      </c>
      <c r="V3199" t="s">
        <v>8357</v>
      </c>
    </row>
    <row r="3200" spans="1:22" ht="58" x14ac:dyDescent="0.35">
      <c r="A3200">
        <v>3198</v>
      </c>
      <c r="B3200" s="3" t="s">
        <v>3198</v>
      </c>
      <c r="C3200" s="3" t="s">
        <v>7308</v>
      </c>
      <c r="D3200" s="18">
        <v>30000</v>
      </c>
      <c r="E3200" s="18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7">
        <v>42013.216168981475</v>
      </c>
      <c r="L3200" s="7">
        <v>42051.216168981475</v>
      </c>
      <c r="M3200" s="5">
        <f>(J3200/86400)+25569+(-5/24)</f>
        <v>42013.216168981475</v>
      </c>
      <c r="N3200" s="5">
        <f t="shared" si="49"/>
        <v>42051.216168981475</v>
      </c>
      <c r="O3200" t="b">
        <v>0</v>
      </c>
      <c r="P3200">
        <v>3</v>
      </c>
      <c r="Q3200" t="b">
        <v>0</v>
      </c>
      <c r="R3200" t="s">
        <v>8305</v>
      </c>
      <c r="S3200" s="11">
        <f>SUM(E3200/D3200)*100</f>
        <v>0.36666666666666664</v>
      </c>
      <c r="T3200" s="10">
        <f>SUM(E3200/P3200)</f>
        <v>36.666666666666664</v>
      </c>
      <c r="U3200" t="s">
        <v>8315</v>
      </c>
      <c r="V3200" t="s">
        <v>8357</v>
      </c>
    </row>
    <row r="3201" spans="1:22" ht="43.5" x14ac:dyDescent="0.35">
      <c r="A3201">
        <v>3199</v>
      </c>
      <c r="B3201" s="3" t="s">
        <v>3199</v>
      </c>
      <c r="C3201" s="3" t="s">
        <v>7309</v>
      </c>
      <c r="D3201" s="18">
        <v>5000</v>
      </c>
      <c r="E3201" s="18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7">
        <v>41858.553449074076</v>
      </c>
      <c r="L3201" s="7">
        <v>41888.666666666664</v>
      </c>
      <c r="M3201" s="5">
        <f>(J3201/86400)+25569+(-5/24)</f>
        <v>41858.553449074076</v>
      </c>
      <c r="N3201" s="5">
        <f t="shared" si="49"/>
        <v>41888.666666666664</v>
      </c>
      <c r="O3201" t="b">
        <v>0</v>
      </c>
      <c r="P3201">
        <v>53</v>
      </c>
      <c r="Q3201" t="b">
        <v>0</v>
      </c>
      <c r="R3201" t="s">
        <v>8305</v>
      </c>
      <c r="S3201" s="11">
        <f>SUM(E3201/D3201)*100</f>
        <v>52.16</v>
      </c>
      <c r="T3201" s="10">
        <f>SUM(E3201/P3201)</f>
        <v>49.20754716981132</v>
      </c>
      <c r="U3201" t="s">
        <v>8315</v>
      </c>
      <c r="V3201" t="s">
        <v>8357</v>
      </c>
    </row>
    <row r="3202" spans="1:22" ht="58" x14ac:dyDescent="0.35">
      <c r="A3202">
        <v>3200</v>
      </c>
      <c r="B3202" s="3" t="s">
        <v>3200</v>
      </c>
      <c r="C3202" s="3" t="s">
        <v>7310</v>
      </c>
      <c r="D3202" s="18">
        <v>50000</v>
      </c>
      <c r="E3202" s="18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7">
        <v>42460.112280092588</v>
      </c>
      <c r="L3202" s="7">
        <v>42490.023611111108</v>
      </c>
      <c r="M3202" s="5">
        <f>(J3202/86400)+25569+(-5/24)</f>
        <v>42460.112280092588</v>
      </c>
      <c r="N3202" s="5">
        <f t="shared" si="49"/>
        <v>42490.023611111108</v>
      </c>
      <c r="O3202" t="b">
        <v>0</v>
      </c>
      <c r="P3202">
        <v>1</v>
      </c>
      <c r="Q3202" t="b">
        <v>0</v>
      </c>
      <c r="R3202" t="s">
        <v>8305</v>
      </c>
      <c r="S3202" s="11">
        <f>SUM(E3202/D3202)*100</f>
        <v>2E-3</v>
      </c>
      <c r="T3202" s="10">
        <f>SUM(E3202/P3202)</f>
        <v>1</v>
      </c>
      <c r="U3202" t="s">
        <v>8315</v>
      </c>
      <c r="V3202" t="s">
        <v>8357</v>
      </c>
    </row>
    <row r="3203" spans="1:22" ht="43.5" x14ac:dyDescent="0.35">
      <c r="A3203">
        <v>3201</v>
      </c>
      <c r="B3203" s="3" t="s">
        <v>3201</v>
      </c>
      <c r="C3203" s="3" t="s">
        <v>7311</v>
      </c>
      <c r="D3203" s="18">
        <v>2000</v>
      </c>
      <c r="E3203" s="18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7">
        <v>41861.558761574073</v>
      </c>
      <c r="L3203" s="7">
        <v>41882.558761574073</v>
      </c>
      <c r="M3203" s="5">
        <f>(J3203/86400)+25569+(-5/24)</f>
        <v>41861.558761574073</v>
      </c>
      <c r="N3203" s="5">
        <f t="shared" ref="N3203:N3266" si="50">(I3203/86400)+25569+(-5/24)</f>
        <v>41882.558761574073</v>
      </c>
      <c r="O3203" t="b">
        <v>0</v>
      </c>
      <c r="P3203">
        <v>2</v>
      </c>
      <c r="Q3203" t="b">
        <v>0</v>
      </c>
      <c r="R3203" t="s">
        <v>8305</v>
      </c>
      <c r="S3203" s="11">
        <f>SUM(E3203/D3203)*100</f>
        <v>1.25</v>
      </c>
      <c r="T3203" s="10">
        <f>SUM(E3203/P3203)</f>
        <v>12.5</v>
      </c>
      <c r="U3203" t="s">
        <v>8315</v>
      </c>
      <c r="V3203" t="s">
        <v>8357</v>
      </c>
    </row>
    <row r="3204" spans="1:22" ht="43.5" x14ac:dyDescent="0.35">
      <c r="A3204">
        <v>3202</v>
      </c>
      <c r="B3204" s="3" t="s">
        <v>3202</v>
      </c>
      <c r="C3204" s="3" t="s">
        <v>7312</v>
      </c>
      <c r="D3204" s="18">
        <v>5000</v>
      </c>
      <c r="E3204" s="18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7">
        <v>42293.645208333335</v>
      </c>
      <c r="L3204" s="7">
        <v>42352.040972222218</v>
      </c>
      <c r="M3204" s="5">
        <f>(J3204/86400)+25569+(-5/24)</f>
        <v>42293.645208333335</v>
      </c>
      <c r="N3204" s="5">
        <f t="shared" si="50"/>
        <v>42352.040972222218</v>
      </c>
      <c r="O3204" t="b">
        <v>0</v>
      </c>
      <c r="P3204">
        <v>25</v>
      </c>
      <c r="Q3204" t="b">
        <v>0</v>
      </c>
      <c r="R3204" t="s">
        <v>8305</v>
      </c>
      <c r="S3204" s="11">
        <f>SUM(E3204/D3204)*100</f>
        <v>54.52</v>
      </c>
      <c r="T3204" s="10">
        <f>SUM(E3204/P3204)</f>
        <v>109.04</v>
      </c>
      <c r="U3204" t="s">
        <v>8315</v>
      </c>
      <c r="V3204" t="s">
        <v>8357</v>
      </c>
    </row>
    <row r="3205" spans="1:22" ht="43.5" x14ac:dyDescent="0.35">
      <c r="A3205">
        <v>3203</v>
      </c>
      <c r="B3205" s="3" t="s">
        <v>3203</v>
      </c>
      <c r="C3205" s="3" t="s">
        <v>7313</v>
      </c>
      <c r="D3205" s="18">
        <v>1000</v>
      </c>
      <c r="E3205" s="18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7">
        <v>42242.780347222222</v>
      </c>
      <c r="L3205" s="7">
        <v>42272.780347222222</v>
      </c>
      <c r="M3205" s="5">
        <f>(J3205/86400)+25569+(-5/24)</f>
        <v>42242.780347222222</v>
      </c>
      <c r="N3205" s="5">
        <f t="shared" si="50"/>
        <v>42272.780347222222</v>
      </c>
      <c r="O3205" t="b">
        <v>0</v>
      </c>
      <c r="P3205">
        <v>6</v>
      </c>
      <c r="Q3205" t="b">
        <v>0</v>
      </c>
      <c r="R3205" t="s">
        <v>8305</v>
      </c>
      <c r="S3205" s="11">
        <f>SUM(E3205/D3205)*100</f>
        <v>25</v>
      </c>
      <c r="T3205" s="10">
        <f>SUM(E3205/P3205)</f>
        <v>41.666666666666664</v>
      </c>
      <c r="U3205" t="s">
        <v>8315</v>
      </c>
      <c r="V3205" t="s">
        <v>8357</v>
      </c>
    </row>
    <row r="3206" spans="1:22" ht="58" x14ac:dyDescent="0.35">
      <c r="A3206">
        <v>3204</v>
      </c>
      <c r="B3206" s="3" t="s">
        <v>3204</v>
      </c>
      <c r="C3206" s="3" t="s">
        <v>7314</v>
      </c>
      <c r="D3206" s="18">
        <v>500</v>
      </c>
      <c r="E3206" s="18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7">
        <v>42172.477766203701</v>
      </c>
      <c r="L3206" s="7">
        <v>42202.468055555553</v>
      </c>
      <c r="M3206" s="5">
        <f>(J3206/86400)+25569+(-5/24)</f>
        <v>42172.477766203701</v>
      </c>
      <c r="N3206" s="5">
        <f t="shared" si="50"/>
        <v>42202.468055555553</v>
      </c>
      <c r="O3206" t="b">
        <v>0</v>
      </c>
      <c r="P3206">
        <v>0</v>
      </c>
      <c r="Q3206" t="b">
        <v>0</v>
      </c>
      <c r="R3206" t="s">
        <v>8305</v>
      </c>
      <c r="S3206" s="11">
        <f>SUM(E3206/D3206)*100</f>
        <v>0</v>
      </c>
      <c r="T3206" s="10" t="e">
        <f>SUM(E3206/P3206)</f>
        <v>#DIV/0!</v>
      </c>
      <c r="U3206" t="s">
        <v>8315</v>
      </c>
      <c r="V3206" t="s">
        <v>8357</v>
      </c>
    </row>
    <row r="3207" spans="1:22" ht="43.5" x14ac:dyDescent="0.35">
      <c r="A3207">
        <v>3205</v>
      </c>
      <c r="B3207" s="3" t="s">
        <v>3205</v>
      </c>
      <c r="C3207" s="3" t="s">
        <v>7315</v>
      </c>
      <c r="D3207" s="18">
        <v>8000</v>
      </c>
      <c r="E3207" s="18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7">
        <v>42095.166342592587</v>
      </c>
      <c r="L3207" s="7">
        <v>42125.166342592587</v>
      </c>
      <c r="M3207" s="5">
        <f>(J3207/86400)+25569+(-5/24)</f>
        <v>42095.166342592587</v>
      </c>
      <c r="N3207" s="5">
        <f t="shared" si="50"/>
        <v>42125.166342592587</v>
      </c>
      <c r="O3207" t="b">
        <v>0</v>
      </c>
      <c r="P3207">
        <v>12</v>
      </c>
      <c r="Q3207" t="b">
        <v>0</v>
      </c>
      <c r="R3207" t="s">
        <v>8305</v>
      </c>
      <c r="S3207" s="11">
        <f>SUM(E3207/D3207)*100</f>
        <v>3.4125000000000001</v>
      </c>
      <c r="T3207" s="10">
        <f>SUM(E3207/P3207)</f>
        <v>22.75</v>
      </c>
      <c r="U3207" t="s">
        <v>8315</v>
      </c>
      <c r="V3207" t="s">
        <v>8357</v>
      </c>
    </row>
    <row r="3208" spans="1:22" ht="43.5" x14ac:dyDescent="0.35">
      <c r="A3208">
        <v>3206</v>
      </c>
      <c r="B3208" s="3" t="s">
        <v>3206</v>
      </c>
      <c r="C3208" s="3" t="s">
        <v>7316</v>
      </c>
      <c r="D3208" s="18">
        <v>5000</v>
      </c>
      <c r="E3208" s="1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7">
        <v>42236.067719907405</v>
      </c>
      <c r="L3208" s="7">
        <v>42266.067719907405</v>
      </c>
      <c r="M3208" s="5">
        <f>(J3208/86400)+25569+(-5/24)</f>
        <v>42236.067719907405</v>
      </c>
      <c r="N3208" s="5">
        <f t="shared" si="50"/>
        <v>42266.067719907405</v>
      </c>
      <c r="O3208" t="b">
        <v>0</v>
      </c>
      <c r="P3208">
        <v>0</v>
      </c>
      <c r="Q3208" t="b">
        <v>0</v>
      </c>
      <c r="R3208" t="s">
        <v>8305</v>
      </c>
      <c r="S3208" s="11">
        <f>SUM(E3208/D3208)*100</f>
        <v>0</v>
      </c>
      <c r="T3208" s="10" t="e">
        <f>SUM(E3208/P3208)</f>
        <v>#DIV/0!</v>
      </c>
      <c r="U3208" t="s">
        <v>8315</v>
      </c>
      <c r="V3208" t="s">
        <v>8357</v>
      </c>
    </row>
    <row r="3209" spans="1:22" ht="43.5" x14ac:dyDescent="0.35">
      <c r="A3209">
        <v>3207</v>
      </c>
      <c r="B3209" s="3" t="s">
        <v>3207</v>
      </c>
      <c r="C3209" s="3" t="s">
        <v>7317</v>
      </c>
      <c r="D3209" s="18">
        <v>5500</v>
      </c>
      <c r="E3209" s="18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7">
        <v>42057.069525462961</v>
      </c>
      <c r="L3209" s="7">
        <v>42117.027858796289</v>
      </c>
      <c r="M3209" s="5">
        <f>(J3209/86400)+25569+(-5/24)</f>
        <v>42057.069525462961</v>
      </c>
      <c r="N3209" s="5">
        <f t="shared" si="50"/>
        <v>42117.027858796289</v>
      </c>
      <c r="O3209" t="b">
        <v>0</v>
      </c>
      <c r="P3209">
        <v>36</v>
      </c>
      <c r="Q3209" t="b">
        <v>0</v>
      </c>
      <c r="R3209" t="s">
        <v>8305</v>
      </c>
      <c r="S3209" s="11">
        <f>SUM(E3209/D3209)*100</f>
        <v>46.36363636363636</v>
      </c>
      <c r="T3209" s="10">
        <f>SUM(E3209/P3209)</f>
        <v>70.833333333333329</v>
      </c>
      <c r="U3209" t="s">
        <v>8315</v>
      </c>
      <c r="V3209" t="s">
        <v>8357</v>
      </c>
    </row>
    <row r="3210" spans="1:22" ht="43.5" x14ac:dyDescent="0.35">
      <c r="A3210">
        <v>3208</v>
      </c>
      <c r="B3210" s="3" t="s">
        <v>3208</v>
      </c>
      <c r="C3210" s="3" t="s">
        <v>7318</v>
      </c>
      <c r="D3210" s="18">
        <v>5000</v>
      </c>
      <c r="E3210" s="18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7">
        <v>41827.396724537037</v>
      </c>
      <c r="L3210" s="7">
        <v>41848.396724537037</v>
      </c>
      <c r="M3210" s="5">
        <f>(J3210/86400)+25569+(-5/24)</f>
        <v>41827.396724537037</v>
      </c>
      <c r="N3210" s="5">
        <f t="shared" si="50"/>
        <v>41848.396724537037</v>
      </c>
      <c r="O3210" t="b">
        <v>1</v>
      </c>
      <c r="P3210">
        <v>82</v>
      </c>
      <c r="Q3210" t="b">
        <v>1</v>
      </c>
      <c r="R3210" t="s">
        <v>8271</v>
      </c>
      <c r="S3210" s="11">
        <f>SUM(E3210/D3210)*100</f>
        <v>103.49999999999999</v>
      </c>
      <c r="T3210" s="10">
        <f>SUM(E3210/P3210)</f>
        <v>63.109756097560975</v>
      </c>
      <c r="U3210" t="s">
        <v>8315</v>
      </c>
      <c r="V3210" t="s">
        <v>8316</v>
      </c>
    </row>
    <row r="3211" spans="1:22" ht="43.5" x14ac:dyDescent="0.35">
      <c r="A3211">
        <v>3209</v>
      </c>
      <c r="B3211" s="3" t="s">
        <v>3209</v>
      </c>
      <c r="C3211" s="3" t="s">
        <v>7319</v>
      </c>
      <c r="D3211" s="18">
        <v>9500</v>
      </c>
      <c r="E3211" s="18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7">
        <v>41778.42891203703</v>
      </c>
      <c r="L3211" s="7">
        <v>41810.75</v>
      </c>
      <c r="M3211" s="5">
        <f>(J3211/86400)+25569+(-5/24)</f>
        <v>41778.42891203703</v>
      </c>
      <c r="N3211" s="5">
        <f t="shared" si="50"/>
        <v>41810.75</v>
      </c>
      <c r="O3211" t="b">
        <v>1</v>
      </c>
      <c r="P3211">
        <v>226</v>
      </c>
      <c r="Q3211" t="b">
        <v>1</v>
      </c>
      <c r="R3211" t="s">
        <v>8271</v>
      </c>
      <c r="S3211" s="11">
        <f>SUM(E3211/D3211)*100</f>
        <v>119.32315789473684</v>
      </c>
      <c r="T3211" s="10">
        <f>SUM(E3211/P3211)</f>
        <v>50.157964601769912</v>
      </c>
      <c r="U3211" t="s">
        <v>8315</v>
      </c>
      <c r="V3211" t="s">
        <v>8316</v>
      </c>
    </row>
    <row r="3212" spans="1:22" ht="43.5" x14ac:dyDescent="0.35">
      <c r="A3212">
        <v>3210</v>
      </c>
      <c r="B3212" s="3" t="s">
        <v>3210</v>
      </c>
      <c r="C3212" s="3" t="s">
        <v>7320</v>
      </c>
      <c r="D3212" s="18">
        <v>3000</v>
      </c>
      <c r="E3212" s="18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7">
        <v>41013.728229166663</v>
      </c>
      <c r="L3212" s="7">
        <v>41060.957638888889</v>
      </c>
      <c r="M3212" s="5">
        <f>(J3212/86400)+25569+(-5/24)</f>
        <v>41013.728229166663</v>
      </c>
      <c r="N3212" s="5">
        <f t="shared" si="50"/>
        <v>41060.957638888889</v>
      </c>
      <c r="O3212" t="b">
        <v>1</v>
      </c>
      <c r="P3212">
        <v>60</v>
      </c>
      <c r="Q3212" t="b">
        <v>1</v>
      </c>
      <c r="R3212" t="s">
        <v>8271</v>
      </c>
      <c r="S3212" s="11">
        <f>SUM(E3212/D3212)*100</f>
        <v>125.76666666666667</v>
      </c>
      <c r="T3212" s="10">
        <f>SUM(E3212/P3212)</f>
        <v>62.883333333333333</v>
      </c>
      <c r="U3212" t="s">
        <v>8315</v>
      </c>
      <c r="V3212" t="s">
        <v>8316</v>
      </c>
    </row>
    <row r="3213" spans="1:22" ht="58" x14ac:dyDescent="0.35">
      <c r="A3213">
        <v>3211</v>
      </c>
      <c r="B3213" s="3" t="s">
        <v>3211</v>
      </c>
      <c r="C3213" s="3" t="s">
        <v>7321</v>
      </c>
      <c r="D3213" s="18">
        <v>23000</v>
      </c>
      <c r="E3213" s="18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7">
        <v>41834.378240740734</v>
      </c>
      <c r="L3213" s="7">
        <v>41865.875</v>
      </c>
      <c r="M3213" s="5">
        <f>(J3213/86400)+25569+(-5/24)</f>
        <v>41834.378240740734</v>
      </c>
      <c r="N3213" s="5">
        <f t="shared" si="50"/>
        <v>41865.875</v>
      </c>
      <c r="O3213" t="b">
        <v>1</v>
      </c>
      <c r="P3213">
        <v>322</v>
      </c>
      <c r="Q3213" t="b">
        <v>1</v>
      </c>
      <c r="R3213" t="s">
        <v>8271</v>
      </c>
      <c r="S3213" s="11">
        <f>SUM(E3213/D3213)*100</f>
        <v>119.74347826086958</v>
      </c>
      <c r="T3213" s="10">
        <f>SUM(E3213/P3213)</f>
        <v>85.531055900621112</v>
      </c>
      <c r="U3213" t="s">
        <v>8315</v>
      </c>
      <c r="V3213" t="s">
        <v>8316</v>
      </c>
    </row>
    <row r="3214" spans="1:22" ht="29" x14ac:dyDescent="0.35">
      <c r="A3214">
        <v>3212</v>
      </c>
      <c r="B3214" s="3" t="s">
        <v>3212</v>
      </c>
      <c r="C3214" s="3" t="s">
        <v>7322</v>
      </c>
      <c r="D3214" s="18">
        <v>4000</v>
      </c>
      <c r="E3214" s="18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7">
        <v>41829.587395833332</v>
      </c>
      <c r="L3214" s="7">
        <v>41859.587395833332</v>
      </c>
      <c r="M3214" s="5">
        <f>(J3214/86400)+25569+(-5/24)</f>
        <v>41829.587395833332</v>
      </c>
      <c r="N3214" s="5">
        <f t="shared" si="50"/>
        <v>41859.587395833332</v>
      </c>
      <c r="O3214" t="b">
        <v>1</v>
      </c>
      <c r="P3214">
        <v>94</v>
      </c>
      <c r="Q3214" t="b">
        <v>1</v>
      </c>
      <c r="R3214" t="s">
        <v>8271</v>
      </c>
      <c r="S3214" s="11">
        <f>SUM(E3214/D3214)*100</f>
        <v>126.25</v>
      </c>
      <c r="T3214" s="10">
        <f>SUM(E3214/P3214)</f>
        <v>53.723404255319146</v>
      </c>
      <c r="U3214" t="s">
        <v>8315</v>
      </c>
      <c r="V3214" t="s">
        <v>8316</v>
      </c>
    </row>
    <row r="3215" spans="1:22" ht="43.5" x14ac:dyDescent="0.35">
      <c r="A3215">
        <v>3213</v>
      </c>
      <c r="B3215" s="3" t="s">
        <v>3213</v>
      </c>
      <c r="C3215" s="3" t="s">
        <v>7323</v>
      </c>
      <c r="D3215" s="18">
        <v>6000</v>
      </c>
      <c r="E3215" s="18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7">
        <v>42171.555081018516</v>
      </c>
      <c r="L3215" s="7">
        <v>42211.555081018516</v>
      </c>
      <c r="M3215" s="5">
        <f>(J3215/86400)+25569+(-5/24)</f>
        <v>42171.555081018516</v>
      </c>
      <c r="N3215" s="5">
        <f t="shared" si="50"/>
        <v>42211.555081018516</v>
      </c>
      <c r="O3215" t="b">
        <v>1</v>
      </c>
      <c r="P3215">
        <v>47</v>
      </c>
      <c r="Q3215" t="b">
        <v>1</v>
      </c>
      <c r="R3215" t="s">
        <v>8271</v>
      </c>
      <c r="S3215" s="11">
        <f>SUM(E3215/D3215)*100</f>
        <v>100.11666666666667</v>
      </c>
      <c r="T3215" s="10">
        <f>SUM(E3215/P3215)</f>
        <v>127.80851063829788</v>
      </c>
      <c r="U3215" t="s">
        <v>8315</v>
      </c>
      <c r="V3215" t="s">
        <v>8316</v>
      </c>
    </row>
    <row r="3216" spans="1:22" ht="58" x14ac:dyDescent="0.35">
      <c r="A3216">
        <v>3214</v>
      </c>
      <c r="B3216" s="3" t="s">
        <v>3214</v>
      </c>
      <c r="C3216" s="3" t="s">
        <v>7324</v>
      </c>
      <c r="D3216" s="18">
        <v>12000</v>
      </c>
      <c r="E3216" s="18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7">
        <v>42337.584178240737</v>
      </c>
      <c r="L3216" s="7">
        <v>42374.788194444445</v>
      </c>
      <c r="M3216" s="5">
        <f>(J3216/86400)+25569+(-5/24)</f>
        <v>42337.584178240737</v>
      </c>
      <c r="N3216" s="5">
        <f t="shared" si="50"/>
        <v>42374.788194444445</v>
      </c>
      <c r="O3216" t="b">
        <v>1</v>
      </c>
      <c r="P3216">
        <v>115</v>
      </c>
      <c r="Q3216" t="b">
        <v>1</v>
      </c>
      <c r="R3216" t="s">
        <v>8271</v>
      </c>
      <c r="S3216" s="11">
        <f>SUM(E3216/D3216)*100</f>
        <v>102.13333333333334</v>
      </c>
      <c r="T3216" s="10">
        <f>SUM(E3216/P3216)</f>
        <v>106.57391304347826</v>
      </c>
      <c r="U3216" t="s">
        <v>8315</v>
      </c>
      <c r="V3216" t="s">
        <v>8316</v>
      </c>
    </row>
    <row r="3217" spans="1:22" ht="58" x14ac:dyDescent="0.35">
      <c r="A3217">
        <v>3215</v>
      </c>
      <c r="B3217" s="3" t="s">
        <v>3215</v>
      </c>
      <c r="C3217" s="3" t="s">
        <v>7325</v>
      </c>
      <c r="D3217" s="18">
        <v>35000</v>
      </c>
      <c r="E3217" s="18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7">
        <v>42219.456840277773</v>
      </c>
      <c r="L3217" s="7">
        <v>42256.957638888889</v>
      </c>
      <c r="M3217" s="5">
        <f>(J3217/86400)+25569+(-5/24)</f>
        <v>42219.456840277773</v>
      </c>
      <c r="N3217" s="5">
        <f t="shared" si="50"/>
        <v>42256.957638888889</v>
      </c>
      <c r="O3217" t="b">
        <v>1</v>
      </c>
      <c r="P3217">
        <v>134</v>
      </c>
      <c r="Q3217" t="b">
        <v>1</v>
      </c>
      <c r="R3217" t="s">
        <v>8271</v>
      </c>
      <c r="S3217" s="11">
        <f>SUM(E3217/D3217)*100</f>
        <v>100.35142857142858</v>
      </c>
      <c r="T3217" s="10">
        <f>SUM(E3217/P3217)</f>
        <v>262.11194029850748</v>
      </c>
      <c r="U3217" t="s">
        <v>8315</v>
      </c>
      <c r="V3217" t="s">
        <v>8316</v>
      </c>
    </row>
    <row r="3218" spans="1:22" ht="43.5" x14ac:dyDescent="0.35">
      <c r="A3218">
        <v>3216</v>
      </c>
      <c r="B3218" s="3" t="s">
        <v>3216</v>
      </c>
      <c r="C3218" s="3" t="s">
        <v>7326</v>
      </c>
      <c r="D3218" s="18">
        <v>2000</v>
      </c>
      <c r="E3218" s="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7">
        <v>42165.254293981481</v>
      </c>
      <c r="L3218" s="7">
        <v>42196.395833333336</v>
      </c>
      <c r="M3218" s="5">
        <f>(J3218/86400)+25569+(-5/24)</f>
        <v>42165.254293981481</v>
      </c>
      <c r="N3218" s="5">
        <f t="shared" si="50"/>
        <v>42196.395833333336</v>
      </c>
      <c r="O3218" t="b">
        <v>1</v>
      </c>
      <c r="P3218">
        <v>35</v>
      </c>
      <c r="Q3218" t="b">
        <v>1</v>
      </c>
      <c r="R3218" t="s">
        <v>8271</v>
      </c>
      <c r="S3218" s="11">
        <f>SUM(E3218/D3218)*100</f>
        <v>100.05</v>
      </c>
      <c r="T3218" s="10">
        <f>SUM(E3218/P3218)</f>
        <v>57.171428571428571</v>
      </c>
      <c r="U3218" t="s">
        <v>8315</v>
      </c>
      <c r="V3218" t="s">
        <v>8316</v>
      </c>
    </row>
    <row r="3219" spans="1:22" ht="29" x14ac:dyDescent="0.35">
      <c r="A3219">
        <v>3217</v>
      </c>
      <c r="B3219" s="3" t="s">
        <v>3217</v>
      </c>
      <c r="C3219" s="3" t="s">
        <v>7327</v>
      </c>
      <c r="D3219" s="18">
        <v>4500</v>
      </c>
      <c r="E3219" s="18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7">
        <v>42648.337777777771</v>
      </c>
      <c r="L3219" s="7">
        <v>42678.337777777771</v>
      </c>
      <c r="M3219" s="5">
        <f>(J3219/86400)+25569+(-5/24)</f>
        <v>42648.337777777771</v>
      </c>
      <c r="N3219" s="5">
        <f t="shared" si="50"/>
        <v>42678.337777777771</v>
      </c>
      <c r="O3219" t="b">
        <v>1</v>
      </c>
      <c r="P3219">
        <v>104</v>
      </c>
      <c r="Q3219" t="b">
        <v>1</v>
      </c>
      <c r="R3219" t="s">
        <v>8271</v>
      </c>
      <c r="S3219" s="11">
        <f>SUM(E3219/D3219)*100</f>
        <v>116.02222222222223</v>
      </c>
      <c r="T3219" s="10">
        <f>SUM(E3219/P3219)</f>
        <v>50.20192307692308</v>
      </c>
      <c r="U3219" t="s">
        <v>8315</v>
      </c>
      <c r="V3219" t="s">
        <v>8316</v>
      </c>
    </row>
    <row r="3220" spans="1:22" ht="43.5" x14ac:dyDescent="0.35">
      <c r="A3220">
        <v>3218</v>
      </c>
      <c r="B3220" s="3" t="s">
        <v>3218</v>
      </c>
      <c r="C3220" s="3" t="s">
        <v>7328</v>
      </c>
      <c r="D3220" s="18">
        <v>12000</v>
      </c>
      <c r="E3220" s="18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7">
        <v>41970.793819444443</v>
      </c>
      <c r="L3220" s="7">
        <v>42003.791666666664</v>
      </c>
      <c r="M3220" s="5">
        <f>(J3220/86400)+25569+(-5/24)</f>
        <v>41970.793819444443</v>
      </c>
      <c r="N3220" s="5">
        <f t="shared" si="50"/>
        <v>42003.791666666664</v>
      </c>
      <c r="O3220" t="b">
        <v>1</v>
      </c>
      <c r="P3220">
        <v>184</v>
      </c>
      <c r="Q3220" t="b">
        <v>1</v>
      </c>
      <c r="R3220" t="s">
        <v>8271</v>
      </c>
      <c r="S3220" s="11">
        <f>SUM(E3220/D3220)*100</f>
        <v>102.1</v>
      </c>
      <c r="T3220" s="10">
        <f>SUM(E3220/P3220)</f>
        <v>66.586956521739125</v>
      </c>
      <c r="U3220" t="s">
        <v>8315</v>
      </c>
      <c r="V3220" t="s">
        <v>8316</v>
      </c>
    </row>
    <row r="3221" spans="1:22" ht="43.5" x14ac:dyDescent="0.35">
      <c r="A3221">
        <v>3219</v>
      </c>
      <c r="B3221" s="3" t="s">
        <v>3219</v>
      </c>
      <c r="C3221" s="3" t="s">
        <v>7329</v>
      </c>
      <c r="D3221" s="18">
        <v>20000</v>
      </c>
      <c r="E3221" s="18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7">
        <v>42050.77484953704</v>
      </c>
      <c r="L3221" s="7">
        <v>42085.733182870368</v>
      </c>
      <c r="M3221" s="5">
        <f>(J3221/86400)+25569+(-5/24)</f>
        <v>42050.77484953704</v>
      </c>
      <c r="N3221" s="5">
        <f t="shared" si="50"/>
        <v>42085.733182870368</v>
      </c>
      <c r="O3221" t="b">
        <v>1</v>
      </c>
      <c r="P3221">
        <v>119</v>
      </c>
      <c r="Q3221" t="b">
        <v>1</v>
      </c>
      <c r="R3221" t="s">
        <v>8271</v>
      </c>
      <c r="S3221" s="11">
        <f>SUM(E3221/D3221)*100</f>
        <v>100.11000000000001</v>
      </c>
      <c r="T3221" s="10">
        <f>SUM(E3221/P3221)</f>
        <v>168.25210084033614</v>
      </c>
      <c r="U3221" t="s">
        <v>8315</v>
      </c>
      <c r="V3221" t="s">
        <v>8316</v>
      </c>
    </row>
    <row r="3222" spans="1:22" ht="29" x14ac:dyDescent="0.35">
      <c r="A3222">
        <v>3220</v>
      </c>
      <c r="B3222" s="3" t="s">
        <v>3220</v>
      </c>
      <c r="C3222" s="3" t="s">
        <v>7330</v>
      </c>
      <c r="D3222" s="18">
        <v>15000</v>
      </c>
      <c r="E3222" s="18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7">
        <v>42772.625046296293</v>
      </c>
      <c r="L3222" s="7">
        <v>42806.666666666664</v>
      </c>
      <c r="M3222" s="5">
        <f>(J3222/86400)+25569+(-5/24)</f>
        <v>42772.625046296293</v>
      </c>
      <c r="N3222" s="5">
        <f t="shared" si="50"/>
        <v>42806.666666666664</v>
      </c>
      <c r="O3222" t="b">
        <v>1</v>
      </c>
      <c r="P3222">
        <v>59</v>
      </c>
      <c r="Q3222" t="b">
        <v>1</v>
      </c>
      <c r="R3222" t="s">
        <v>8271</v>
      </c>
      <c r="S3222" s="11">
        <f>SUM(E3222/D3222)*100</f>
        <v>100.84</v>
      </c>
      <c r="T3222" s="10">
        <f>SUM(E3222/P3222)</f>
        <v>256.37288135593218</v>
      </c>
      <c r="U3222" t="s">
        <v>8315</v>
      </c>
      <c r="V3222" t="s">
        <v>8316</v>
      </c>
    </row>
    <row r="3223" spans="1:22" ht="58" x14ac:dyDescent="0.35">
      <c r="A3223">
        <v>3221</v>
      </c>
      <c r="B3223" s="3" t="s">
        <v>3221</v>
      </c>
      <c r="C3223" s="3" t="s">
        <v>7331</v>
      </c>
      <c r="D3223" s="18">
        <v>4000</v>
      </c>
      <c r="E3223" s="18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7">
        <v>42155.488460648143</v>
      </c>
      <c r="L3223" s="7">
        <v>42190.488460648143</v>
      </c>
      <c r="M3223" s="5">
        <f>(J3223/86400)+25569+(-5/24)</f>
        <v>42155.488460648143</v>
      </c>
      <c r="N3223" s="5">
        <f t="shared" si="50"/>
        <v>42190.488460648143</v>
      </c>
      <c r="O3223" t="b">
        <v>1</v>
      </c>
      <c r="P3223">
        <v>113</v>
      </c>
      <c r="Q3223" t="b">
        <v>1</v>
      </c>
      <c r="R3223" t="s">
        <v>8271</v>
      </c>
      <c r="S3223" s="11">
        <f>SUM(E3223/D3223)*100</f>
        <v>103.42499999999998</v>
      </c>
      <c r="T3223" s="10">
        <f>SUM(E3223/P3223)</f>
        <v>36.610619469026545</v>
      </c>
      <c r="U3223" t="s">
        <v>8315</v>
      </c>
      <c r="V3223" t="s">
        <v>8316</v>
      </c>
    </row>
    <row r="3224" spans="1:22" ht="43.5" x14ac:dyDescent="0.35">
      <c r="A3224">
        <v>3222</v>
      </c>
      <c r="B3224" s="3" t="s">
        <v>3222</v>
      </c>
      <c r="C3224" s="3" t="s">
        <v>7332</v>
      </c>
      <c r="D3224" s="18">
        <v>2500</v>
      </c>
      <c r="E3224" s="18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7">
        <v>42270.373807870368</v>
      </c>
      <c r="L3224" s="7">
        <v>42301.686805555553</v>
      </c>
      <c r="M3224" s="5">
        <f>(J3224/86400)+25569+(-5/24)</f>
        <v>42270.373807870368</v>
      </c>
      <c r="N3224" s="5">
        <f t="shared" si="50"/>
        <v>42301.686805555553</v>
      </c>
      <c r="O3224" t="b">
        <v>1</v>
      </c>
      <c r="P3224">
        <v>84</v>
      </c>
      <c r="Q3224" t="b">
        <v>1</v>
      </c>
      <c r="R3224" t="s">
        <v>8271</v>
      </c>
      <c r="S3224" s="11">
        <f>SUM(E3224/D3224)*100</f>
        <v>124.8</v>
      </c>
      <c r="T3224" s="10">
        <f>SUM(E3224/P3224)</f>
        <v>37.142857142857146</v>
      </c>
      <c r="U3224" t="s">
        <v>8315</v>
      </c>
      <c r="V3224" t="s">
        <v>8316</v>
      </c>
    </row>
    <row r="3225" spans="1:22" ht="29" x14ac:dyDescent="0.35">
      <c r="A3225">
        <v>3223</v>
      </c>
      <c r="B3225" s="3" t="s">
        <v>3223</v>
      </c>
      <c r="C3225" s="3" t="s">
        <v>7333</v>
      </c>
      <c r="D3225" s="18">
        <v>3100</v>
      </c>
      <c r="E3225" s="18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7">
        <v>42206.627037037033</v>
      </c>
      <c r="L3225" s="7">
        <v>42236.627037037033</v>
      </c>
      <c r="M3225" s="5">
        <f>(J3225/86400)+25569+(-5/24)</f>
        <v>42206.627037037033</v>
      </c>
      <c r="N3225" s="5">
        <f t="shared" si="50"/>
        <v>42236.627037037033</v>
      </c>
      <c r="O3225" t="b">
        <v>1</v>
      </c>
      <c r="P3225">
        <v>74</v>
      </c>
      <c r="Q3225" t="b">
        <v>1</v>
      </c>
      <c r="R3225" t="s">
        <v>8271</v>
      </c>
      <c r="S3225" s="11">
        <f>SUM(E3225/D3225)*100</f>
        <v>109.51612903225806</v>
      </c>
      <c r="T3225" s="10">
        <f>SUM(E3225/P3225)</f>
        <v>45.878378378378379</v>
      </c>
      <c r="U3225" t="s">
        <v>8315</v>
      </c>
      <c r="V3225" t="s">
        <v>8316</v>
      </c>
    </row>
    <row r="3226" spans="1:22" ht="58" x14ac:dyDescent="0.35">
      <c r="A3226">
        <v>3224</v>
      </c>
      <c r="B3226" s="3" t="s">
        <v>3224</v>
      </c>
      <c r="C3226" s="3" t="s">
        <v>7334</v>
      </c>
      <c r="D3226" s="18">
        <v>30000</v>
      </c>
      <c r="E3226" s="18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7">
        <v>42697.642511574071</v>
      </c>
      <c r="L3226" s="7">
        <v>42744.999999999993</v>
      </c>
      <c r="M3226" s="5">
        <f>(J3226/86400)+25569+(-5/24)</f>
        <v>42697.642511574071</v>
      </c>
      <c r="N3226" s="5">
        <f t="shared" si="50"/>
        <v>42744.999999999993</v>
      </c>
      <c r="O3226" t="b">
        <v>1</v>
      </c>
      <c r="P3226">
        <v>216</v>
      </c>
      <c r="Q3226" t="b">
        <v>1</v>
      </c>
      <c r="R3226" t="s">
        <v>8271</v>
      </c>
      <c r="S3226" s="11">
        <f>SUM(E3226/D3226)*100</f>
        <v>102.03333333333333</v>
      </c>
      <c r="T3226" s="10">
        <f>SUM(E3226/P3226)</f>
        <v>141.71296296296296</v>
      </c>
      <c r="U3226" t="s">
        <v>8315</v>
      </c>
      <c r="V3226" t="s">
        <v>8316</v>
      </c>
    </row>
    <row r="3227" spans="1:22" ht="43.5" x14ac:dyDescent="0.35">
      <c r="A3227">
        <v>3225</v>
      </c>
      <c r="B3227" s="3" t="s">
        <v>3225</v>
      </c>
      <c r="C3227" s="3" t="s">
        <v>7335</v>
      </c>
      <c r="D3227" s="18">
        <v>2000</v>
      </c>
      <c r="E3227" s="18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7">
        <v>42503.351134259261</v>
      </c>
      <c r="L3227" s="7">
        <v>42524.666666666664</v>
      </c>
      <c r="M3227" s="5">
        <f>(J3227/86400)+25569+(-5/24)</f>
        <v>42503.351134259261</v>
      </c>
      <c r="N3227" s="5">
        <f t="shared" si="50"/>
        <v>42524.666666666664</v>
      </c>
      <c r="O3227" t="b">
        <v>1</v>
      </c>
      <c r="P3227">
        <v>39</v>
      </c>
      <c r="Q3227" t="b">
        <v>1</v>
      </c>
      <c r="R3227" t="s">
        <v>8271</v>
      </c>
      <c r="S3227" s="11">
        <f>SUM(E3227/D3227)*100</f>
        <v>102.35000000000001</v>
      </c>
      <c r="T3227" s="10">
        <f>SUM(E3227/P3227)</f>
        <v>52.487179487179489</v>
      </c>
      <c r="U3227" t="s">
        <v>8315</v>
      </c>
      <c r="V3227" t="s">
        <v>8316</v>
      </c>
    </row>
    <row r="3228" spans="1:22" ht="43.5" x14ac:dyDescent="0.35">
      <c r="A3228">
        <v>3226</v>
      </c>
      <c r="B3228" s="3" t="s">
        <v>3226</v>
      </c>
      <c r="C3228" s="3" t="s">
        <v>7336</v>
      </c>
      <c r="D3228" s="18">
        <v>1200</v>
      </c>
      <c r="E3228" s="1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7">
        <v>42277.375138888885</v>
      </c>
      <c r="L3228" s="7">
        <v>42307.375138888885</v>
      </c>
      <c r="M3228" s="5">
        <f>(J3228/86400)+25569+(-5/24)</f>
        <v>42277.375138888885</v>
      </c>
      <c r="N3228" s="5">
        <f t="shared" si="50"/>
        <v>42307.375138888885</v>
      </c>
      <c r="O3228" t="b">
        <v>1</v>
      </c>
      <c r="P3228">
        <v>21</v>
      </c>
      <c r="Q3228" t="b">
        <v>1</v>
      </c>
      <c r="R3228" t="s">
        <v>8271</v>
      </c>
      <c r="S3228" s="11">
        <f>SUM(E3228/D3228)*100</f>
        <v>104.16666666666667</v>
      </c>
      <c r="T3228" s="10">
        <f>SUM(E3228/P3228)</f>
        <v>59.523809523809526</v>
      </c>
      <c r="U3228" t="s">
        <v>8315</v>
      </c>
      <c r="V3228" t="s">
        <v>8316</v>
      </c>
    </row>
    <row r="3229" spans="1:22" ht="43.5" x14ac:dyDescent="0.35">
      <c r="A3229">
        <v>3227</v>
      </c>
      <c r="B3229" s="3" t="s">
        <v>3227</v>
      </c>
      <c r="C3229" s="3" t="s">
        <v>7337</v>
      </c>
      <c r="D3229" s="18">
        <v>1200</v>
      </c>
      <c r="E3229" s="18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7">
        <v>42722.674027777779</v>
      </c>
      <c r="L3229" s="7">
        <v>42752.674027777779</v>
      </c>
      <c r="M3229" s="5">
        <f>(J3229/86400)+25569+(-5/24)</f>
        <v>42722.674027777779</v>
      </c>
      <c r="N3229" s="5">
        <f t="shared" si="50"/>
        <v>42752.674027777779</v>
      </c>
      <c r="O3229" t="b">
        <v>0</v>
      </c>
      <c r="P3229">
        <v>30</v>
      </c>
      <c r="Q3229" t="b">
        <v>1</v>
      </c>
      <c r="R3229" t="s">
        <v>8271</v>
      </c>
      <c r="S3229" s="11">
        <f>SUM(E3229/D3229)*100</f>
        <v>125</v>
      </c>
      <c r="T3229" s="10">
        <f>SUM(E3229/P3229)</f>
        <v>50</v>
      </c>
      <c r="U3229" t="s">
        <v>8315</v>
      </c>
      <c r="V3229" t="s">
        <v>8316</v>
      </c>
    </row>
    <row r="3230" spans="1:22" ht="29" x14ac:dyDescent="0.35">
      <c r="A3230">
        <v>3228</v>
      </c>
      <c r="B3230" s="3" t="s">
        <v>3228</v>
      </c>
      <c r="C3230" s="3" t="s">
        <v>7338</v>
      </c>
      <c r="D3230" s="18">
        <v>7000</v>
      </c>
      <c r="E3230" s="18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7">
        <v>42323.500972222224</v>
      </c>
      <c r="L3230" s="7">
        <v>42354.999305555553</v>
      </c>
      <c r="M3230" s="5">
        <f>(J3230/86400)+25569+(-5/24)</f>
        <v>42323.500972222224</v>
      </c>
      <c r="N3230" s="5">
        <f t="shared" si="50"/>
        <v>42354.999305555553</v>
      </c>
      <c r="O3230" t="b">
        <v>1</v>
      </c>
      <c r="P3230">
        <v>37</v>
      </c>
      <c r="Q3230" t="b">
        <v>1</v>
      </c>
      <c r="R3230" t="s">
        <v>8271</v>
      </c>
      <c r="S3230" s="11">
        <f>SUM(E3230/D3230)*100</f>
        <v>102.34285714285714</v>
      </c>
      <c r="T3230" s="10">
        <f>SUM(E3230/P3230)</f>
        <v>193.62162162162161</v>
      </c>
      <c r="U3230" t="s">
        <v>8315</v>
      </c>
      <c r="V3230" t="s">
        <v>8316</v>
      </c>
    </row>
    <row r="3231" spans="1:22" ht="43.5" x14ac:dyDescent="0.35">
      <c r="A3231">
        <v>3229</v>
      </c>
      <c r="B3231" s="3" t="s">
        <v>3229</v>
      </c>
      <c r="C3231" s="3" t="s">
        <v>7339</v>
      </c>
      <c r="D3231" s="18">
        <v>20000</v>
      </c>
      <c r="E3231" s="18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7">
        <v>41933.083310185182</v>
      </c>
      <c r="L3231" s="7">
        <v>41963.124976851854</v>
      </c>
      <c r="M3231" s="5">
        <f>(J3231/86400)+25569+(-5/24)</f>
        <v>41933.083310185182</v>
      </c>
      <c r="N3231" s="5">
        <f t="shared" si="50"/>
        <v>41963.124976851854</v>
      </c>
      <c r="O3231" t="b">
        <v>1</v>
      </c>
      <c r="P3231">
        <v>202</v>
      </c>
      <c r="Q3231" t="b">
        <v>1</v>
      </c>
      <c r="R3231" t="s">
        <v>8271</v>
      </c>
      <c r="S3231" s="11">
        <f>SUM(E3231/D3231)*100</f>
        <v>107.86500000000001</v>
      </c>
      <c r="T3231" s="10">
        <f>SUM(E3231/P3231)</f>
        <v>106.79702970297029</v>
      </c>
      <c r="U3231" t="s">
        <v>8315</v>
      </c>
      <c r="V3231" t="s">
        <v>8316</v>
      </c>
    </row>
    <row r="3232" spans="1:22" ht="58" x14ac:dyDescent="0.35">
      <c r="A3232">
        <v>3230</v>
      </c>
      <c r="B3232" s="3" t="s">
        <v>3230</v>
      </c>
      <c r="C3232" s="3" t="s">
        <v>7340</v>
      </c>
      <c r="D3232" s="18">
        <v>2600</v>
      </c>
      <c r="E3232" s="18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7">
        <v>41897.959791666661</v>
      </c>
      <c r="L3232" s="7">
        <v>41912.957638888889</v>
      </c>
      <c r="M3232" s="5">
        <f>(J3232/86400)+25569+(-5/24)</f>
        <v>41897.959791666661</v>
      </c>
      <c r="N3232" s="5">
        <f t="shared" si="50"/>
        <v>41912.957638888889</v>
      </c>
      <c r="O3232" t="b">
        <v>1</v>
      </c>
      <c r="P3232">
        <v>37</v>
      </c>
      <c r="Q3232" t="b">
        <v>1</v>
      </c>
      <c r="R3232" t="s">
        <v>8271</v>
      </c>
      <c r="S3232" s="11">
        <f>SUM(E3232/D3232)*100</f>
        <v>109.88461538461539</v>
      </c>
      <c r="T3232" s="10">
        <f>SUM(E3232/P3232)</f>
        <v>77.21621621621621</v>
      </c>
      <c r="U3232" t="s">
        <v>8315</v>
      </c>
      <c r="V3232" t="s">
        <v>8316</v>
      </c>
    </row>
    <row r="3233" spans="1:22" ht="43.5" x14ac:dyDescent="0.35">
      <c r="A3233">
        <v>3231</v>
      </c>
      <c r="B3233" s="3" t="s">
        <v>3231</v>
      </c>
      <c r="C3233" s="3" t="s">
        <v>7341</v>
      </c>
      <c r="D3233" s="18">
        <v>1000</v>
      </c>
      <c r="E3233" s="18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7">
        <v>42446.735497685186</v>
      </c>
      <c r="L3233" s="7">
        <v>42476.735497685186</v>
      </c>
      <c r="M3233" s="5">
        <f>(J3233/86400)+25569+(-5/24)</f>
        <v>42446.735497685186</v>
      </c>
      <c r="N3233" s="5">
        <f t="shared" si="50"/>
        <v>42476.735497685186</v>
      </c>
      <c r="O3233" t="b">
        <v>0</v>
      </c>
      <c r="P3233">
        <v>28</v>
      </c>
      <c r="Q3233" t="b">
        <v>1</v>
      </c>
      <c r="R3233" t="s">
        <v>8271</v>
      </c>
      <c r="S3233" s="11">
        <f>SUM(E3233/D3233)*100</f>
        <v>161</v>
      </c>
      <c r="T3233" s="10">
        <f>SUM(E3233/P3233)</f>
        <v>57.5</v>
      </c>
      <c r="U3233" t="s">
        <v>8315</v>
      </c>
      <c r="V3233" t="s">
        <v>8316</v>
      </c>
    </row>
    <row r="3234" spans="1:22" ht="43.5" x14ac:dyDescent="0.35">
      <c r="A3234">
        <v>3232</v>
      </c>
      <c r="B3234" s="3" t="s">
        <v>3232</v>
      </c>
      <c r="C3234" s="3" t="s">
        <v>7342</v>
      </c>
      <c r="D3234" s="18">
        <v>1000</v>
      </c>
      <c r="E3234" s="18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7">
        <v>42463.605520833335</v>
      </c>
      <c r="L3234" s="7">
        <v>42493.957638888889</v>
      </c>
      <c r="M3234" s="5">
        <f>(J3234/86400)+25569+(-5/24)</f>
        <v>42463.605520833335</v>
      </c>
      <c r="N3234" s="5">
        <f t="shared" si="50"/>
        <v>42493.957638888889</v>
      </c>
      <c r="O3234" t="b">
        <v>1</v>
      </c>
      <c r="P3234">
        <v>26</v>
      </c>
      <c r="Q3234" t="b">
        <v>1</v>
      </c>
      <c r="R3234" t="s">
        <v>8271</v>
      </c>
      <c r="S3234" s="11">
        <f>SUM(E3234/D3234)*100</f>
        <v>131.20000000000002</v>
      </c>
      <c r="T3234" s="10">
        <f>SUM(E3234/P3234)</f>
        <v>50.46153846153846</v>
      </c>
      <c r="U3234" t="s">
        <v>8315</v>
      </c>
      <c r="V3234" t="s">
        <v>8316</v>
      </c>
    </row>
    <row r="3235" spans="1:22" ht="43.5" x14ac:dyDescent="0.35">
      <c r="A3235">
        <v>3233</v>
      </c>
      <c r="B3235" s="3" t="s">
        <v>3233</v>
      </c>
      <c r="C3235" s="3" t="s">
        <v>7343</v>
      </c>
      <c r="D3235" s="18">
        <v>5000</v>
      </c>
      <c r="E3235" s="18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7">
        <v>42766.596701388888</v>
      </c>
      <c r="L3235" s="7">
        <v>42796.596701388888</v>
      </c>
      <c r="M3235" s="5">
        <f>(J3235/86400)+25569+(-5/24)</f>
        <v>42766.596701388888</v>
      </c>
      <c r="N3235" s="5">
        <f t="shared" si="50"/>
        <v>42796.596701388888</v>
      </c>
      <c r="O3235" t="b">
        <v>0</v>
      </c>
      <c r="P3235">
        <v>61</v>
      </c>
      <c r="Q3235" t="b">
        <v>1</v>
      </c>
      <c r="R3235" t="s">
        <v>8271</v>
      </c>
      <c r="S3235" s="11">
        <f>SUM(E3235/D3235)*100</f>
        <v>118.8</v>
      </c>
      <c r="T3235" s="10">
        <f>SUM(E3235/P3235)</f>
        <v>97.377049180327873</v>
      </c>
      <c r="U3235" t="s">
        <v>8315</v>
      </c>
      <c r="V3235" t="s">
        <v>8316</v>
      </c>
    </row>
    <row r="3236" spans="1:22" ht="43.5" x14ac:dyDescent="0.35">
      <c r="A3236">
        <v>3234</v>
      </c>
      <c r="B3236" s="3" t="s">
        <v>3234</v>
      </c>
      <c r="C3236" s="3" t="s">
        <v>7344</v>
      </c>
      <c r="D3236" s="18">
        <v>4000</v>
      </c>
      <c r="E3236" s="18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7">
        <v>42734.581111111103</v>
      </c>
      <c r="L3236" s="7">
        <v>42767.771527777775</v>
      </c>
      <c r="M3236" s="5">
        <f>(J3236/86400)+25569+(-5/24)</f>
        <v>42734.581111111103</v>
      </c>
      <c r="N3236" s="5">
        <f t="shared" si="50"/>
        <v>42767.771527777775</v>
      </c>
      <c r="O3236" t="b">
        <v>0</v>
      </c>
      <c r="P3236">
        <v>115</v>
      </c>
      <c r="Q3236" t="b">
        <v>1</v>
      </c>
      <c r="R3236" t="s">
        <v>8271</v>
      </c>
      <c r="S3236" s="11">
        <f>SUM(E3236/D3236)*100</f>
        <v>100.39275000000001</v>
      </c>
      <c r="T3236" s="10">
        <f>SUM(E3236/P3236)</f>
        <v>34.91921739130435</v>
      </c>
      <c r="U3236" t="s">
        <v>8315</v>
      </c>
      <c r="V3236" t="s">
        <v>8316</v>
      </c>
    </row>
    <row r="3237" spans="1:22" ht="43.5" x14ac:dyDescent="0.35">
      <c r="A3237">
        <v>3235</v>
      </c>
      <c r="B3237" s="3" t="s">
        <v>3235</v>
      </c>
      <c r="C3237" s="3" t="s">
        <v>7345</v>
      </c>
      <c r="D3237" s="18">
        <v>15000</v>
      </c>
      <c r="E3237" s="18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7">
        <v>42522.139479166661</v>
      </c>
      <c r="L3237" s="7">
        <v>42552.139479166661</v>
      </c>
      <c r="M3237" s="5">
        <f>(J3237/86400)+25569+(-5/24)</f>
        <v>42522.139479166661</v>
      </c>
      <c r="N3237" s="5">
        <f t="shared" si="50"/>
        <v>42552.139479166661</v>
      </c>
      <c r="O3237" t="b">
        <v>1</v>
      </c>
      <c r="P3237">
        <v>181</v>
      </c>
      <c r="Q3237" t="b">
        <v>1</v>
      </c>
      <c r="R3237" t="s">
        <v>8271</v>
      </c>
      <c r="S3237" s="11">
        <f>SUM(E3237/D3237)*100</f>
        <v>103.20666666666666</v>
      </c>
      <c r="T3237" s="10">
        <f>SUM(E3237/P3237)</f>
        <v>85.530386740331494</v>
      </c>
      <c r="U3237" t="s">
        <v>8315</v>
      </c>
      <c r="V3237" t="s">
        <v>8316</v>
      </c>
    </row>
    <row r="3238" spans="1:22" ht="43.5" x14ac:dyDescent="0.35">
      <c r="A3238">
        <v>3236</v>
      </c>
      <c r="B3238" s="3" t="s">
        <v>3236</v>
      </c>
      <c r="C3238" s="3" t="s">
        <v>7346</v>
      </c>
      <c r="D3238" s="18">
        <v>20000</v>
      </c>
      <c r="E3238" s="1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7">
        <v>42702.708715277775</v>
      </c>
      <c r="L3238" s="7">
        <v>42732.708715277775</v>
      </c>
      <c r="M3238" s="5">
        <f>(J3238/86400)+25569+(-5/24)</f>
        <v>42702.708715277775</v>
      </c>
      <c r="N3238" s="5">
        <f t="shared" si="50"/>
        <v>42732.708715277775</v>
      </c>
      <c r="O3238" t="b">
        <v>0</v>
      </c>
      <c r="P3238">
        <v>110</v>
      </c>
      <c r="Q3238" t="b">
        <v>1</v>
      </c>
      <c r="R3238" t="s">
        <v>8271</v>
      </c>
      <c r="S3238" s="11">
        <f>SUM(E3238/D3238)*100</f>
        <v>100.6</v>
      </c>
      <c r="T3238" s="10">
        <f>SUM(E3238/P3238)</f>
        <v>182.90909090909091</v>
      </c>
      <c r="U3238" t="s">
        <v>8315</v>
      </c>
      <c r="V3238" t="s">
        <v>8316</v>
      </c>
    </row>
    <row r="3239" spans="1:22" ht="29" x14ac:dyDescent="0.35">
      <c r="A3239">
        <v>3237</v>
      </c>
      <c r="B3239" s="3" t="s">
        <v>3237</v>
      </c>
      <c r="C3239" s="3" t="s">
        <v>7347</v>
      </c>
      <c r="D3239" s="18">
        <v>35000</v>
      </c>
      <c r="E3239" s="18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7">
        <v>42252.266018518516</v>
      </c>
      <c r="L3239" s="7">
        <v>42275.957638888889</v>
      </c>
      <c r="M3239" s="5">
        <f>(J3239/86400)+25569+(-5/24)</f>
        <v>42252.266018518516</v>
      </c>
      <c r="N3239" s="5">
        <f t="shared" si="50"/>
        <v>42275.957638888889</v>
      </c>
      <c r="O3239" t="b">
        <v>1</v>
      </c>
      <c r="P3239">
        <v>269</v>
      </c>
      <c r="Q3239" t="b">
        <v>1</v>
      </c>
      <c r="R3239" t="s">
        <v>8271</v>
      </c>
      <c r="S3239" s="11">
        <f>SUM(E3239/D3239)*100</f>
        <v>100.78754285714287</v>
      </c>
      <c r="T3239" s="10">
        <f>SUM(E3239/P3239)</f>
        <v>131.13620817843866</v>
      </c>
      <c r="U3239" t="s">
        <v>8315</v>
      </c>
      <c r="V3239" t="s">
        <v>8316</v>
      </c>
    </row>
    <row r="3240" spans="1:22" ht="58" x14ac:dyDescent="0.35">
      <c r="A3240">
        <v>3238</v>
      </c>
      <c r="B3240" s="3" t="s">
        <v>3238</v>
      </c>
      <c r="C3240" s="3" t="s">
        <v>7348</v>
      </c>
      <c r="D3240" s="18">
        <v>2800</v>
      </c>
      <c r="E3240" s="18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7">
        <v>42156.302060185182</v>
      </c>
      <c r="L3240" s="7">
        <v>42186.302060185182</v>
      </c>
      <c r="M3240" s="5">
        <f>(J3240/86400)+25569+(-5/24)</f>
        <v>42156.302060185182</v>
      </c>
      <c r="N3240" s="5">
        <f t="shared" si="50"/>
        <v>42186.302060185182</v>
      </c>
      <c r="O3240" t="b">
        <v>1</v>
      </c>
      <c r="P3240">
        <v>79</v>
      </c>
      <c r="Q3240" t="b">
        <v>1</v>
      </c>
      <c r="R3240" t="s">
        <v>8271</v>
      </c>
      <c r="S3240" s="11">
        <f>SUM(E3240/D3240)*100</f>
        <v>112.32142857142857</v>
      </c>
      <c r="T3240" s="10">
        <f>SUM(E3240/P3240)</f>
        <v>39.810126582278478</v>
      </c>
      <c r="U3240" t="s">
        <v>8315</v>
      </c>
      <c r="V3240" t="s">
        <v>8316</v>
      </c>
    </row>
    <row r="3241" spans="1:22" ht="58" x14ac:dyDescent="0.35">
      <c r="A3241">
        <v>3239</v>
      </c>
      <c r="B3241" s="3" t="s">
        <v>3239</v>
      </c>
      <c r="C3241" s="3" t="s">
        <v>7349</v>
      </c>
      <c r="D3241" s="18">
        <v>5862</v>
      </c>
      <c r="E3241" s="18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7">
        <v>42277.880706018514</v>
      </c>
      <c r="L3241" s="7">
        <v>42302.790972222218</v>
      </c>
      <c r="M3241" s="5">
        <f>(J3241/86400)+25569+(-5/24)</f>
        <v>42277.880706018514</v>
      </c>
      <c r="N3241" s="5">
        <f t="shared" si="50"/>
        <v>42302.790972222218</v>
      </c>
      <c r="O3241" t="b">
        <v>1</v>
      </c>
      <c r="P3241">
        <v>104</v>
      </c>
      <c r="Q3241" t="b">
        <v>1</v>
      </c>
      <c r="R3241" t="s">
        <v>8271</v>
      </c>
      <c r="S3241" s="11">
        <f>SUM(E3241/D3241)*100</f>
        <v>105.91914022517912</v>
      </c>
      <c r="T3241" s="10">
        <f>SUM(E3241/P3241)</f>
        <v>59.701730769230764</v>
      </c>
      <c r="U3241" t="s">
        <v>8315</v>
      </c>
      <c r="V3241" t="s">
        <v>8316</v>
      </c>
    </row>
    <row r="3242" spans="1:22" ht="58" x14ac:dyDescent="0.35">
      <c r="A3242">
        <v>3240</v>
      </c>
      <c r="B3242" s="3" t="s">
        <v>3240</v>
      </c>
      <c r="C3242" s="3" t="s">
        <v>7350</v>
      </c>
      <c r="D3242" s="18">
        <v>3000</v>
      </c>
      <c r="E3242" s="18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7">
        <v>42754.485509259255</v>
      </c>
      <c r="L3242" s="7">
        <v>42782.749999999993</v>
      </c>
      <c r="M3242" s="5">
        <f>(J3242/86400)+25569+(-5/24)</f>
        <v>42754.485509259255</v>
      </c>
      <c r="N3242" s="5">
        <f t="shared" si="50"/>
        <v>42782.749999999993</v>
      </c>
      <c r="O3242" t="b">
        <v>0</v>
      </c>
      <c r="P3242">
        <v>34</v>
      </c>
      <c r="Q3242" t="b">
        <v>1</v>
      </c>
      <c r="R3242" t="s">
        <v>8271</v>
      </c>
      <c r="S3242" s="11">
        <f>SUM(E3242/D3242)*100</f>
        <v>100.56666666666668</v>
      </c>
      <c r="T3242" s="10">
        <f>SUM(E3242/P3242)</f>
        <v>88.735294117647058</v>
      </c>
      <c r="U3242" t="s">
        <v>8315</v>
      </c>
      <c r="V3242" t="s">
        <v>8316</v>
      </c>
    </row>
    <row r="3243" spans="1:22" ht="58" x14ac:dyDescent="0.35">
      <c r="A3243">
        <v>3241</v>
      </c>
      <c r="B3243" s="3" t="s">
        <v>3241</v>
      </c>
      <c r="C3243" s="3" t="s">
        <v>7351</v>
      </c>
      <c r="D3243" s="18">
        <v>8500</v>
      </c>
      <c r="E3243" s="18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7">
        <v>41893.116550925923</v>
      </c>
      <c r="L3243" s="7">
        <v>41926.082638888889</v>
      </c>
      <c r="M3243" s="5">
        <f>(J3243/86400)+25569+(-5/24)</f>
        <v>41893.116550925923</v>
      </c>
      <c r="N3243" s="5">
        <f t="shared" si="50"/>
        <v>41926.082638888889</v>
      </c>
      <c r="O3243" t="b">
        <v>1</v>
      </c>
      <c r="P3243">
        <v>167</v>
      </c>
      <c r="Q3243" t="b">
        <v>1</v>
      </c>
      <c r="R3243" t="s">
        <v>8271</v>
      </c>
      <c r="S3243" s="11">
        <f>SUM(E3243/D3243)*100</f>
        <v>115.30588235294117</v>
      </c>
      <c r="T3243" s="10">
        <f>SUM(E3243/P3243)</f>
        <v>58.688622754491021</v>
      </c>
      <c r="U3243" t="s">
        <v>8315</v>
      </c>
      <c r="V3243" t="s">
        <v>8316</v>
      </c>
    </row>
    <row r="3244" spans="1:22" ht="43.5" x14ac:dyDescent="0.35">
      <c r="A3244">
        <v>3242</v>
      </c>
      <c r="B3244" s="3" t="s">
        <v>3242</v>
      </c>
      <c r="C3244" s="3" t="s">
        <v>7352</v>
      </c>
      <c r="D3244" s="18">
        <v>10000</v>
      </c>
      <c r="E3244" s="18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7">
        <v>41871.547361111108</v>
      </c>
      <c r="L3244" s="7">
        <v>41901.547361111108</v>
      </c>
      <c r="M3244" s="5">
        <f>(J3244/86400)+25569+(-5/24)</f>
        <v>41871.547361111108</v>
      </c>
      <c r="N3244" s="5">
        <f t="shared" si="50"/>
        <v>41901.547361111108</v>
      </c>
      <c r="O3244" t="b">
        <v>1</v>
      </c>
      <c r="P3244">
        <v>183</v>
      </c>
      <c r="Q3244" t="b">
        <v>1</v>
      </c>
      <c r="R3244" t="s">
        <v>8271</v>
      </c>
      <c r="S3244" s="11">
        <f>SUM(E3244/D3244)*100</f>
        <v>127.30419999999999</v>
      </c>
      <c r="T3244" s="10">
        <f>SUM(E3244/P3244)</f>
        <v>69.56513661202186</v>
      </c>
      <c r="U3244" t="s">
        <v>8315</v>
      </c>
      <c r="V3244" t="s">
        <v>8316</v>
      </c>
    </row>
    <row r="3245" spans="1:22" ht="43.5" x14ac:dyDescent="0.35">
      <c r="A3245">
        <v>3243</v>
      </c>
      <c r="B3245" s="3" t="s">
        <v>3243</v>
      </c>
      <c r="C3245" s="3" t="s">
        <v>7353</v>
      </c>
      <c r="D3245" s="18">
        <v>8000</v>
      </c>
      <c r="E3245" s="18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7">
        <v>42261.888449074067</v>
      </c>
      <c r="L3245" s="7">
        <v>42285.791666666664</v>
      </c>
      <c r="M3245" s="5">
        <f>(J3245/86400)+25569+(-5/24)</f>
        <v>42261.888449074067</v>
      </c>
      <c r="N3245" s="5">
        <f t="shared" si="50"/>
        <v>42285.791666666664</v>
      </c>
      <c r="O3245" t="b">
        <v>1</v>
      </c>
      <c r="P3245">
        <v>71</v>
      </c>
      <c r="Q3245" t="b">
        <v>1</v>
      </c>
      <c r="R3245" t="s">
        <v>8271</v>
      </c>
      <c r="S3245" s="11">
        <f>SUM(E3245/D3245)*100</f>
        <v>102.83750000000001</v>
      </c>
      <c r="T3245" s="10">
        <f>SUM(E3245/P3245)</f>
        <v>115.87323943661971</v>
      </c>
      <c r="U3245" t="s">
        <v>8315</v>
      </c>
      <c r="V3245" t="s">
        <v>8316</v>
      </c>
    </row>
    <row r="3246" spans="1:22" ht="43.5" x14ac:dyDescent="0.35">
      <c r="A3246">
        <v>3244</v>
      </c>
      <c r="B3246" s="3" t="s">
        <v>3244</v>
      </c>
      <c r="C3246" s="3" t="s">
        <v>7354</v>
      </c>
      <c r="D3246" s="18">
        <v>1600</v>
      </c>
      <c r="E3246" s="18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7">
        <v>42675.485902777778</v>
      </c>
      <c r="L3246" s="7">
        <v>42705.527569444443</v>
      </c>
      <c r="M3246" s="5">
        <f>(J3246/86400)+25569+(-5/24)</f>
        <v>42675.485902777778</v>
      </c>
      <c r="N3246" s="5">
        <f t="shared" si="50"/>
        <v>42705.527569444443</v>
      </c>
      <c r="O3246" t="b">
        <v>0</v>
      </c>
      <c r="P3246">
        <v>69</v>
      </c>
      <c r="Q3246" t="b">
        <v>1</v>
      </c>
      <c r="R3246" t="s">
        <v>8271</v>
      </c>
      <c r="S3246" s="11">
        <f>SUM(E3246/D3246)*100</f>
        <v>102.9375</v>
      </c>
      <c r="T3246" s="10">
        <f>SUM(E3246/P3246)</f>
        <v>23.869565217391305</v>
      </c>
      <c r="U3246" t="s">
        <v>8315</v>
      </c>
      <c r="V3246" t="s">
        <v>8316</v>
      </c>
    </row>
    <row r="3247" spans="1:22" ht="43.5" x14ac:dyDescent="0.35">
      <c r="A3247">
        <v>3245</v>
      </c>
      <c r="B3247" s="3" t="s">
        <v>3245</v>
      </c>
      <c r="C3247" s="3" t="s">
        <v>7355</v>
      </c>
      <c r="D3247" s="18">
        <v>21000</v>
      </c>
      <c r="E3247" s="18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7">
        <v>42135.391874999994</v>
      </c>
      <c r="L3247" s="7">
        <v>42166.874999999993</v>
      </c>
      <c r="M3247" s="5">
        <f>(J3247/86400)+25569+(-5/24)</f>
        <v>42135.391874999994</v>
      </c>
      <c r="N3247" s="5">
        <f t="shared" si="50"/>
        <v>42166.874999999993</v>
      </c>
      <c r="O3247" t="b">
        <v>0</v>
      </c>
      <c r="P3247">
        <v>270</v>
      </c>
      <c r="Q3247" t="b">
        <v>1</v>
      </c>
      <c r="R3247" t="s">
        <v>8271</v>
      </c>
      <c r="S3247" s="11">
        <f>SUM(E3247/D3247)*100</f>
        <v>104.3047619047619</v>
      </c>
      <c r="T3247" s="10">
        <f>SUM(E3247/P3247)</f>
        <v>81.125925925925927</v>
      </c>
      <c r="U3247" t="s">
        <v>8315</v>
      </c>
      <c r="V3247" t="s">
        <v>8316</v>
      </c>
    </row>
    <row r="3248" spans="1:22" ht="43.5" x14ac:dyDescent="0.35">
      <c r="A3248">
        <v>3246</v>
      </c>
      <c r="B3248" s="3" t="s">
        <v>3246</v>
      </c>
      <c r="C3248" s="3" t="s">
        <v>7356</v>
      </c>
      <c r="D3248" s="18">
        <v>10000</v>
      </c>
      <c r="E3248" s="1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7">
        <v>42230.263888888883</v>
      </c>
      <c r="L3248" s="7">
        <v>42258.957638888889</v>
      </c>
      <c r="M3248" s="5">
        <f>(J3248/86400)+25569+(-5/24)</f>
        <v>42230.263888888883</v>
      </c>
      <c r="N3248" s="5">
        <f t="shared" si="50"/>
        <v>42258.957638888889</v>
      </c>
      <c r="O3248" t="b">
        <v>1</v>
      </c>
      <c r="P3248">
        <v>193</v>
      </c>
      <c r="Q3248" t="b">
        <v>1</v>
      </c>
      <c r="R3248" t="s">
        <v>8271</v>
      </c>
      <c r="S3248" s="11">
        <f>SUM(E3248/D3248)*100</f>
        <v>111.22000000000001</v>
      </c>
      <c r="T3248" s="10">
        <f>SUM(E3248/P3248)</f>
        <v>57.626943005181346</v>
      </c>
      <c r="U3248" t="s">
        <v>8315</v>
      </c>
      <c r="V3248" t="s">
        <v>8316</v>
      </c>
    </row>
    <row r="3249" spans="1:22" ht="43.5" x14ac:dyDescent="0.35">
      <c r="A3249">
        <v>3247</v>
      </c>
      <c r="B3249" s="3" t="s">
        <v>3247</v>
      </c>
      <c r="C3249" s="3" t="s">
        <v>7357</v>
      </c>
      <c r="D3249" s="18">
        <v>2500</v>
      </c>
      <c r="E3249" s="18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7">
        <v>42167.22583333333</v>
      </c>
      <c r="L3249" s="7">
        <v>42197.22583333333</v>
      </c>
      <c r="M3249" s="5">
        <f>(J3249/86400)+25569+(-5/24)</f>
        <v>42167.22583333333</v>
      </c>
      <c r="N3249" s="5">
        <f t="shared" si="50"/>
        <v>42197.22583333333</v>
      </c>
      <c r="O3249" t="b">
        <v>1</v>
      </c>
      <c r="P3249">
        <v>57</v>
      </c>
      <c r="Q3249" t="b">
        <v>1</v>
      </c>
      <c r="R3249" t="s">
        <v>8271</v>
      </c>
      <c r="S3249" s="11">
        <f>SUM(E3249/D3249)*100</f>
        <v>105.86</v>
      </c>
      <c r="T3249" s="10">
        <f>SUM(E3249/P3249)</f>
        <v>46.429824561403507</v>
      </c>
      <c r="U3249" t="s">
        <v>8315</v>
      </c>
      <c r="V3249" t="s">
        <v>8316</v>
      </c>
    </row>
    <row r="3250" spans="1:22" ht="29" x14ac:dyDescent="0.35">
      <c r="A3250">
        <v>3248</v>
      </c>
      <c r="B3250" s="3" t="s">
        <v>3248</v>
      </c>
      <c r="C3250" s="3" t="s">
        <v>7358</v>
      </c>
      <c r="D3250" s="18">
        <v>12000</v>
      </c>
      <c r="E3250" s="18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7">
        <v>42068.68005787037</v>
      </c>
      <c r="L3250" s="7">
        <v>42098.638391203705</v>
      </c>
      <c r="M3250" s="5">
        <f>(J3250/86400)+25569+(-5/24)</f>
        <v>42068.68005787037</v>
      </c>
      <c r="N3250" s="5">
        <f t="shared" si="50"/>
        <v>42098.638391203705</v>
      </c>
      <c r="O3250" t="b">
        <v>1</v>
      </c>
      <c r="P3250">
        <v>200</v>
      </c>
      <c r="Q3250" t="b">
        <v>1</v>
      </c>
      <c r="R3250" t="s">
        <v>8271</v>
      </c>
      <c r="S3250" s="11">
        <f>SUM(E3250/D3250)*100</f>
        <v>100.79166666666666</v>
      </c>
      <c r="T3250" s="10">
        <f>SUM(E3250/P3250)</f>
        <v>60.475000000000001</v>
      </c>
      <c r="U3250" t="s">
        <v>8315</v>
      </c>
      <c r="V3250" t="s">
        <v>8316</v>
      </c>
    </row>
    <row r="3251" spans="1:22" ht="43.5" x14ac:dyDescent="0.35">
      <c r="A3251">
        <v>3249</v>
      </c>
      <c r="B3251" s="3" t="s">
        <v>3249</v>
      </c>
      <c r="C3251" s="3" t="s">
        <v>7359</v>
      </c>
      <c r="D3251" s="18">
        <v>5500</v>
      </c>
      <c r="E3251" s="18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7">
        <v>42145.538356481477</v>
      </c>
      <c r="L3251" s="7">
        <v>42175.538356481477</v>
      </c>
      <c r="M3251" s="5">
        <f>(J3251/86400)+25569+(-5/24)</f>
        <v>42145.538356481477</v>
      </c>
      <c r="N3251" s="5">
        <f t="shared" si="50"/>
        <v>42175.538356481477</v>
      </c>
      <c r="O3251" t="b">
        <v>1</v>
      </c>
      <c r="P3251">
        <v>88</v>
      </c>
      <c r="Q3251" t="b">
        <v>1</v>
      </c>
      <c r="R3251" t="s">
        <v>8271</v>
      </c>
      <c r="S3251" s="11">
        <f>SUM(E3251/D3251)*100</f>
        <v>104.92727272727274</v>
      </c>
      <c r="T3251" s="10">
        <f>SUM(E3251/P3251)</f>
        <v>65.579545454545453</v>
      </c>
      <c r="U3251" t="s">
        <v>8315</v>
      </c>
      <c r="V3251" t="s">
        <v>8316</v>
      </c>
    </row>
    <row r="3252" spans="1:22" ht="58" x14ac:dyDescent="0.35">
      <c r="A3252">
        <v>3250</v>
      </c>
      <c r="B3252" s="3" t="s">
        <v>3250</v>
      </c>
      <c r="C3252" s="3" t="s">
        <v>7360</v>
      </c>
      <c r="D3252" s="18">
        <v>25000</v>
      </c>
      <c r="E3252" s="18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7">
        <v>41918.533842592587</v>
      </c>
      <c r="L3252" s="7">
        <v>41948.575509259259</v>
      </c>
      <c r="M3252" s="5">
        <f>(J3252/86400)+25569+(-5/24)</f>
        <v>41918.533842592587</v>
      </c>
      <c r="N3252" s="5">
        <f t="shared" si="50"/>
        <v>41948.575509259259</v>
      </c>
      <c r="O3252" t="b">
        <v>1</v>
      </c>
      <c r="P3252">
        <v>213</v>
      </c>
      <c r="Q3252" t="b">
        <v>1</v>
      </c>
      <c r="R3252" t="s">
        <v>8271</v>
      </c>
      <c r="S3252" s="11">
        <f>SUM(E3252/D3252)*100</f>
        <v>101.55199999999999</v>
      </c>
      <c r="T3252" s="10">
        <f>SUM(E3252/P3252)</f>
        <v>119.1924882629108</v>
      </c>
      <c r="U3252" t="s">
        <v>8315</v>
      </c>
      <c r="V3252" t="s">
        <v>8316</v>
      </c>
    </row>
    <row r="3253" spans="1:22" ht="43.5" x14ac:dyDescent="0.35">
      <c r="A3253">
        <v>3251</v>
      </c>
      <c r="B3253" s="3" t="s">
        <v>3251</v>
      </c>
      <c r="C3253" s="3" t="s">
        <v>7361</v>
      </c>
      <c r="D3253" s="18">
        <v>1500</v>
      </c>
      <c r="E3253" s="18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7">
        <v>42146.52275462963</v>
      </c>
      <c r="L3253" s="7">
        <v>42176.52275462963</v>
      </c>
      <c r="M3253" s="5">
        <f>(J3253/86400)+25569+(-5/24)</f>
        <v>42146.52275462963</v>
      </c>
      <c r="N3253" s="5">
        <f t="shared" si="50"/>
        <v>42176.52275462963</v>
      </c>
      <c r="O3253" t="b">
        <v>1</v>
      </c>
      <c r="P3253">
        <v>20</v>
      </c>
      <c r="Q3253" t="b">
        <v>1</v>
      </c>
      <c r="R3253" t="s">
        <v>8271</v>
      </c>
      <c r="S3253" s="11">
        <f>SUM(E3253/D3253)*100</f>
        <v>110.73333333333333</v>
      </c>
      <c r="T3253" s="10">
        <f>SUM(E3253/P3253)</f>
        <v>83.05</v>
      </c>
      <c r="U3253" t="s">
        <v>8315</v>
      </c>
      <c r="V3253" t="s">
        <v>8316</v>
      </c>
    </row>
    <row r="3254" spans="1:22" ht="43.5" x14ac:dyDescent="0.35">
      <c r="A3254">
        <v>3252</v>
      </c>
      <c r="B3254" s="3" t="s">
        <v>3252</v>
      </c>
      <c r="C3254" s="3" t="s">
        <v>7362</v>
      </c>
      <c r="D3254" s="18">
        <v>2250</v>
      </c>
      <c r="E3254" s="18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7">
        <v>42590.264351851853</v>
      </c>
      <c r="L3254" s="7">
        <v>42620.264351851853</v>
      </c>
      <c r="M3254" s="5">
        <f>(J3254/86400)+25569+(-5/24)</f>
        <v>42590.264351851853</v>
      </c>
      <c r="N3254" s="5">
        <f t="shared" si="50"/>
        <v>42620.264351851853</v>
      </c>
      <c r="O3254" t="b">
        <v>1</v>
      </c>
      <c r="P3254">
        <v>50</v>
      </c>
      <c r="Q3254" t="b">
        <v>1</v>
      </c>
      <c r="R3254" t="s">
        <v>8271</v>
      </c>
      <c r="S3254" s="11">
        <f>SUM(E3254/D3254)*100</f>
        <v>127.82222222222221</v>
      </c>
      <c r="T3254" s="10">
        <f>SUM(E3254/P3254)</f>
        <v>57.52</v>
      </c>
      <c r="U3254" t="s">
        <v>8315</v>
      </c>
      <c r="V3254" t="s">
        <v>8316</v>
      </c>
    </row>
    <row r="3255" spans="1:22" ht="43.5" x14ac:dyDescent="0.35">
      <c r="A3255">
        <v>3253</v>
      </c>
      <c r="B3255" s="3" t="s">
        <v>3253</v>
      </c>
      <c r="C3255" s="3" t="s">
        <v>7363</v>
      </c>
      <c r="D3255" s="18">
        <v>20000</v>
      </c>
      <c r="E3255" s="18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7">
        <v>42602.368379629632</v>
      </c>
      <c r="L3255" s="7">
        <v>42620.947916666664</v>
      </c>
      <c r="M3255" s="5">
        <f>(J3255/86400)+25569+(-5/24)</f>
        <v>42602.368379629632</v>
      </c>
      <c r="N3255" s="5">
        <f t="shared" si="50"/>
        <v>42620.947916666664</v>
      </c>
      <c r="O3255" t="b">
        <v>1</v>
      </c>
      <c r="P3255">
        <v>115</v>
      </c>
      <c r="Q3255" t="b">
        <v>1</v>
      </c>
      <c r="R3255" t="s">
        <v>8271</v>
      </c>
      <c r="S3255" s="11">
        <f>SUM(E3255/D3255)*100</f>
        <v>101.82500000000002</v>
      </c>
      <c r="T3255" s="10">
        <f>SUM(E3255/P3255)</f>
        <v>177.08695652173913</v>
      </c>
      <c r="U3255" t="s">
        <v>8315</v>
      </c>
      <c r="V3255" t="s">
        <v>8316</v>
      </c>
    </row>
    <row r="3256" spans="1:22" ht="43.5" x14ac:dyDescent="0.35">
      <c r="A3256">
        <v>3254</v>
      </c>
      <c r="B3256" s="3" t="s">
        <v>3254</v>
      </c>
      <c r="C3256" s="3" t="s">
        <v>7364</v>
      </c>
      <c r="D3256" s="18">
        <v>13000</v>
      </c>
      <c r="E3256" s="18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7">
        <v>42058.877418981479</v>
      </c>
      <c r="L3256" s="7">
        <v>42088.835752314808</v>
      </c>
      <c r="M3256" s="5">
        <f>(J3256/86400)+25569+(-5/24)</f>
        <v>42058.877418981479</v>
      </c>
      <c r="N3256" s="5">
        <f t="shared" si="50"/>
        <v>42088.835752314808</v>
      </c>
      <c r="O3256" t="b">
        <v>1</v>
      </c>
      <c r="P3256">
        <v>186</v>
      </c>
      <c r="Q3256" t="b">
        <v>1</v>
      </c>
      <c r="R3256" t="s">
        <v>8271</v>
      </c>
      <c r="S3256" s="11">
        <f>SUM(E3256/D3256)*100</f>
        <v>101.25769230769231</v>
      </c>
      <c r="T3256" s="10">
        <f>SUM(E3256/P3256)</f>
        <v>70.771505376344081</v>
      </c>
      <c r="U3256" t="s">
        <v>8315</v>
      </c>
      <c r="V3256" t="s">
        <v>8316</v>
      </c>
    </row>
    <row r="3257" spans="1:22" ht="58" x14ac:dyDescent="0.35">
      <c r="A3257">
        <v>3255</v>
      </c>
      <c r="B3257" s="3" t="s">
        <v>3255</v>
      </c>
      <c r="C3257" s="3" t="s">
        <v>7365</v>
      </c>
      <c r="D3257" s="18">
        <v>300</v>
      </c>
      <c r="E3257" s="18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7">
        <v>41889.559895833328</v>
      </c>
      <c r="L3257" s="7">
        <v>41919.559895833328</v>
      </c>
      <c r="M3257" s="5">
        <f>(J3257/86400)+25569+(-5/24)</f>
        <v>41889.559895833328</v>
      </c>
      <c r="N3257" s="5">
        <f t="shared" si="50"/>
        <v>41919.559895833328</v>
      </c>
      <c r="O3257" t="b">
        <v>1</v>
      </c>
      <c r="P3257">
        <v>18</v>
      </c>
      <c r="Q3257" t="b">
        <v>1</v>
      </c>
      <c r="R3257" t="s">
        <v>8271</v>
      </c>
      <c r="S3257" s="11">
        <f>SUM(E3257/D3257)*100</f>
        <v>175</v>
      </c>
      <c r="T3257" s="10">
        <f>SUM(E3257/P3257)</f>
        <v>29.166666666666668</v>
      </c>
      <c r="U3257" t="s">
        <v>8315</v>
      </c>
      <c r="V3257" t="s">
        <v>8316</v>
      </c>
    </row>
    <row r="3258" spans="1:22" ht="43.5" x14ac:dyDescent="0.35">
      <c r="A3258">
        <v>3256</v>
      </c>
      <c r="B3258" s="3" t="s">
        <v>3256</v>
      </c>
      <c r="C3258" s="3" t="s">
        <v>7366</v>
      </c>
      <c r="D3258" s="18">
        <v>10000</v>
      </c>
      <c r="E3258" s="1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7">
        <v>42144.365474537037</v>
      </c>
      <c r="L3258" s="7">
        <v>42165.957638888889</v>
      </c>
      <c r="M3258" s="5">
        <f>(J3258/86400)+25569+(-5/24)</f>
        <v>42144.365474537037</v>
      </c>
      <c r="N3258" s="5">
        <f t="shared" si="50"/>
        <v>42165.957638888889</v>
      </c>
      <c r="O3258" t="b">
        <v>1</v>
      </c>
      <c r="P3258">
        <v>176</v>
      </c>
      <c r="Q3258" t="b">
        <v>1</v>
      </c>
      <c r="R3258" t="s">
        <v>8271</v>
      </c>
      <c r="S3258" s="11">
        <f>SUM(E3258/D3258)*100</f>
        <v>128.06</v>
      </c>
      <c r="T3258" s="10">
        <f>SUM(E3258/P3258)</f>
        <v>72.76136363636364</v>
      </c>
      <c r="U3258" t="s">
        <v>8315</v>
      </c>
      <c r="V3258" t="s">
        <v>8316</v>
      </c>
    </row>
    <row r="3259" spans="1:22" ht="43.5" x14ac:dyDescent="0.35">
      <c r="A3259">
        <v>3257</v>
      </c>
      <c r="B3259" s="3" t="s">
        <v>3257</v>
      </c>
      <c r="C3259" s="3" t="s">
        <v>7367</v>
      </c>
      <c r="D3259" s="18">
        <v>2000</v>
      </c>
      <c r="E3259" s="18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7">
        <v>42758.351296296292</v>
      </c>
      <c r="L3259" s="7">
        <v>42788.351296296292</v>
      </c>
      <c r="M3259" s="5">
        <f>(J3259/86400)+25569+(-5/24)</f>
        <v>42758.351296296292</v>
      </c>
      <c r="N3259" s="5">
        <f t="shared" si="50"/>
        <v>42788.351296296292</v>
      </c>
      <c r="O3259" t="b">
        <v>0</v>
      </c>
      <c r="P3259">
        <v>41</v>
      </c>
      <c r="Q3259" t="b">
        <v>1</v>
      </c>
      <c r="R3259" t="s">
        <v>8271</v>
      </c>
      <c r="S3259" s="11">
        <f>SUM(E3259/D3259)*100</f>
        <v>106.29949999999999</v>
      </c>
      <c r="T3259" s="10">
        <f>SUM(E3259/P3259)</f>
        <v>51.853414634146333</v>
      </c>
      <c r="U3259" t="s">
        <v>8315</v>
      </c>
      <c r="V3259" t="s">
        <v>8316</v>
      </c>
    </row>
    <row r="3260" spans="1:22" ht="43.5" x14ac:dyDescent="0.35">
      <c r="A3260">
        <v>3258</v>
      </c>
      <c r="B3260" s="3" t="s">
        <v>3258</v>
      </c>
      <c r="C3260" s="3" t="s">
        <v>7368</v>
      </c>
      <c r="D3260" s="18">
        <v>7000</v>
      </c>
      <c r="E3260" s="18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7">
        <v>41982.678946759253</v>
      </c>
      <c r="L3260" s="7">
        <v>42012.678946759253</v>
      </c>
      <c r="M3260" s="5">
        <f>(J3260/86400)+25569+(-5/24)</f>
        <v>41982.678946759253</v>
      </c>
      <c r="N3260" s="5">
        <f t="shared" si="50"/>
        <v>42012.678946759253</v>
      </c>
      <c r="O3260" t="b">
        <v>1</v>
      </c>
      <c r="P3260">
        <v>75</v>
      </c>
      <c r="Q3260" t="b">
        <v>1</v>
      </c>
      <c r="R3260" t="s">
        <v>8271</v>
      </c>
      <c r="S3260" s="11">
        <f>SUM(E3260/D3260)*100</f>
        <v>105.21428571428571</v>
      </c>
      <c r="T3260" s="10">
        <f>SUM(E3260/P3260)</f>
        <v>98.2</v>
      </c>
      <c r="U3260" t="s">
        <v>8315</v>
      </c>
      <c r="V3260" t="s">
        <v>8316</v>
      </c>
    </row>
    <row r="3261" spans="1:22" ht="43.5" x14ac:dyDescent="0.35">
      <c r="A3261">
        <v>3259</v>
      </c>
      <c r="B3261" s="3" t="s">
        <v>3259</v>
      </c>
      <c r="C3261" s="3" t="s">
        <v>7369</v>
      </c>
      <c r="D3261" s="18">
        <v>23000</v>
      </c>
      <c r="E3261" s="18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7">
        <v>42614.552604166667</v>
      </c>
      <c r="L3261" s="7">
        <v>42643.957638888889</v>
      </c>
      <c r="M3261" s="5">
        <f>(J3261/86400)+25569+(-5/24)</f>
        <v>42614.552604166667</v>
      </c>
      <c r="N3261" s="5">
        <f t="shared" si="50"/>
        <v>42643.957638888889</v>
      </c>
      <c r="O3261" t="b">
        <v>1</v>
      </c>
      <c r="P3261">
        <v>97</v>
      </c>
      <c r="Q3261" t="b">
        <v>1</v>
      </c>
      <c r="R3261" t="s">
        <v>8271</v>
      </c>
      <c r="S3261" s="11">
        <f>SUM(E3261/D3261)*100</f>
        <v>106.16782608695652</v>
      </c>
      <c r="T3261" s="10">
        <f>SUM(E3261/P3261)</f>
        <v>251.7381443298969</v>
      </c>
      <c r="U3261" t="s">
        <v>8315</v>
      </c>
      <c r="V3261" t="s">
        <v>8316</v>
      </c>
    </row>
    <row r="3262" spans="1:22" ht="43.5" x14ac:dyDescent="0.35">
      <c r="A3262">
        <v>3260</v>
      </c>
      <c r="B3262" s="3" t="s">
        <v>3260</v>
      </c>
      <c r="C3262" s="3" t="s">
        <v>7370</v>
      </c>
      <c r="D3262" s="18">
        <v>5000</v>
      </c>
      <c r="E3262" s="18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7">
        <v>42303.464328703696</v>
      </c>
      <c r="L3262" s="7">
        <v>42338.505995370368</v>
      </c>
      <c r="M3262" s="5">
        <f>(J3262/86400)+25569+(-5/24)</f>
        <v>42303.464328703696</v>
      </c>
      <c r="N3262" s="5">
        <f t="shared" si="50"/>
        <v>42338.505995370368</v>
      </c>
      <c r="O3262" t="b">
        <v>1</v>
      </c>
      <c r="P3262">
        <v>73</v>
      </c>
      <c r="Q3262" t="b">
        <v>1</v>
      </c>
      <c r="R3262" t="s">
        <v>8271</v>
      </c>
      <c r="S3262" s="11">
        <f>SUM(E3262/D3262)*100</f>
        <v>109.24000000000001</v>
      </c>
      <c r="T3262" s="10">
        <f>SUM(E3262/P3262)</f>
        <v>74.821917808219183</v>
      </c>
      <c r="U3262" t="s">
        <v>8315</v>
      </c>
      <c r="V3262" t="s">
        <v>8316</v>
      </c>
    </row>
    <row r="3263" spans="1:22" ht="43.5" x14ac:dyDescent="0.35">
      <c r="A3263">
        <v>3261</v>
      </c>
      <c r="B3263" s="3" t="s">
        <v>3261</v>
      </c>
      <c r="C3263" s="3" t="s">
        <v>7371</v>
      </c>
      <c r="D3263" s="18">
        <v>3300</v>
      </c>
      <c r="E3263" s="18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7">
        <v>42171.517083333332</v>
      </c>
      <c r="L3263" s="7">
        <v>42201.517083333332</v>
      </c>
      <c r="M3263" s="5">
        <f>(J3263/86400)+25569+(-5/24)</f>
        <v>42171.517083333332</v>
      </c>
      <c r="N3263" s="5">
        <f t="shared" si="50"/>
        <v>42201.517083333332</v>
      </c>
      <c r="O3263" t="b">
        <v>1</v>
      </c>
      <c r="P3263">
        <v>49</v>
      </c>
      <c r="Q3263" t="b">
        <v>1</v>
      </c>
      <c r="R3263" t="s">
        <v>8271</v>
      </c>
      <c r="S3263" s="11">
        <f>SUM(E3263/D3263)*100</f>
        <v>100.45454545454547</v>
      </c>
      <c r="T3263" s="10">
        <f>SUM(E3263/P3263)</f>
        <v>67.65306122448979</v>
      </c>
      <c r="U3263" t="s">
        <v>8315</v>
      </c>
      <c r="V3263" t="s">
        <v>8316</v>
      </c>
    </row>
    <row r="3264" spans="1:22" ht="29" x14ac:dyDescent="0.35">
      <c r="A3264">
        <v>3262</v>
      </c>
      <c r="B3264" s="3" t="s">
        <v>3262</v>
      </c>
      <c r="C3264" s="3" t="s">
        <v>7372</v>
      </c>
      <c r="D3264" s="18">
        <v>12200</v>
      </c>
      <c r="E3264" s="18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7">
        <v>41964.107199074067</v>
      </c>
      <c r="L3264" s="7">
        <v>41994.958333333336</v>
      </c>
      <c r="M3264" s="5">
        <f>(J3264/86400)+25569+(-5/24)</f>
        <v>41964.107199074067</v>
      </c>
      <c r="N3264" s="5">
        <f t="shared" si="50"/>
        <v>41994.958333333336</v>
      </c>
      <c r="O3264" t="b">
        <v>1</v>
      </c>
      <c r="P3264">
        <v>134</v>
      </c>
      <c r="Q3264" t="b">
        <v>1</v>
      </c>
      <c r="R3264" t="s">
        <v>8271</v>
      </c>
      <c r="S3264" s="11">
        <f>SUM(E3264/D3264)*100</f>
        <v>103.04098360655738</v>
      </c>
      <c r="T3264" s="10">
        <f>SUM(E3264/P3264)</f>
        <v>93.81343283582089</v>
      </c>
      <c r="U3264" t="s">
        <v>8315</v>
      </c>
      <c r="V3264" t="s">
        <v>8316</v>
      </c>
    </row>
    <row r="3265" spans="1:22" ht="29" x14ac:dyDescent="0.35">
      <c r="A3265">
        <v>3263</v>
      </c>
      <c r="B3265" s="3" t="s">
        <v>3263</v>
      </c>
      <c r="C3265" s="3" t="s">
        <v>7373</v>
      </c>
      <c r="D3265" s="18">
        <v>2500</v>
      </c>
      <c r="E3265" s="18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7">
        <v>42284.30773148148</v>
      </c>
      <c r="L3265" s="7">
        <v>42307.666666666664</v>
      </c>
      <c r="M3265" s="5">
        <f>(J3265/86400)+25569+(-5/24)</f>
        <v>42284.30773148148</v>
      </c>
      <c r="N3265" s="5">
        <f t="shared" si="50"/>
        <v>42307.666666666664</v>
      </c>
      <c r="O3265" t="b">
        <v>1</v>
      </c>
      <c r="P3265">
        <v>68</v>
      </c>
      <c r="Q3265" t="b">
        <v>1</v>
      </c>
      <c r="R3265" t="s">
        <v>8271</v>
      </c>
      <c r="S3265" s="11">
        <f>SUM(E3265/D3265)*100</f>
        <v>112.1664</v>
      </c>
      <c r="T3265" s="10">
        <f>SUM(E3265/P3265)</f>
        <v>41.237647058823526</v>
      </c>
      <c r="U3265" t="s">
        <v>8315</v>
      </c>
      <c r="V3265" t="s">
        <v>8316</v>
      </c>
    </row>
    <row r="3266" spans="1:22" ht="29" x14ac:dyDescent="0.35">
      <c r="A3266">
        <v>3264</v>
      </c>
      <c r="B3266" s="3" t="s">
        <v>3264</v>
      </c>
      <c r="C3266" s="3" t="s">
        <v>7374</v>
      </c>
      <c r="D3266" s="18">
        <v>2500</v>
      </c>
      <c r="E3266" s="18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7">
        <v>42016.591874999998</v>
      </c>
      <c r="L3266" s="7">
        <v>42032.708333333336</v>
      </c>
      <c r="M3266" s="5">
        <f>(J3266/86400)+25569+(-5/24)</f>
        <v>42016.591874999998</v>
      </c>
      <c r="N3266" s="5">
        <f t="shared" si="50"/>
        <v>42032.708333333336</v>
      </c>
      <c r="O3266" t="b">
        <v>1</v>
      </c>
      <c r="P3266">
        <v>49</v>
      </c>
      <c r="Q3266" t="b">
        <v>1</v>
      </c>
      <c r="R3266" t="s">
        <v>8271</v>
      </c>
      <c r="S3266" s="11">
        <f>SUM(E3266/D3266)*100</f>
        <v>103</v>
      </c>
      <c r="T3266" s="10">
        <f>SUM(E3266/P3266)</f>
        <v>52.551020408163268</v>
      </c>
      <c r="U3266" t="s">
        <v>8315</v>
      </c>
      <c r="V3266" t="s">
        <v>8316</v>
      </c>
    </row>
    <row r="3267" spans="1:22" ht="43.5" x14ac:dyDescent="0.35">
      <c r="A3267">
        <v>3265</v>
      </c>
      <c r="B3267" s="3" t="s">
        <v>3265</v>
      </c>
      <c r="C3267" s="3" t="s">
        <v>7375</v>
      </c>
      <c r="D3267" s="18">
        <v>2700</v>
      </c>
      <c r="E3267" s="18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7">
        <v>42311.503645833327</v>
      </c>
      <c r="L3267" s="7">
        <v>42341.499999999993</v>
      </c>
      <c r="M3267" s="5">
        <f>(J3267/86400)+25569+(-5/24)</f>
        <v>42311.503645833327</v>
      </c>
      <c r="N3267" s="5">
        <f t="shared" ref="N3267:N3330" si="51">(I3267/86400)+25569+(-5/24)</f>
        <v>42341.499999999993</v>
      </c>
      <c r="O3267" t="b">
        <v>1</v>
      </c>
      <c r="P3267">
        <v>63</v>
      </c>
      <c r="Q3267" t="b">
        <v>1</v>
      </c>
      <c r="R3267" t="s">
        <v>8271</v>
      </c>
      <c r="S3267" s="11">
        <f>SUM(E3267/D3267)*100</f>
        <v>164</v>
      </c>
      <c r="T3267" s="10">
        <f>SUM(E3267/P3267)</f>
        <v>70.285714285714292</v>
      </c>
      <c r="U3267" t="s">
        <v>8315</v>
      </c>
      <c r="V3267" t="s">
        <v>8316</v>
      </c>
    </row>
    <row r="3268" spans="1:22" ht="43.5" x14ac:dyDescent="0.35">
      <c r="A3268">
        <v>3266</v>
      </c>
      <c r="B3268" s="3" t="s">
        <v>3266</v>
      </c>
      <c r="C3268" s="3" t="s">
        <v>7376</v>
      </c>
      <c r="D3268" s="18">
        <v>6000</v>
      </c>
      <c r="E3268" s="1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7">
        <v>42136.327800925923</v>
      </c>
      <c r="L3268" s="7">
        <v>42167.666666666664</v>
      </c>
      <c r="M3268" s="5">
        <f>(J3268/86400)+25569+(-5/24)</f>
        <v>42136.327800925923</v>
      </c>
      <c r="N3268" s="5">
        <f t="shared" si="51"/>
        <v>42167.666666666664</v>
      </c>
      <c r="O3268" t="b">
        <v>1</v>
      </c>
      <c r="P3268">
        <v>163</v>
      </c>
      <c r="Q3268" t="b">
        <v>1</v>
      </c>
      <c r="R3268" t="s">
        <v>8271</v>
      </c>
      <c r="S3268" s="11">
        <f>SUM(E3268/D3268)*100</f>
        <v>131.28333333333333</v>
      </c>
      <c r="T3268" s="10">
        <f>SUM(E3268/P3268)</f>
        <v>48.325153374233132</v>
      </c>
      <c r="U3268" t="s">
        <v>8315</v>
      </c>
      <c r="V3268" t="s">
        <v>8316</v>
      </c>
    </row>
    <row r="3269" spans="1:22" ht="43.5" x14ac:dyDescent="0.35">
      <c r="A3269">
        <v>3267</v>
      </c>
      <c r="B3269" s="3" t="s">
        <v>3267</v>
      </c>
      <c r="C3269" s="3" t="s">
        <v>7377</v>
      </c>
      <c r="D3269" s="18">
        <v>15000</v>
      </c>
      <c r="E3269" s="18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7">
        <v>42172.549305555549</v>
      </c>
      <c r="L3269" s="7">
        <v>42202.549305555549</v>
      </c>
      <c r="M3269" s="5">
        <f>(J3269/86400)+25569+(-5/24)</f>
        <v>42172.549305555549</v>
      </c>
      <c r="N3269" s="5">
        <f t="shared" si="51"/>
        <v>42202.549305555549</v>
      </c>
      <c r="O3269" t="b">
        <v>1</v>
      </c>
      <c r="P3269">
        <v>288</v>
      </c>
      <c r="Q3269" t="b">
        <v>1</v>
      </c>
      <c r="R3269" t="s">
        <v>8271</v>
      </c>
      <c r="S3269" s="11">
        <f>SUM(E3269/D3269)*100</f>
        <v>102.1</v>
      </c>
      <c r="T3269" s="10">
        <f>SUM(E3269/P3269)</f>
        <v>53.177083333333336</v>
      </c>
      <c r="U3269" t="s">
        <v>8315</v>
      </c>
      <c r="V3269" t="s">
        <v>8316</v>
      </c>
    </row>
    <row r="3270" spans="1:22" ht="43.5" x14ac:dyDescent="0.35">
      <c r="A3270">
        <v>3268</v>
      </c>
      <c r="B3270" s="3" t="s">
        <v>3268</v>
      </c>
      <c r="C3270" s="3" t="s">
        <v>7378</v>
      </c>
      <c r="D3270" s="18">
        <v>2000</v>
      </c>
      <c r="E3270" s="18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7">
        <v>42590.695925925924</v>
      </c>
      <c r="L3270" s="7">
        <v>42606.695925925924</v>
      </c>
      <c r="M3270" s="5">
        <f>(J3270/86400)+25569+(-5/24)</f>
        <v>42590.695925925924</v>
      </c>
      <c r="N3270" s="5">
        <f t="shared" si="51"/>
        <v>42606.695925925924</v>
      </c>
      <c r="O3270" t="b">
        <v>1</v>
      </c>
      <c r="P3270">
        <v>42</v>
      </c>
      <c r="Q3270" t="b">
        <v>1</v>
      </c>
      <c r="R3270" t="s">
        <v>8271</v>
      </c>
      <c r="S3270" s="11">
        <f>SUM(E3270/D3270)*100</f>
        <v>128</v>
      </c>
      <c r="T3270" s="10">
        <f>SUM(E3270/P3270)</f>
        <v>60.952380952380949</v>
      </c>
      <c r="U3270" t="s">
        <v>8315</v>
      </c>
      <c r="V3270" t="s">
        <v>8316</v>
      </c>
    </row>
    <row r="3271" spans="1:22" ht="43.5" x14ac:dyDescent="0.35">
      <c r="A3271">
        <v>3269</v>
      </c>
      <c r="B3271" s="3" t="s">
        <v>3269</v>
      </c>
      <c r="C3271" s="3" t="s">
        <v>7379</v>
      </c>
      <c r="D3271" s="18">
        <v>8000</v>
      </c>
      <c r="E3271" s="18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7">
        <v>42137.187465277777</v>
      </c>
      <c r="L3271" s="7">
        <v>42171.249999999993</v>
      </c>
      <c r="M3271" s="5">
        <f>(J3271/86400)+25569+(-5/24)</f>
        <v>42137.187465277777</v>
      </c>
      <c r="N3271" s="5">
        <f t="shared" si="51"/>
        <v>42171.249999999993</v>
      </c>
      <c r="O3271" t="b">
        <v>1</v>
      </c>
      <c r="P3271">
        <v>70</v>
      </c>
      <c r="Q3271" t="b">
        <v>1</v>
      </c>
      <c r="R3271" t="s">
        <v>8271</v>
      </c>
      <c r="S3271" s="11">
        <f>SUM(E3271/D3271)*100</f>
        <v>101.49999999999999</v>
      </c>
      <c r="T3271" s="10">
        <f>SUM(E3271/P3271)</f>
        <v>116</v>
      </c>
      <c r="U3271" t="s">
        <v>8315</v>
      </c>
      <c r="V3271" t="s">
        <v>8316</v>
      </c>
    </row>
    <row r="3272" spans="1:22" ht="58" x14ac:dyDescent="0.35">
      <c r="A3272">
        <v>3270</v>
      </c>
      <c r="B3272" s="3" t="s">
        <v>3270</v>
      </c>
      <c r="C3272" s="3" t="s">
        <v>7380</v>
      </c>
      <c r="D3272" s="18">
        <v>1800</v>
      </c>
      <c r="E3272" s="18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7">
        <v>42167.324826388889</v>
      </c>
      <c r="L3272" s="7">
        <v>42197.324826388889</v>
      </c>
      <c r="M3272" s="5">
        <f>(J3272/86400)+25569+(-5/24)</f>
        <v>42167.324826388889</v>
      </c>
      <c r="N3272" s="5">
        <f t="shared" si="51"/>
        <v>42197.324826388889</v>
      </c>
      <c r="O3272" t="b">
        <v>1</v>
      </c>
      <c r="P3272">
        <v>30</v>
      </c>
      <c r="Q3272" t="b">
        <v>1</v>
      </c>
      <c r="R3272" t="s">
        <v>8271</v>
      </c>
      <c r="S3272" s="11">
        <f>SUM(E3272/D3272)*100</f>
        <v>101.66666666666666</v>
      </c>
      <c r="T3272" s="10">
        <f>SUM(E3272/P3272)</f>
        <v>61</v>
      </c>
      <c r="U3272" t="s">
        <v>8315</v>
      </c>
      <c r="V3272" t="s">
        <v>8316</v>
      </c>
    </row>
    <row r="3273" spans="1:22" x14ac:dyDescent="0.35">
      <c r="A3273">
        <v>3271</v>
      </c>
      <c r="B3273" s="3" t="s">
        <v>3271</v>
      </c>
      <c r="C3273" s="3" t="s">
        <v>7381</v>
      </c>
      <c r="D3273" s="18">
        <v>1500</v>
      </c>
      <c r="E3273" s="18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7">
        <v>41915.22887731481</v>
      </c>
      <c r="L3273" s="7">
        <v>41945.270543981482</v>
      </c>
      <c r="M3273" s="5">
        <f>(J3273/86400)+25569+(-5/24)</f>
        <v>41915.22887731481</v>
      </c>
      <c r="N3273" s="5">
        <f t="shared" si="51"/>
        <v>41945.270543981482</v>
      </c>
      <c r="O3273" t="b">
        <v>1</v>
      </c>
      <c r="P3273">
        <v>51</v>
      </c>
      <c r="Q3273" t="b">
        <v>1</v>
      </c>
      <c r="R3273" t="s">
        <v>8271</v>
      </c>
      <c r="S3273" s="11">
        <f>SUM(E3273/D3273)*100</f>
        <v>130</v>
      </c>
      <c r="T3273" s="10">
        <f>SUM(E3273/P3273)</f>
        <v>38.235294117647058</v>
      </c>
      <c r="U3273" t="s">
        <v>8315</v>
      </c>
      <c r="V3273" t="s">
        <v>8316</v>
      </c>
    </row>
    <row r="3274" spans="1:22" ht="43.5" x14ac:dyDescent="0.35">
      <c r="A3274">
        <v>3272</v>
      </c>
      <c r="B3274" s="3" t="s">
        <v>3272</v>
      </c>
      <c r="C3274" s="3" t="s">
        <v>7382</v>
      </c>
      <c r="D3274" s="18">
        <v>10000</v>
      </c>
      <c r="E3274" s="18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7">
        <v>42284.291770833333</v>
      </c>
      <c r="L3274" s="7">
        <v>42314.333437499998</v>
      </c>
      <c r="M3274" s="5">
        <f>(J3274/86400)+25569+(-5/24)</f>
        <v>42284.291770833333</v>
      </c>
      <c r="N3274" s="5">
        <f t="shared" si="51"/>
        <v>42314.333437499998</v>
      </c>
      <c r="O3274" t="b">
        <v>1</v>
      </c>
      <c r="P3274">
        <v>145</v>
      </c>
      <c r="Q3274" t="b">
        <v>1</v>
      </c>
      <c r="R3274" t="s">
        <v>8271</v>
      </c>
      <c r="S3274" s="11">
        <f>SUM(E3274/D3274)*100</f>
        <v>154.43</v>
      </c>
      <c r="T3274" s="10">
        <f>SUM(E3274/P3274)</f>
        <v>106.50344827586207</v>
      </c>
      <c r="U3274" t="s">
        <v>8315</v>
      </c>
      <c r="V3274" t="s">
        <v>8316</v>
      </c>
    </row>
    <row r="3275" spans="1:22" ht="58" x14ac:dyDescent="0.35">
      <c r="A3275">
        <v>3273</v>
      </c>
      <c r="B3275" s="3" t="s">
        <v>3273</v>
      </c>
      <c r="C3275" s="3" t="s">
        <v>7383</v>
      </c>
      <c r="D3275" s="18">
        <v>4000</v>
      </c>
      <c r="E3275" s="18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7">
        <v>42611.5930787037</v>
      </c>
      <c r="L3275" s="7">
        <v>42627.583333333336</v>
      </c>
      <c r="M3275" s="5">
        <f>(J3275/86400)+25569+(-5/24)</f>
        <v>42611.5930787037</v>
      </c>
      <c r="N3275" s="5">
        <f t="shared" si="51"/>
        <v>42627.583333333336</v>
      </c>
      <c r="O3275" t="b">
        <v>1</v>
      </c>
      <c r="P3275">
        <v>21</v>
      </c>
      <c r="Q3275" t="b">
        <v>1</v>
      </c>
      <c r="R3275" t="s">
        <v>8271</v>
      </c>
      <c r="S3275" s="11">
        <f>SUM(E3275/D3275)*100</f>
        <v>107.4</v>
      </c>
      <c r="T3275" s="10">
        <f>SUM(E3275/P3275)</f>
        <v>204.57142857142858</v>
      </c>
      <c r="U3275" t="s">
        <v>8315</v>
      </c>
      <c r="V3275" t="s">
        <v>8316</v>
      </c>
    </row>
    <row r="3276" spans="1:22" ht="43.5" x14ac:dyDescent="0.35">
      <c r="A3276">
        <v>3274</v>
      </c>
      <c r="B3276" s="3" t="s">
        <v>3274</v>
      </c>
      <c r="C3276" s="3" t="s">
        <v>7384</v>
      </c>
      <c r="D3276" s="18">
        <v>15500</v>
      </c>
      <c r="E3276" s="18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7">
        <v>42400.496203703697</v>
      </c>
      <c r="L3276" s="7">
        <v>42444.666666666664</v>
      </c>
      <c r="M3276" s="5">
        <f>(J3276/86400)+25569+(-5/24)</f>
        <v>42400.496203703697</v>
      </c>
      <c r="N3276" s="5">
        <f t="shared" si="51"/>
        <v>42444.666666666664</v>
      </c>
      <c r="O3276" t="b">
        <v>1</v>
      </c>
      <c r="P3276">
        <v>286</v>
      </c>
      <c r="Q3276" t="b">
        <v>1</v>
      </c>
      <c r="R3276" t="s">
        <v>8271</v>
      </c>
      <c r="S3276" s="11">
        <f>SUM(E3276/D3276)*100</f>
        <v>101.32258064516128</v>
      </c>
      <c r="T3276" s="10">
        <f>SUM(E3276/P3276)</f>
        <v>54.912587412587413</v>
      </c>
      <c r="U3276" t="s">
        <v>8315</v>
      </c>
      <c r="V3276" t="s">
        <v>8316</v>
      </c>
    </row>
    <row r="3277" spans="1:22" ht="43.5" x14ac:dyDescent="0.35">
      <c r="A3277">
        <v>3275</v>
      </c>
      <c r="B3277" s="3" t="s">
        <v>3275</v>
      </c>
      <c r="C3277" s="3" t="s">
        <v>7385</v>
      </c>
      <c r="D3277" s="18">
        <v>1800</v>
      </c>
      <c r="E3277" s="18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7">
        <v>42017.672118055554</v>
      </c>
      <c r="L3277" s="7">
        <v>42043.979166666664</v>
      </c>
      <c r="M3277" s="5">
        <f>(J3277/86400)+25569+(-5/24)</f>
        <v>42017.672118055554</v>
      </c>
      <c r="N3277" s="5">
        <f t="shared" si="51"/>
        <v>42043.979166666664</v>
      </c>
      <c r="O3277" t="b">
        <v>1</v>
      </c>
      <c r="P3277">
        <v>12</v>
      </c>
      <c r="Q3277" t="b">
        <v>1</v>
      </c>
      <c r="R3277" t="s">
        <v>8271</v>
      </c>
      <c r="S3277" s="11">
        <f>SUM(E3277/D3277)*100</f>
        <v>100.27777777777777</v>
      </c>
      <c r="T3277" s="10">
        <f>SUM(E3277/P3277)</f>
        <v>150.41666666666666</v>
      </c>
      <c r="U3277" t="s">
        <v>8315</v>
      </c>
      <c r="V3277" t="s">
        <v>8316</v>
      </c>
    </row>
    <row r="3278" spans="1:22" ht="43.5" x14ac:dyDescent="0.35">
      <c r="A3278">
        <v>3276</v>
      </c>
      <c r="B3278" s="3" t="s">
        <v>3276</v>
      </c>
      <c r="C3278" s="3" t="s">
        <v>7386</v>
      </c>
      <c r="D3278" s="18">
        <v>4500</v>
      </c>
      <c r="E3278" s="1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7">
        <v>42426.741655092592</v>
      </c>
      <c r="L3278" s="7">
        <v>42460.957638888889</v>
      </c>
      <c r="M3278" s="5">
        <f>(J3278/86400)+25569+(-5/24)</f>
        <v>42426.741655092592</v>
      </c>
      <c r="N3278" s="5">
        <f t="shared" si="51"/>
        <v>42460.957638888889</v>
      </c>
      <c r="O3278" t="b">
        <v>1</v>
      </c>
      <c r="P3278">
        <v>100</v>
      </c>
      <c r="Q3278" t="b">
        <v>1</v>
      </c>
      <c r="R3278" t="s">
        <v>8271</v>
      </c>
      <c r="S3278" s="11">
        <f>SUM(E3278/D3278)*100</f>
        <v>116.84444444444443</v>
      </c>
      <c r="T3278" s="10">
        <f>SUM(E3278/P3278)</f>
        <v>52.58</v>
      </c>
      <c r="U3278" t="s">
        <v>8315</v>
      </c>
      <c r="V3278" t="s">
        <v>8316</v>
      </c>
    </row>
    <row r="3279" spans="1:22" ht="58" x14ac:dyDescent="0.35">
      <c r="A3279">
        <v>3277</v>
      </c>
      <c r="B3279" s="3" t="s">
        <v>3277</v>
      </c>
      <c r="C3279" s="3" t="s">
        <v>7387</v>
      </c>
      <c r="D3279" s="18">
        <v>5000</v>
      </c>
      <c r="E3279" s="18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7">
        <v>41931.474606481475</v>
      </c>
      <c r="L3279" s="7">
        <v>41961.516273148147</v>
      </c>
      <c r="M3279" s="5">
        <f>(J3279/86400)+25569+(-5/24)</f>
        <v>41931.474606481475</v>
      </c>
      <c r="N3279" s="5">
        <f t="shared" si="51"/>
        <v>41961.516273148147</v>
      </c>
      <c r="O3279" t="b">
        <v>1</v>
      </c>
      <c r="P3279">
        <v>100</v>
      </c>
      <c r="Q3279" t="b">
        <v>1</v>
      </c>
      <c r="R3279" t="s">
        <v>8271</v>
      </c>
      <c r="S3279" s="11">
        <f>SUM(E3279/D3279)*100</f>
        <v>108.60000000000001</v>
      </c>
      <c r="T3279" s="10">
        <f>SUM(E3279/P3279)</f>
        <v>54.3</v>
      </c>
      <c r="U3279" t="s">
        <v>8315</v>
      </c>
      <c r="V3279" t="s">
        <v>8316</v>
      </c>
    </row>
    <row r="3280" spans="1:22" ht="58" x14ac:dyDescent="0.35">
      <c r="A3280">
        <v>3278</v>
      </c>
      <c r="B3280" s="3" t="s">
        <v>3278</v>
      </c>
      <c r="C3280" s="3" t="s">
        <v>7388</v>
      </c>
      <c r="D3280" s="18">
        <v>2500</v>
      </c>
      <c r="E3280" s="18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7">
        <v>42124.640081018515</v>
      </c>
      <c r="L3280" s="7">
        <v>42154.640081018515</v>
      </c>
      <c r="M3280" s="5">
        <f>(J3280/86400)+25569+(-5/24)</f>
        <v>42124.640081018515</v>
      </c>
      <c r="N3280" s="5">
        <f t="shared" si="51"/>
        <v>42154.640081018515</v>
      </c>
      <c r="O3280" t="b">
        <v>1</v>
      </c>
      <c r="P3280">
        <v>34</v>
      </c>
      <c r="Q3280" t="b">
        <v>1</v>
      </c>
      <c r="R3280" t="s">
        <v>8271</v>
      </c>
      <c r="S3280" s="11">
        <f>SUM(E3280/D3280)*100</f>
        <v>103.4</v>
      </c>
      <c r="T3280" s="10">
        <f>SUM(E3280/P3280)</f>
        <v>76.029411764705884</v>
      </c>
      <c r="U3280" t="s">
        <v>8315</v>
      </c>
      <c r="V3280" t="s">
        <v>8316</v>
      </c>
    </row>
    <row r="3281" spans="1:22" ht="58" x14ac:dyDescent="0.35">
      <c r="A3281">
        <v>3279</v>
      </c>
      <c r="B3281" s="3" t="s">
        <v>3279</v>
      </c>
      <c r="C3281" s="3" t="s">
        <v>7389</v>
      </c>
      <c r="D3281" s="18">
        <v>5800</v>
      </c>
      <c r="E3281" s="18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7">
        <v>42430.894201388888</v>
      </c>
      <c r="L3281" s="7">
        <v>42460.852534722224</v>
      </c>
      <c r="M3281" s="5">
        <f>(J3281/86400)+25569+(-5/24)</f>
        <v>42430.894201388888</v>
      </c>
      <c r="N3281" s="5">
        <f t="shared" si="51"/>
        <v>42460.852534722224</v>
      </c>
      <c r="O3281" t="b">
        <v>0</v>
      </c>
      <c r="P3281">
        <v>63</v>
      </c>
      <c r="Q3281" t="b">
        <v>1</v>
      </c>
      <c r="R3281" t="s">
        <v>8271</v>
      </c>
      <c r="S3281" s="11">
        <f>SUM(E3281/D3281)*100</f>
        <v>114.27586206896552</v>
      </c>
      <c r="T3281" s="10">
        <f>SUM(E3281/P3281)</f>
        <v>105.2063492063492</v>
      </c>
      <c r="U3281" t="s">
        <v>8315</v>
      </c>
      <c r="V3281" t="s">
        <v>8316</v>
      </c>
    </row>
    <row r="3282" spans="1:22" ht="58" x14ac:dyDescent="0.35">
      <c r="A3282">
        <v>3280</v>
      </c>
      <c r="B3282" s="3" t="s">
        <v>3280</v>
      </c>
      <c r="C3282" s="3" t="s">
        <v>7390</v>
      </c>
      <c r="D3282" s="18">
        <v>2000</v>
      </c>
      <c r="E3282" s="18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7">
        <v>42121.548587962963</v>
      </c>
      <c r="L3282" s="7">
        <v>42155.999999999993</v>
      </c>
      <c r="M3282" s="5">
        <f>(J3282/86400)+25569+(-5/24)</f>
        <v>42121.548587962963</v>
      </c>
      <c r="N3282" s="5">
        <f t="shared" si="51"/>
        <v>42155.999999999993</v>
      </c>
      <c r="O3282" t="b">
        <v>0</v>
      </c>
      <c r="P3282">
        <v>30</v>
      </c>
      <c r="Q3282" t="b">
        <v>1</v>
      </c>
      <c r="R3282" t="s">
        <v>8271</v>
      </c>
      <c r="S3282" s="11">
        <f>SUM(E3282/D3282)*100</f>
        <v>103</v>
      </c>
      <c r="T3282" s="10">
        <f>SUM(E3282/P3282)</f>
        <v>68.666666666666671</v>
      </c>
      <c r="U3282" t="s">
        <v>8315</v>
      </c>
      <c r="V3282" t="s">
        <v>8316</v>
      </c>
    </row>
    <row r="3283" spans="1:22" ht="29" x14ac:dyDescent="0.35">
      <c r="A3283">
        <v>3281</v>
      </c>
      <c r="B3283" s="3" t="s">
        <v>3281</v>
      </c>
      <c r="C3283" s="3" t="s">
        <v>7391</v>
      </c>
      <c r="D3283" s="18">
        <v>5000</v>
      </c>
      <c r="E3283" s="18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7">
        <v>42218.811400462961</v>
      </c>
      <c r="L3283" s="7">
        <v>42248.811400462961</v>
      </c>
      <c r="M3283" s="5">
        <f>(J3283/86400)+25569+(-5/24)</f>
        <v>42218.811400462961</v>
      </c>
      <c r="N3283" s="5">
        <f t="shared" si="51"/>
        <v>42248.811400462961</v>
      </c>
      <c r="O3283" t="b">
        <v>0</v>
      </c>
      <c r="P3283">
        <v>47</v>
      </c>
      <c r="Q3283" t="b">
        <v>1</v>
      </c>
      <c r="R3283" t="s">
        <v>8271</v>
      </c>
      <c r="S3283" s="11">
        <f>SUM(E3283/D3283)*100</f>
        <v>121.6</v>
      </c>
      <c r="T3283" s="10">
        <f>SUM(E3283/P3283)</f>
        <v>129.36170212765958</v>
      </c>
      <c r="U3283" t="s">
        <v>8315</v>
      </c>
      <c r="V3283" t="s">
        <v>8316</v>
      </c>
    </row>
    <row r="3284" spans="1:22" ht="43.5" x14ac:dyDescent="0.35">
      <c r="A3284">
        <v>3282</v>
      </c>
      <c r="B3284" s="3" t="s">
        <v>3282</v>
      </c>
      <c r="C3284" s="3" t="s">
        <v>7392</v>
      </c>
      <c r="D3284" s="18">
        <v>31000</v>
      </c>
      <c r="E3284" s="18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7">
        <v>42444.985972222225</v>
      </c>
      <c r="L3284" s="7">
        <v>42488.985972222225</v>
      </c>
      <c r="M3284" s="5">
        <f>(J3284/86400)+25569+(-5/24)</f>
        <v>42444.985972222225</v>
      </c>
      <c r="N3284" s="5">
        <f t="shared" si="51"/>
        <v>42488.985972222225</v>
      </c>
      <c r="O3284" t="b">
        <v>0</v>
      </c>
      <c r="P3284">
        <v>237</v>
      </c>
      <c r="Q3284" t="b">
        <v>1</v>
      </c>
      <c r="R3284" t="s">
        <v>8271</v>
      </c>
      <c r="S3284" s="11">
        <f>SUM(E3284/D3284)*100</f>
        <v>102.6467741935484</v>
      </c>
      <c r="T3284" s="10">
        <f>SUM(E3284/P3284)</f>
        <v>134.26371308016877</v>
      </c>
      <c r="U3284" t="s">
        <v>8315</v>
      </c>
      <c r="V3284" t="s">
        <v>8316</v>
      </c>
    </row>
    <row r="3285" spans="1:22" ht="58" x14ac:dyDescent="0.35">
      <c r="A3285">
        <v>3283</v>
      </c>
      <c r="B3285" s="3" t="s">
        <v>3283</v>
      </c>
      <c r="C3285" s="3" t="s">
        <v>7393</v>
      </c>
      <c r="D3285" s="18">
        <v>800</v>
      </c>
      <c r="E3285" s="18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7">
        <v>42379.535856481474</v>
      </c>
      <c r="L3285" s="7">
        <v>42410.666666666664</v>
      </c>
      <c r="M3285" s="5">
        <f>(J3285/86400)+25569+(-5/24)</f>
        <v>42379.535856481474</v>
      </c>
      <c r="N3285" s="5">
        <f t="shared" si="51"/>
        <v>42410.666666666664</v>
      </c>
      <c r="O3285" t="b">
        <v>0</v>
      </c>
      <c r="P3285">
        <v>47</v>
      </c>
      <c r="Q3285" t="b">
        <v>1</v>
      </c>
      <c r="R3285" t="s">
        <v>8271</v>
      </c>
      <c r="S3285" s="11">
        <f>SUM(E3285/D3285)*100</f>
        <v>104.75000000000001</v>
      </c>
      <c r="T3285" s="10">
        <f>SUM(E3285/P3285)</f>
        <v>17.829787234042552</v>
      </c>
      <c r="U3285" t="s">
        <v>8315</v>
      </c>
      <c r="V3285" t="s">
        <v>8316</v>
      </c>
    </row>
    <row r="3286" spans="1:22" ht="43.5" x14ac:dyDescent="0.35">
      <c r="A3286">
        <v>3284</v>
      </c>
      <c r="B3286" s="3" t="s">
        <v>3284</v>
      </c>
      <c r="C3286" s="3" t="s">
        <v>7394</v>
      </c>
      <c r="D3286" s="18">
        <v>3000</v>
      </c>
      <c r="E3286" s="18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7">
        <v>42380.676539351851</v>
      </c>
      <c r="L3286" s="7">
        <v>42398.040972222218</v>
      </c>
      <c r="M3286" s="5">
        <f>(J3286/86400)+25569+(-5/24)</f>
        <v>42380.676539351851</v>
      </c>
      <c r="N3286" s="5">
        <f t="shared" si="51"/>
        <v>42398.040972222218</v>
      </c>
      <c r="O3286" t="b">
        <v>0</v>
      </c>
      <c r="P3286">
        <v>15</v>
      </c>
      <c r="Q3286" t="b">
        <v>1</v>
      </c>
      <c r="R3286" t="s">
        <v>8271</v>
      </c>
      <c r="S3286" s="11">
        <f>SUM(E3286/D3286)*100</f>
        <v>101.6</v>
      </c>
      <c r="T3286" s="10">
        <f>SUM(E3286/P3286)</f>
        <v>203.2</v>
      </c>
      <c r="U3286" t="s">
        <v>8315</v>
      </c>
      <c r="V3286" t="s">
        <v>8316</v>
      </c>
    </row>
    <row r="3287" spans="1:22" x14ac:dyDescent="0.35">
      <c r="A3287">
        <v>3285</v>
      </c>
      <c r="B3287" s="3" t="s">
        <v>3285</v>
      </c>
      <c r="C3287" s="3" t="s">
        <v>7395</v>
      </c>
      <c r="D3287" s="18">
        <v>4999</v>
      </c>
      <c r="E3287" s="18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7">
        <v>42762.734097222223</v>
      </c>
      <c r="L3287" s="7">
        <v>42793.999999999993</v>
      </c>
      <c r="M3287" s="5">
        <f>(J3287/86400)+25569+(-5/24)</f>
        <v>42762.734097222223</v>
      </c>
      <c r="N3287" s="5">
        <f t="shared" si="51"/>
        <v>42793.999999999993</v>
      </c>
      <c r="O3287" t="b">
        <v>0</v>
      </c>
      <c r="P3287">
        <v>81</v>
      </c>
      <c r="Q3287" t="b">
        <v>1</v>
      </c>
      <c r="R3287" t="s">
        <v>8271</v>
      </c>
      <c r="S3287" s="11">
        <f>SUM(E3287/D3287)*100</f>
        <v>112.10242048409683</v>
      </c>
      <c r="T3287" s="10">
        <f>SUM(E3287/P3287)</f>
        <v>69.18518518518519</v>
      </c>
      <c r="U3287" t="s">
        <v>8315</v>
      </c>
      <c r="V3287" t="s">
        <v>8316</v>
      </c>
    </row>
    <row r="3288" spans="1:22" ht="58" x14ac:dyDescent="0.35">
      <c r="A3288">
        <v>3286</v>
      </c>
      <c r="B3288" s="3" t="s">
        <v>3286</v>
      </c>
      <c r="C3288" s="3" t="s">
        <v>7396</v>
      </c>
      <c r="D3288" s="18">
        <v>15000</v>
      </c>
      <c r="E3288" s="1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7">
        <v>42567.631736111107</v>
      </c>
      <c r="L3288" s="7">
        <v>42597.631736111107</v>
      </c>
      <c r="M3288" s="5">
        <f>(J3288/86400)+25569+(-5/24)</f>
        <v>42567.631736111107</v>
      </c>
      <c r="N3288" s="5">
        <f t="shared" si="51"/>
        <v>42597.631736111107</v>
      </c>
      <c r="O3288" t="b">
        <v>0</v>
      </c>
      <c r="P3288">
        <v>122</v>
      </c>
      <c r="Q3288" t="b">
        <v>1</v>
      </c>
      <c r="R3288" t="s">
        <v>8271</v>
      </c>
      <c r="S3288" s="11">
        <f>SUM(E3288/D3288)*100</f>
        <v>101.76666666666667</v>
      </c>
      <c r="T3288" s="10">
        <f>SUM(E3288/P3288)</f>
        <v>125.12295081967213</v>
      </c>
      <c r="U3288" t="s">
        <v>8315</v>
      </c>
      <c r="V3288" t="s">
        <v>8316</v>
      </c>
    </row>
    <row r="3289" spans="1:22" ht="29" x14ac:dyDescent="0.35">
      <c r="A3289">
        <v>3287</v>
      </c>
      <c r="B3289" s="3" t="s">
        <v>3287</v>
      </c>
      <c r="C3289" s="3" t="s">
        <v>7397</v>
      </c>
      <c r="D3289" s="18">
        <v>2500</v>
      </c>
      <c r="E3289" s="18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7">
        <v>42311.541990740741</v>
      </c>
      <c r="L3289" s="7">
        <v>42336.541990740741</v>
      </c>
      <c r="M3289" s="5">
        <f>(J3289/86400)+25569+(-5/24)</f>
        <v>42311.541990740741</v>
      </c>
      <c r="N3289" s="5">
        <f t="shared" si="51"/>
        <v>42336.541990740741</v>
      </c>
      <c r="O3289" t="b">
        <v>0</v>
      </c>
      <c r="P3289">
        <v>34</v>
      </c>
      <c r="Q3289" t="b">
        <v>1</v>
      </c>
      <c r="R3289" t="s">
        <v>8271</v>
      </c>
      <c r="S3289" s="11">
        <f>SUM(E3289/D3289)*100</f>
        <v>100</v>
      </c>
      <c r="T3289" s="10">
        <f>SUM(E3289/P3289)</f>
        <v>73.529411764705884</v>
      </c>
      <c r="U3289" t="s">
        <v>8315</v>
      </c>
      <c r="V3289" t="s">
        <v>8316</v>
      </c>
    </row>
    <row r="3290" spans="1:22" ht="58" x14ac:dyDescent="0.35">
      <c r="A3290">
        <v>3288</v>
      </c>
      <c r="B3290" s="3" t="s">
        <v>3288</v>
      </c>
      <c r="C3290" s="3" t="s">
        <v>7398</v>
      </c>
      <c r="D3290" s="18">
        <v>10000</v>
      </c>
      <c r="E3290" s="18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7">
        <v>42505.566145833327</v>
      </c>
      <c r="L3290" s="7">
        <v>42541.749999999993</v>
      </c>
      <c r="M3290" s="5">
        <f>(J3290/86400)+25569+(-5/24)</f>
        <v>42505.566145833327</v>
      </c>
      <c r="N3290" s="5">
        <f t="shared" si="51"/>
        <v>42541.749999999993</v>
      </c>
      <c r="O3290" t="b">
        <v>0</v>
      </c>
      <c r="P3290">
        <v>207</v>
      </c>
      <c r="Q3290" t="b">
        <v>1</v>
      </c>
      <c r="R3290" t="s">
        <v>8271</v>
      </c>
      <c r="S3290" s="11">
        <f>SUM(E3290/D3290)*100</f>
        <v>100.26489999999998</v>
      </c>
      <c r="T3290" s="10">
        <f>SUM(E3290/P3290)</f>
        <v>48.437149758454105</v>
      </c>
      <c r="U3290" t="s">
        <v>8315</v>
      </c>
      <c r="V3290" t="s">
        <v>8316</v>
      </c>
    </row>
    <row r="3291" spans="1:22" ht="58" x14ac:dyDescent="0.35">
      <c r="A3291">
        <v>3289</v>
      </c>
      <c r="B3291" s="3" t="s">
        <v>3289</v>
      </c>
      <c r="C3291" s="3" t="s">
        <v>7399</v>
      </c>
      <c r="D3291" s="18">
        <v>500</v>
      </c>
      <c r="E3291" s="18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7">
        <v>42758.159745370365</v>
      </c>
      <c r="L3291" s="7">
        <v>42786.159745370365</v>
      </c>
      <c r="M3291" s="5">
        <f>(J3291/86400)+25569+(-5/24)</f>
        <v>42758.159745370365</v>
      </c>
      <c r="N3291" s="5">
        <f t="shared" si="51"/>
        <v>42786.159745370365</v>
      </c>
      <c r="O3291" t="b">
        <v>0</v>
      </c>
      <c r="P3291">
        <v>25</v>
      </c>
      <c r="Q3291" t="b">
        <v>1</v>
      </c>
      <c r="R3291" t="s">
        <v>8271</v>
      </c>
      <c r="S3291" s="11">
        <f>SUM(E3291/D3291)*100</f>
        <v>133.04200000000003</v>
      </c>
      <c r="T3291" s="10">
        <f>SUM(E3291/P3291)</f>
        <v>26.608400000000003</v>
      </c>
      <c r="U3291" t="s">
        <v>8315</v>
      </c>
      <c r="V3291" t="s">
        <v>8316</v>
      </c>
    </row>
    <row r="3292" spans="1:22" ht="72.5" x14ac:dyDescent="0.35">
      <c r="A3292">
        <v>3290</v>
      </c>
      <c r="B3292" s="3" t="s">
        <v>3290</v>
      </c>
      <c r="C3292" s="3" t="s">
        <v>7400</v>
      </c>
      <c r="D3292" s="18">
        <v>2000</v>
      </c>
      <c r="E3292" s="18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7">
        <v>42775.306608796294</v>
      </c>
      <c r="L3292" s="7">
        <v>42805.306608796294</v>
      </c>
      <c r="M3292" s="5">
        <f>(J3292/86400)+25569+(-5/24)</f>
        <v>42775.306608796294</v>
      </c>
      <c r="N3292" s="5">
        <f t="shared" si="51"/>
        <v>42805.306608796294</v>
      </c>
      <c r="O3292" t="b">
        <v>0</v>
      </c>
      <c r="P3292">
        <v>72</v>
      </c>
      <c r="Q3292" t="b">
        <v>1</v>
      </c>
      <c r="R3292" t="s">
        <v>8271</v>
      </c>
      <c r="S3292" s="11">
        <f>SUM(E3292/D3292)*100</f>
        <v>121.2</v>
      </c>
      <c r="T3292" s="10">
        <f>SUM(E3292/P3292)</f>
        <v>33.666666666666664</v>
      </c>
      <c r="U3292" t="s">
        <v>8315</v>
      </c>
      <c r="V3292" t="s">
        <v>8316</v>
      </c>
    </row>
    <row r="3293" spans="1:22" ht="58" x14ac:dyDescent="0.35">
      <c r="A3293">
        <v>3291</v>
      </c>
      <c r="B3293" s="3" t="s">
        <v>3291</v>
      </c>
      <c r="C3293" s="3" t="s">
        <v>7401</v>
      </c>
      <c r="D3293" s="18">
        <v>500</v>
      </c>
      <c r="E3293" s="18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7">
        <v>42232.494212962956</v>
      </c>
      <c r="L3293" s="7">
        <v>42263.957638888889</v>
      </c>
      <c r="M3293" s="5">
        <f>(J3293/86400)+25569+(-5/24)</f>
        <v>42232.494212962956</v>
      </c>
      <c r="N3293" s="5">
        <f t="shared" si="51"/>
        <v>42263.957638888889</v>
      </c>
      <c r="O3293" t="b">
        <v>0</v>
      </c>
      <c r="P3293">
        <v>14</v>
      </c>
      <c r="Q3293" t="b">
        <v>1</v>
      </c>
      <c r="R3293" t="s">
        <v>8271</v>
      </c>
      <c r="S3293" s="11">
        <f>SUM(E3293/D3293)*100</f>
        <v>113.99999999999999</v>
      </c>
      <c r="T3293" s="10">
        <f>SUM(E3293/P3293)</f>
        <v>40.714285714285715</v>
      </c>
      <c r="U3293" t="s">
        <v>8315</v>
      </c>
      <c r="V3293" t="s">
        <v>8316</v>
      </c>
    </row>
    <row r="3294" spans="1:22" ht="43.5" x14ac:dyDescent="0.35">
      <c r="A3294">
        <v>3292</v>
      </c>
      <c r="B3294" s="3" t="s">
        <v>3292</v>
      </c>
      <c r="C3294" s="3" t="s">
        <v>7402</v>
      </c>
      <c r="D3294" s="18">
        <v>101</v>
      </c>
      <c r="E3294" s="18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7">
        <v>42282.561898148146</v>
      </c>
      <c r="L3294" s="7">
        <v>42342.603564814817</v>
      </c>
      <c r="M3294" s="5">
        <f>(J3294/86400)+25569+(-5/24)</f>
        <v>42282.561898148146</v>
      </c>
      <c r="N3294" s="5">
        <f t="shared" si="51"/>
        <v>42342.603564814817</v>
      </c>
      <c r="O3294" t="b">
        <v>0</v>
      </c>
      <c r="P3294">
        <v>15</v>
      </c>
      <c r="Q3294" t="b">
        <v>1</v>
      </c>
      <c r="R3294" t="s">
        <v>8271</v>
      </c>
      <c r="S3294" s="11">
        <f>SUM(E3294/D3294)*100</f>
        <v>286.13861386138615</v>
      </c>
      <c r="T3294" s="10">
        <f>SUM(E3294/P3294)</f>
        <v>19.266666666666666</v>
      </c>
      <c r="U3294" t="s">
        <v>8315</v>
      </c>
      <c r="V3294" t="s">
        <v>8316</v>
      </c>
    </row>
    <row r="3295" spans="1:22" ht="58" x14ac:dyDescent="0.35">
      <c r="A3295">
        <v>3293</v>
      </c>
      <c r="B3295" s="3" t="s">
        <v>3293</v>
      </c>
      <c r="C3295" s="3" t="s">
        <v>7403</v>
      </c>
      <c r="D3295" s="18">
        <v>4500</v>
      </c>
      <c r="E3295" s="18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7">
        <v>42768.217037037037</v>
      </c>
      <c r="L3295" s="7">
        <v>42798.217037037037</v>
      </c>
      <c r="M3295" s="5">
        <f>(J3295/86400)+25569+(-5/24)</f>
        <v>42768.217037037037</v>
      </c>
      <c r="N3295" s="5">
        <f t="shared" si="51"/>
        <v>42798.217037037037</v>
      </c>
      <c r="O3295" t="b">
        <v>0</v>
      </c>
      <c r="P3295">
        <v>91</v>
      </c>
      <c r="Q3295" t="b">
        <v>1</v>
      </c>
      <c r="R3295" t="s">
        <v>8271</v>
      </c>
      <c r="S3295" s="11">
        <f>SUM(E3295/D3295)*100</f>
        <v>170.44444444444446</v>
      </c>
      <c r="T3295" s="10">
        <f>SUM(E3295/P3295)</f>
        <v>84.285714285714292</v>
      </c>
      <c r="U3295" t="s">
        <v>8315</v>
      </c>
      <c r="V3295" t="s">
        <v>8316</v>
      </c>
    </row>
    <row r="3296" spans="1:22" ht="43.5" x14ac:dyDescent="0.35">
      <c r="A3296">
        <v>3294</v>
      </c>
      <c r="B3296" s="3" t="s">
        <v>3294</v>
      </c>
      <c r="C3296" s="3" t="s">
        <v>7404</v>
      </c>
      <c r="D3296" s="18">
        <v>600</v>
      </c>
      <c r="E3296" s="18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7">
        <v>42141.33280092592</v>
      </c>
      <c r="L3296" s="7">
        <v>42171.33280092592</v>
      </c>
      <c r="M3296" s="5">
        <f>(J3296/86400)+25569+(-5/24)</f>
        <v>42141.33280092592</v>
      </c>
      <c r="N3296" s="5">
        <f t="shared" si="51"/>
        <v>42171.33280092592</v>
      </c>
      <c r="O3296" t="b">
        <v>0</v>
      </c>
      <c r="P3296">
        <v>24</v>
      </c>
      <c r="Q3296" t="b">
        <v>1</v>
      </c>
      <c r="R3296" t="s">
        <v>8271</v>
      </c>
      <c r="S3296" s="11">
        <f>SUM(E3296/D3296)*100</f>
        <v>118.33333333333333</v>
      </c>
      <c r="T3296" s="10">
        <f>SUM(E3296/P3296)</f>
        <v>29.583333333333332</v>
      </c>
      <c r="U3296" t="s">
        <v>8315</v>
      </c>
      <c r="V3296" t="s">
        <v>8316</v>
      </c>
    </row>
    <row r="3297" spans="1:22" ht="43.5" x14ac:dyDescent="0.35">
      <c r="A3297">
        <v>3295</v>
      </c>
      <c r="B3297" s="3" t="s">
        <v>3295</v>
      </c>
      <c r="C3297" s="3" t="s">
        <v>7405</v>
      </c>
      <c r="D3297" s="18">
        <v>700</v>
      </c>
      <c r="E3297" s="18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7">
        <v>42609.234131944446</v>
      </c>
      <c r="L3297" s="7">
        <v>42639.234131944446</v>
      </c>
      <c r="M3297" s="5">
        <f>(J3297/86400)+25569+(-5/24)</f>
        <v>42609.234131944446</v>
      </c>
      <c r="N3297" s="5">
        <f t="shared" si="51"/>
        <v>42639.234131944446</v>
      </c>
      <c r="O3297" t="b">
        <v>0</v>
      </c>
      <c r="P3297">
        <v>27</v>
      </c>
      <c r="Q3297" t="b">
        <v>1</v>
      </c>
      <c r="R3297" t="s">
        <v>8271</v>
      </c>
      <c r="S3297" s="11">
        <f>SUM(E3297/D3297)*100</f>
        <v>102.85857142857142</v>
      </c>
      <c r="T3297" s="10">
        <f>SUM(E3297/P3297)</f>
        <v>26.667037037037037</v>
      </c>
      <c r="U3297" t="s">
        <v>8315</v>
      </c>
      <c r="V3297" t="s">
        <v>8316</v>
      </c>
    </row>
    <row r="3298" spans="1:22" ht="43.5" x14ac:dyDescent="0.35">
      <c r="A3298">
        <v>3296</v>
      </c>
      <c r="B3298" s="3" t="s">
        <v>3296</v>
      </c>
      <c r="C3298" s="3" t="s">
        <v>7406</v>
      </c>
      <c r="D3298" s="18">
        <v>1500</v>
      </c>
      <c r="E3298" s="1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7">
        <v>42309.54828703704</v>
      </c>
      <c r="L3298" s="7">
        <v>42330.708333333336</v>
      </c>
      <c r="M3298" s="5">
        <f>(J3298/86400)+25569+(-5/24)</f>
        <v>42309.54828703704</v>
      </c>
      <c r="N3298" s="5">
        <f t="shared" si="51"/>
        <v>42330.708333333336</v>
      </c>
      <c r="O3298" t="b">
        <v>0</v>
      </c>
      <c r="P3298">
        <v>47</v>
      </c>
      <c r="Q3298" t="b">
        <v>1</v>
      </c>
      <c r="R3298" t="s">
        <v>8271</v>
      </c>
      <c r="S3298" s="11">
        <f>SUM(E3298/D3298)*100</f>
        <v>144.06666666666666</v>
      </c>
      <c r="T3298" s="10">
        <f>SUM(E3298/P3298)</f>
        <v>45.978723404255319</v>
      </c>
      <c r="U3298" t="s">
        <v>8315</v>
      </c>
      <c r="V3298" t="s">
        <v>8316</v>
      </c>
    </row>
    <row r="3299" spans="1:22" ht="43.5" x14ac:dyDescent="0.35">
      <c r="A3299">
        <v>3297</v>
      </c>
      <c r="B3299" s="3" t="s">
        <v>3297</v>
      </c>
      <c r="C3299" s="3" t="s">
        <v>7407</v>
      </c>
      <c r="D3299" s="18">
        <v>5500</v>
      </c>
      <c r="E3299" s="18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7">
        <v>42193.563148148147</v>
      </c>
      <c r="L3299" s="7">
        <v>42212.749305555553</v>
      </c>
      <c r="M3299" s="5">
        <f>(J3299/86400)+25569+(-5/24)</f>
        <v>42193.563148148147</v>
      </c>
      <c r="N3299" s="5">
        <f t="shared" si="51"/>
        <v>42212.749305555553</v>
      </c>
      <c r="O3299" t="b">
        <v>0</v>
      </c>
      <c r="P3299">
        <v>44</v>
      </c>
      <c r="Q3299" t="b">
        <v>1</v>
      </c>
      <c r="R3299" t="s">
        <v>8271</v>
      </c>
      <c r="S3299" s="11">
        <f>SUM(E3299/D3299)*100</f>
        <v>100.07272727272726</v>
      </c>
      <c r="T3299" s="10">
        <f>SUM(E3299/P3299)</f>
        <v>125.09090909090909</v>
      </c>
      <c r="U3299" t="s">
        <v>8315</v>
      </c>
      <c r="V3299" t="s">
        <v>8316</v>
      </c>
    </row>
    <row r="3300" spans="1:22" ht="43.5" x14ac:dyDescent="0.35">
      <c r="A3300">
        <v>3298</v>
      </c>
      <c r="B3300" s="3" t="s">
        <v>3298</v>
      </c>
      <c r="C3300" s="3" t="s">
        <v>7408</v>
      </c>
      <c r="D3300" s="18">
        <v>10000</v>
      </c>
      <c r="E3300" s="18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7">
        <v>42239.749629629623</v>
      </c>
      <c r="L3300" s="7">
        <v>42259.791666666664</v>
      </c>
      <c r="M3300" s="5">
        <f>(J3300/86400)+25569+(-5/24)</f>
        <v>42239.749629629623</v>
      </c>
      <c r="N3300" s="5">
        <f t="shared" si="51"/>
        <v>42259.791666666664</v>
      </c>
      <c r="O3300" t="b">
        <v>0</v>
      </c>
      <c r="P3300">
        <v>72</v>
      </c>
      <c r="Q3300" t="b">
        <v>1</v>
      </c>
      <c r="R3300" t="s">
        <v>8271</v>
      </c>
      <c r="S3300" s="11">
        <f>SUM(E3300/D3300)*100</f>
        <v>101.73</v>
      </c>
      <c r="T3300" s="10">
        <f>SUM(E3300/P3300)</f>
        <v>141.29166666666666</v>
      </c>
      <c r="U3300" t="s">
        <v>8315</v>
      </c>
      <c r="V3300" t="s">
        <v>8316</v>
      </c>
    </row>
    <row r="3301" spans="1:22" ht="43.5" x14ac:dyDescent="0.35">
      <c r="A3301">
        <v>3299</v>
      </c>
      <c r="B3301" s="3" t="s">
        <v>3299</v>
      </c>
      <c r="C3301" s="3" t="s">
        <v>7409</v>
      </c>
      <c r="D3301" s="18">
        <v>3000</v>
      </c>
      <c r="E3301" s="18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7">
        <v>42261.709062499998</v>
      </c>
      <c r="L3301" s="7">
        <v>42291.709062499998</v>
      </c>
      <c r="M3301" s="5">
        <f>(J3301/86400)+25569+(-5/24)</f>
        <v>42261.709062499998</v>
      </c>
      <c r="N3301" s="5">
        <f t="shared" si="51"/>
        <v>42291.709062499998</v>
      </c>
      <c r="O3301" t="b">
        <v>0</v>
      </c>
      <c r="P3301">
        <v>63</v>
      </c>
      <c r="Q3301" t="b">
        <v>1</v>
      </c>
      <c r="R3301" t="s">
        <v>8271</v>
      </c>
      <c r="S3301" s="11">
        <f>SUM(E3301/D3301)*100</f>
        <v>116.19999999999999</v>
      </c>
      <c r="T3301" s="10">
        <f>SUM(E3301/P3301)</f>
        <v>55.333333333333336</v>
      </c>
      <c r="U3301" t="s">
        <v>8315</v>
      </c>
      <c r="V3301" t="s">
        <v>8316</v>
      </c>
    </row>
    <row r="3302" spans="1:22" ht="43.5" x14ac:dyDescent="0.35">
      <c r="A3302">
        <v>3300</v>
      </c>
      <c r="B3302" s="3" t="s">
        <v>3300</v>
      </c>
      <c r="C3302" s="3" t="s">
        <v>7410</v>
      </c>
      <c r="D3302" s="18">
        <v>3000</v>
      </c>
      <c r="E3302" s="18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7">
        <v>42102.535439814812</v>
      </c>
      <c r="L3302" s="7">
        <v>42123.535439814812</v>
      </c>
      <c r="M3302" s="5">
        <f>(J3302/86400)+25569+(-5/24)</f>
        <v>42102.535439814812</v>
      </c>
      <c r="N3302" s="5">
        <f t="shared" si="51"/>
        <v>42123.535439814812</v>
      </c>
      <c r="O3302" t="b">
        <v>0</v>
      </c>
      <c r="P3302">
        <v>88</v>
      </c>
      <c r="Q3302" t="b">
        <v>1</v>
      </c>
      <c r="R3302" t="s">
        <v>8271</v>
      </c>
      <c r="S3302" s="11">
        <f>SUM(E3302/D3302)*100</f>
        <v>136.16666666666666</v>
      </c>
      <c r="T3302" s="10">
        <f>SUM(E3302/P3302)</f>
        <v>46.420454545454547</v>
      </c>
      <c r="U3302" t="s">
        <v>8315</v>
      </c>
      <c r="V3302" t="s">
        <v>8316</v>
      </c>
    </row>
    <row r="3303" spans="1:22" ht="43.5" x14ac:dyDescent="0.35">
      <c r="A3303">
        <v>3301</v>
      </c>
      <c r="B3303" s="3" t="s">
        <v>3301</v>
      </c>
      <c r="C3303" s="3" t="s">
        <v>7411</v>
      </c>
      <c r="D3303" s="18">
        <v>3000</v>
      </c>
      <c r="E3303" s="18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7">
        <v>42538.527499999997</v>
      </c>
      <c r="L3303" s="7">
        <v>42583.082638888889</v>
      </c>
      <c r="M3303" s="5">
        <f>(J3303/86400)+25569+(-5/24)</f>
        <v>42538.527499999997</v>
      </c>
      <c r="N3303" s="5">
        <f t="shared" si="51"/>
        <v>42583.082638888889</v>
      </c>
      <c r="O3303" t="b">
        <v>0</v>
      </c>
      <c r="P3303">
        <v>70</v>
      </c>
      <c r="Q3303" t="b">
        <v>1</v>
      </c>
      <c r="R3303" t="s">
        <v>8271</v>
      </c>
      <c r="S3303" s="11">
        <f>SUM(E3303/D3303)*100</f>
        <v>133.46666666666667</v>
      </c>
      <c r="T3303" s="10">
        <f>SUM(E3303/P3303)</f>
        <v>57.2</v>
      </c>
      <c r="U3303" t="s">
        <v>8315</v>
      </c>
      <c r="V3303" t="s">
        <v>8316</v>
      </c>
    </row>
    <row r="3304" spans="1:22" x14ac:dyDescent="0.35">
      <c r="A3304">
        <v>3302</v>
      </c>
      <c r="B3304" s="3" t="s">
        <v>3302</v>
      </c>
      <c r="C3304" s="3" t="s">
        <v>7412</v>
      </c>
      <c r="D3304" s="18">
        <v>8400</v>
      </c>
      <c r="E3304" s="18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7">
        <v>42681.143240740734</v>
      </c>
      <c r="L3304" s="7">
        <v>42711.143240740734</v>
      </c>
      <c r="M3304" s="5">
        <f>(J3304/86400)+25569+(-5/24)</f>
        <v>42681.143240740734</v>
      </c>
      <c r="N3304" s="5">
        <f t="shared" si="51"/>
        <v>42711.143240740734</v>
      </c>
      <c r="O3304" t="b">
        <v>0</v>
      </c>
      <c r="P3304">
        <v>50</v>
      </c>
      <c r="Q3304" t="b">
        <v>1</v>
      </c>
      <c r="R3304" t="s">
        <v>8271</v>
      </c>
      <c r="S3304" s="11">
        <f>SUM(E3304/D3304)*100</f>
        <v>103.39285714285715</v>
      </c>
      <c r="T3304" s="10">
        <f>SUM(E3304/P3304)</f>
        <v>173.7</v>
      </c>
      <c r="U3304" t="s">
        <v>8315</v>
      </c>
      <c r="V3304" t="s">
        <v>8316</v>
      </c>
    </row>
    <row r="3305" spans="1:22" ht="43.5" x14ac:dyDescent="0.35">
      <c r="A3305">
        <v>3303</v>
      </c>
      <c r="B3305" s="3" t="s">
        <v>3303</v>
      </c>
      <c r="C3305" s="3" t="s">
        <v>7413</v>
      </c>
      <c r="D3305" s="18">
        <v>1800</v>
      </c>
      <c r="E3305" s="18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7">
        <v>42056.443101851844</v>
      </c>
      <c r="L3305" s="7">
        <v>42091.401435185187</v>
      </c>
      <c r="M3305" s="5">
        <f>(J3305/86400)+25569+(-5/24)</f>
        <v>42056.443101851844</v>
      </c>
      <c r="N3305" s="5">
        <f t="shared" si="51"/>
        <v>42091.401435185187</v>
      </c>
      <c r="O3305" t="b">
        <v>0</v>
      </c>
      <c r="P3305">
        <v>35</v>
      </c>
      <c r="Q3305" t="b">
        <v>1</v>
      </c>
      <c r="R3305" t="s">
        <v>8271</v>
      </c>
      <c r="S3305" s="11">
        <f>SUM(E3305/D3305)*100</f>
        <v>115.88888888888889</v>
      </c>
      <c r="T3305" s="10">
        <f>SUM(E3305/P3305)</f>
        <v>59.6</v>
      </c>
      <c r="U3305" t="s">
        <v>8315</v>
      </c>
      <c r="V3305" t="s">
        <v>8316</v>
      </c>
    </row>
    <row r="3306" spans="1:22" ht="43.5" x14ac:dyDescent="0.35">
      <c r="A3306">
        <v>3304</v>
      </c>
      <c r="B3306" s="3" t="s">
        <v>3304</v>
      </c>
      <c r="C3306" s="3" t="s">
        <v>7414</v>
      </c>
      <c r="D3306" s="18">
        <v>15000</v>
      </c>
      <c r="E3306" s="18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7">
        <v>42696.41611111111</v>
      </c>
      <c r="L3306" s="7">
        <v>42726.41611111111</v>
      </c>
      <c r="M3306" s="5">
        <f>(J3306/86400)+25569+(-5/24)</f>
        <v>42696.41611111111</v>
      </c>
      <c r="N3306" s="5">
        <f t="shared" si="51"/>
        <v>42726.41611111111</v>
      </c>
      <c r="O3306" t="b">
        <v>0</v>
      </c>
      <c r="P3306">
        <v>175</v>
      </c>
      <c r="Q3306" t="b">
        <v>1</v>
      </c>
      <c r="R3306" t="s">
        <v>8271</v>
      </c>
      <c r="S3306" s="11">
        <f>SUM(E3306/D3306)*100</f>
        <v>104.51666666666665</v>
      </c>
      <c r="T3306" s="10">
        <f>SUM(E3306/P3306)</f>
        <v>89.585714285714289</v>
      </c>
      <c r="U3306" t="s">
        <v>8315</v>
      </c>
      <c r="V3306" t="s">
        <v>8316</v>
      </c>
    </row>
    <row r="3307" spans="1:22" ht="43.5" x14ac:dyDescent="0.35">
      <c r="A3307">
        <v>3305</v>
      </c>
      <c r="B3307" s="3" t="s">
        <v>3305</v>
      </c>
      <c r="C3307" s="3" t="s">
        <v>7415</v>
      </c>
      <c r="D3307" s="18">
        <v>4000</v>
      </c>
      <c r="E3307" s="18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7">
        <v>42186.647546296292</v>
      </c>
      <c r="L3307" s="7">
        <v>42216.647546296292</v>
      </c>
      <c r="M3307" s="5">
        <f>(J3307/86400)+25569+(-5/24)</f>
        <v>42186.647546296292</v>
      </c>
      <c r="N3307" s="5">
        <f t="shared" si="51"/>
        <v>42216.647546296292</v>
      </c>
      <c r="O3307" t="b">
        <v>0</v>
      </c>
      <c r="P3307">
        <v>20</v>
      </c>
      <c r="Q3307" t="b">
        <v>1</v>
      </c>
      <c r="R3307" t="s">
        <v>8271</v>
      </c>
      <c r="S3307" s="11">
        <f>SUM(E3307/D3307)*100</f>
        <v>102.02500000000001</v>
      </c>
      <c r="T3307" s="10">
        <f>SUM(E3307/P3307)</f>
        <v>204.05</v>
      </c>
      <c r="U3307" t="s">
        <v>8315</v>
      </c>
      <c r="V3307" t="s">
        <v>8316</v>
      </c>
    </row>
    <row r="3308" spans="1:22" ht="58" x14ac:dyDescent="0.35">
      <c r="A3308">
        <v>3306</v>
      </c>
      <c r="B3308" s="3" t="s">
        <v>3306</v>
      </c>
      <c r="C3308" s="3" t="s">
        <v>7416</v>
      </c>
      <c r="D3308" s="18">
        <v>1500</v>
      </c>
      <c r="E3308" s="1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7">
        <v>42493.010902777773</v>
      </c>
      <c r="L3308" s="7">
        <v>42530.916666666664</v>
      </c>
      <c r="M3308" s="5">
        <f>(J3308/86400)+25569+(-5/24)</f>
        <v>42493.010902777773</v>
      </c>
      <c r="N3308" s="5">
        <f t="shared" si="51"/>
        <v>42530.916666666664</v>
      </c>
      <c r="O3308" t="b">
        <v>0</v>
      </c>
      <c r="P3308">
        <v>54</v>
      </c>
      <c r="Q3308" t="b">
        <v>1</v>
      </c>
      <c r="R3308" t="s">
        <v>8271</v>
      </c>
      <c r="S3308" s="11">
        <f>SUM(E3308/D3308)*100</f>
        <v>175.33333333333334</v>
      </c>
      <c r="T3308" s="10">
        <f>SUM(E3308/P3308)</f>
        <v>48.703703703703702</v>
      </c>
      <c r="U3308" t="s">
        <v>8315</v>
      </c>
      <c r="V3308" t="s">
        <v>8316</v>
      </c>
    </row>
    <row r="3309" spans="1:22" ht="43.5" x14ac:dyDescent="0.35">
      <c r="A3309">
        <v>3307</v>
      </c>
      <c r="B3309" s="3" t="s">
        <v>3307</v>
      </c>
      <c r="C3309" s="3" t="s">
        <v>7417</v>
      </c>
      <c r="D3309" s="18">
        <v>1000</v>
      </c>
      <c r="E3309" s="18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7">
        <v>42474.848831018513</v>
      </c>
      <c r="L3309" s="7">
        <v>42504.848831018513</v>
      </c>
      <c r="M3309" s="5">
        <f>(J3309/86400)+25569+(-5/24)</f>
        <v>42474.848831018513</v>
      </c>
      <c r="N3309" s="5">
        <f t="shared" si="51"/>
        <v>42504.848831018513</v>
      </c>
      <c r="O3309" t="b">
        <v>0</v>
      </c>
      <c r="P3309">
        <v>20</v>
      </c>
      <c r="Q3309" t="b">
        <v>1</v>
      </c>
      <c r="R3309" t="s">
        <v>8271</v>
      </c>
      <c r="S3309" s="11">
        <f>SUM(E3309/D3309)*100</f>
        <v>106.67999999999999</v>
      </c>
      <c r="T3309" s="10">
        <f>SUM(E3309/P3309)</f>
        <v>53.339999999999996</v>
      </c>
      <c r="U3309" t="s">
        <v>8315</v>
      </c>
      <c r="V3309" t="s">
        <v>8316</v>
      </c>
    </row>
    <row r="3310" spans="1:22" ht="43.5" x14ac:dyDescent="0.35">
      <c r="A3310">
        <v>3308</v>
      </c>
      <c r="B3310" s="3" t="s">
        <v>3308</v>
      </c>
      <c r="C3310" s="3" t="s">
        <v>7418</v>
      </c>
      <c r="D3310" s="18">
        <v>3500</v>
      </c>
      <c r="E3310" s="18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7">
        <v>42452.668576388889</v>
      </c>
      <c r="L3310" s="7">
        <v>42473.668576388889</v>
      </c>
      <c r="M3310" s="5">
        <f>(J3310/86400)+25569+(-5/24)</f>
        <v>42452.668576388889</v>
      </c>
      <c r="N3310" s="5">
        <f t="shared" si="51"/>
        <v>42473.668576388889</v>
      </c>
      <c r="O3310" t="b">
        <v>0</v>
      </c>
      <c r="P3310">
        <v>57</v>
      </c>
      <c r="Q3310" t="b">
        <v>1</v>
      </c>
      <c r="R3310" t="s">
        <v>8271</v>
      </c>
      <c r="S3310" s="11">
        <f>SUM(E3310/D3310)*100</f>
        <v>122.28571428571429</v>
      </c>
      <c r="T3310" s="10">
        <f>SUM(E3310/P3310)</f>
        <v>75.087719298245617</v>
      </c>
      <c r="U3310" t="s">
        <v>8315</v>
      </c>
      <c r="V3310" t="s">
        <v>8316</v>
      </c>
    </row>
    <row r="3311" spans="1:22" ht="29" x14ac:dyDescent="0.35">
      <c r="A3311">
        <v>3309</v>
      </c>
      <c r="B3311" s="3" t="s">
        <v>3309</v>
      </c>
      <c r="C3311" s="3" t="s">
        <v>7419</v>
      </c>
      <c r="D3311" s="18">
        <v>350</v>
      </c>
      <c r="E3311" s="18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7">
        <v>42628.441874999997</v>
      </c>
      <c r="L3311" s="7">
        <v>42659.441874999997</v>
      </c>
      <c r="M3311" s="5">
        <f>(J3311/86400)+25569+(-5/24)</f>
        <v>42628.441874999997</v>
      </c>
      <c r="N3311" s="5">
        <f t="shared" si="51"/>
        <v>42659.441874999997</v>
      </c>
      <c r="O3311" t="b">
        <v>0</v>
      </c>
      <c r="P3311">
        <v>31</v>
      </c>
      <c r="Q3311" t="b">
        <v>1</v>
      </c>
      <c r="R3311" t="s">
        <v>8271</v>
      </c>
      <c r="S3311" s="11">
        <f>SUM(E3311/D3311)*100</f>
        <v>159.42857142857144</v>
      </c>
      <c r="T3311" s="10">
        <f>SUM(E3311/P3311)</f>
        <v>18</v>
      </c>
      <c r="U3311" t="s">
        <v>8315</v>
      </c>
      <c r="V3311" t="s">
        <v>8316</v>
      </c>
    </row>
    <row r="3312" spans="1:22" ht="29" x14ac:dyDescent="0.35">
      <c r="A3312">
        <v>3310</v>
      </c>
      <c r="B3312" s="3" t="s">
        <v>3310</v>
      </c>
      <c r="C3312" s="3" t="s">
        <v>7420</v>
      </c>
      <c r="D3312" s="18">
        <v>6500</v>
      </c>
      <c r="E3312" s="18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7">
        <v>42253.720196759255</v>
      </c>
      <c r="L3312" s="7">
        <v>42283.720196759255</v>
      </c>
      <c r="M3312" s="5">
        <f>(J3312/86400)+25569+(-5/24)</f>
        <v>42253.720196759255</v>
      </c>
      <c r="N3312" s="5">
        <f t="shared" si="51"/>
        <v>42283.720196759255</v>
      </c>
      <c r="O3312" t="b">
        <v>0</v>
      </c>
      <c r="P3312">
        <v>31</v>
      </c>
      <c r="Q3312" t="b">
        <v>1</v>
      </c>
      <c r="R3312" t="s">
        <v>8271</v>
      </c>
      <c r="S3312" s="11">
        <f>SUM(E3312/D3312)*100</f>
        <v>100.07692307692308</v>
      </c>
      <c r="T3312" s="10">
        <f>SUM(E3312/P3312)</f>
        <v>209.83870967741936</v>
      </c>
      <c r="U3312" t="s">
        <v>8315</v>
      </c>
      <c r="V3312" t="s">
        <v>8316</v>
      </c>
    </row>
    <row r="3313" spans="1:22" ht="43.5" x14ac:dyDescent="0.35">
      <c r="A3313">
        <v>3311</v>
      </c>
      <c r="B3313" s="3" t="s">
        <v>3311</v>
      </c>
      <c r="C3313" s="3" t="s">
        <v>7421</v>
      </c>
      <c r="D3313" s="18">
        <v>2500</v>
      </c>
      <c r="E3313" s="18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7">
        <v>42264.083449074074</v>
      </c>
      <c r="L3313" s="7">
        <v>42294.083449074074</v>
      </c>
      <c r="M3313" s="5">
        <f>(J3313/86400)+25569+(-5/24)</f>
        <v>42264.083449074074</v>
      </c>
      <c r="N3313" s="5">
        <f t="shared" si="51"/>
        <v>42294.083449074074</v>
      </c>
      <c r="O3313" t="b">
        <v>0</v>
      </c>
      <c r="P3313">
        <v>45</v>
      </c>
      <c r="Q3313" t="b">
        <v>1</v>
      </c>
      <c r="R3313" t="s">
        <v>8271</v>
      </c>
      <c r="S3313" s="11">
        <f>SUM(E3313/D3313)*100</f>
        <v>109.84</v>
      </c>
      <c r="T3313" s="10">
        <f>SUM(E3313/P3313)</f>
        <v>61.022222222222226</v>
      </c>
      <c r="U3313" t="s">
        <v>8315</v>
      </c>
      <c r="V3313" t="s">
        <v>8316</v>
      </c>
    </row>
    <row r="3314" spans="1:22" ht="43.5" x14ac:dyDescent="0.35">
      <c r="A3314">
        <v>3312</v>
      </c>
      <c r="B3314" s="3" t="s">
        <v>3312</v>
      </c>
      <c r="C3314" s="3" t="s">
        <v>7422</v>
      </c>
      <c r="D3314" s="18">
        <v>2500</v>
      </c>
      <c r="E3314" s="18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7">
        <v>42664.601226851846</v>
      </c>
      <c r="L3314" s="7">
        <v>42685.708333333336</v>
      </c>
      <c r="M3314" s="5">
        <f>(J3314/86400)+25569+(-5/24)</f>
        <v>42664.601226851846</v>
      </c>
      <c r="N3314" s="5">
        <f t="shared" si="51"/>
        <v>42685.708333333336</v>
      </c>
      <c r="O3314" t="b">
        <v>0</v>
      </c>
      <c r="P3314">
        <v>41</v>
      </c>
      <c r="Q3314" t="b">
        <v>1</v>
      </c>
      <c r="R3314" t="s">
        <v>8271</v>
      </c>
      <c r="S3314" s="11">
        <f>SUM(E3314/D3314)*100</f>
        <v>100.03999999999999</v>
      </c>
      <c r="T3314" s="10">
        <f>SUM(E3314/P3314)</f>
        <v>61</v>
      </c>
      <c r="U3314" t="s">
        <v>8315</v>
      </c>
      <c r="V3314" t="s">
        <v>8316</v>
      </c>
    </row>
    <row r="3315" spans="1:22" ht="43.5" x14ac:dyDescent="0.35">
      <c r="A3315">
        <v>3313</v>
      </c>
      <c r="B3315" s="3" t="s">
        <v>3313</v>
      </c>
      <c r="C3315" s="3" t="s">
        <v>7423</v>
      </c>
      <c r="D3315" s="18">
        <v>2000</v>
      </c>
      <c r="E3315" s="18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7">
        <v>42382.036076388882</v>
      </c>
      <c r="L3315" s="7">
        <v>42395.833333333336</v>
      </c>
      <c r="M3315" s="5">
        <f>(J3315/86400)+25569+(-5/24)</f>
        <v>42382.036076388882</v>
      </c>
      <c r="N3315" s="5">
        <f t="shared" si="51"/>
        <v>42395.833333333336</v>
      </c>
      <c r="O3315" t="b">
        <v>0</v>
      </c>
      <c r="P3315">
        <v>29</v>
      </c>
      <c r="Q3315" t="b">
        <v>1</v>
      </c>
      <c r="R3315" t="s">
        <v>8271</v>
      </c>
      <c r="S3315" s="11">
        <f>SUM(E3315/D3315)*100</f>
        <v>116.05000000000001</v>
      </c>
      <c r="T3315" s="10">
        <f>SUM(E3315/P3315)</f>
        <v>80.034482758620683</v>
      </c>
      <c r="U3315" t="s">
        <v>8315</v>
      </c>
      <c r="V3315" t="s">
        <v>8316</v>
      </c>
    </row>
    <row r="3316" spans="1:22" ht="43.5" x14ac:dyDescent="0.35">
      <c r="A3316">
        <v>3314</v>
      </c>
      <c r="B3316" s="3" t="s">
        <v>3314</v>
      </c>
      <c r="C3316" s="3" t="s">
        <v>7424</v>
      </c>
      <c r="D3316" s="18">
        <v>800</v>
      </c>
      <c r="E3316" s="18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7">
        <v>42105.059155092589</v>
      </c>
      <c r="L3316" s="7">
        <v>42132.628472222219</v>
      </c>
      <c r="M3316" s="5">
        <f>(J3316/86400)+25569+(-5/24)</f>
        <v>42105.059155092589</v>
      </c>
      <c r="N3316" s="5">
        <f t="shared" si="51"/>
        <v>42132.628472222219</v>
      </c>
      <c r="O3316" t="b">
        <v>0</v>
      </c>
      <c r="P3316">
        <v>58</v>
      </c>
      <c r="Q3316" t="b">
        <v>1</v>
      </c>
      <c r="R3316" t="s">
        <v>8271</v>
      </c>
      <c r="S3316" s="11">
        <f>SUM(E3316/D3316)*100</f>
        <v>210.75</v>
      </c>
      <c r="T3316" s="10">
        <f>SUM(E3316/P3316)</f>
        <v>29.068965517241381</v>
      </c>
      <c r="U3316" t="s">
        <v>8315</v>
      </c>
      <c r="V3316" t="s">
        <v>8316</v>
      </c>
    </row>
    <row r="3317" spans="1:22" ht="43.5" x14ac:dyDescent="0.35">
      <c r="A3317">
        <v>3315</v>
      </c>
      <c r="B3317" s="3" t="s">
        <v>3315</v>
      </c>
      <c r="C3317" s="3" t="s">
        <v>7425</v>
      </c>
      <c r="D3317" s="18">
        <v>4000</v>
      </c>
      <c r="E3317" s="18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7">
        <v>42466.09538194444</v>
      </c>
      <c r="L3317" s="7">
        <v>42496.09538194444</v>
      </c>
      <c r="M3317" s="5">
        <f>(J3317/86400)+25569+(-5/24)</f>
        <v>42466.09538194444</v>
      </c>
      <c r="N3317" s="5">
        <f t="shared" si="51"/>
        <v>42496.09538194444</v>
      </c>
      <c r="O3317" t="b">
        <v>0</v>
      </c>
      <c r="P3317">
        <v>89</v>
      </c>
      <c r="Q3317" t="b">
        <v>1</v>
      </c>
      <c r="R3317" t="s">
        <v>8271</v>
      </c>
      <c r="S3317" s="11">
        <f>SUM(E3317/D3317)*100</f>
        <v>110.00000000000001</v>
      </c>
      <c r="T3317" s="10">
        <f>SUM(E3317/P3317)</f>
        <v>49.438202247191015</v>
      </c>
      <c r="U3317" t="s">
        <v>8315</v>
      </c>
      <c r="V3317" t="s">
        <v>8316</v>
      </c>
    </row>
    <row r="3318" spans="1:22" ht="72.5" x14ac:dyDescent="0.35">
      <c r="A3318">
        <v>3316</v>
      </c>
      <c r="B3318" s="3" t="s">
        <v>3316</v>
      </c>
      <c r="C3318" s="3" t="s">
        <v>7426</v>
      </c>
      <c r="D3318" s="18">
        <v>11737</v>
      </c>
      <c r="E3318" s="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7">
        <v>41826.662905092591</v>
      </c>
      <c r="L3318" s="7">
        <v>41859.370833333327</v>
      </c>
      <c r="M3318" s="5">
        <f>(J3318/86400)+25569+(-5/24)</f>
        <v>41826.662905092591</v>
      </c>
      <c r="N3318" s="5">
        <f t="shared" si="51"/>
        <v>41859.370833333327</v>
      </c>
      <c r="O3318" t="b">
        <v>0</v>
      </c>
      <c r="P3318">
        <v>125</v>
      </c>
      <c r="Q3318" t="b">
        <v>1</v>
      </c>
      <c r="R3318" t="s">
        <v>8271</v>
      </c>
      <c r="S3318" s="11">
        <f>SUM(E3318/D3318)*100</f>
        <v>100.08673425918037</v>
      </c>
      <c r="T3318" s="10">
        <f>SUM(E3318/P3318)</f>
        <v>93.977440000000001</v>
      </c>
      <c r="U3318" t="s">
        <v>8315</v>
      </c>
      <c r="V3318" t="s">
        <v>8316</v>
      </c>
    </row>
    <row r="3319" spans="1:22" ht="43.5" x14ac:dyDescent="0.35">
      <c r="A3319">
        <v>3317</v>
      </c>
      <c r="B3319" s="3" t="s">
        <v>3317</v>
      </c>
      <c r="C3319" s="3" t="s">
        <v>7427</v>
      </c>
      <c r="D3319" s="18">
        <v>1050</v>
      </c>
      <c r="E3319" s="18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7">
        <v>42498.831296296295</v>
      </c>
      <c r="L3319" s="7">
        <v>42528.831296296295</v>
      </c>
      <c r="M3319" s="5">
        <f>(J3319/86400)+25569+(-5/24)</f>
        <v>42498.831296296295</v>
      </c>
      <c r="N3319" s="5">
        <f t="shared" si="51"/>
        <v>42528.831296296295</v>
      </c>
      <c r="O3319" t="b">
        <v>0</v>
      </c>
      <c r="P3319">
        <v>18</v>
      </c>
      <c r="Q3319" t="b">
        <v>1</v>
      </c>
      <c r="R3319" t="s">
        <v>8271</v>
      </c>
      <c r="S3319" s="11">
        <f>SUM(E3319/D3319)*100</f>
        <v>106.19047619047619</v>
      </c>
      <c r="T3319" s="10">
        <f>SUM(E3319/P3319)</f>
        <v>61.944444444444443</v>
      </c>
      <c r="U3319" t="s">
        <v>8315</v>
      </c>
      <c r="V3319" t="s">
        <v>8316</v>
      </c>
    </row>
    <row r="3320" spans="1:22" ht="29" x14ac:dyDescent="0.35">
      <c r="A3320">
        <v>3318</v>
      </c>
      <c r="B3320" s="3" t="s">
        <v>3318</v>
      </c>
      <c r="C3320" s="3" t="s">
        <v>7428</v>
      </c>
      <c r="D3320" s="18">
        <v>2000</v>
      </c>
      <c r="E3320" s="18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7">
        <v>42431.093668981477</v>
      </c>
      <c r="L3320" s="7">
        <v>42470.895833333336</v>
      </c>
      <c r="M3320" s="5">
        <f>(J3320/86400)+25569+(-5/24)</f>
        <v>42431.093668981477</v>
      </c>
      <c r="N3320" s="5">
        <f t="shared" si="51"/>
        <v>42470.895833333336</v>
      </c>
      <c r="O3320" t="b">
        <v>0</v>
      </c>
      <c r="P3320">
        <v>32</v>
      </c>
      <c r="Q3320" t="b">
        <v>1</v>
      </c>
      <c r="R3320" t="s">
        <v>8271</v>
      </c>
      <c r="S3320" s="11">
        <f>SUM(E3320/D3320)*100</f>
        <v>125.6</v>
      </c>
      <c r="T3320" s="10">
        <f>SUM(E3320/P3320)</f>
        <v>78.5</v>
      </c>
      <c r="U3320" t="s">
        <v>8315</v>
      </c>
      <c r="V3320" t="s">
        <v>8316</v>
      </c>
    </row>
    <row r="3321" spans="1:22" ht="58" x14ac:dyDescent="0.35">
      <c r="A3321">
        <v>3319</v>
      </c>
      <c r="B3321" s="3" t="s">
        <v>3319</v>
      </c>
      <c r="C3321" s="3" t="s">
        <v>7429</v>
      </c>
      <c r="D3321" s="18">
        <v>500</v>
      </c>
      <c r="E3321" s="18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7">
        <v>41990.377152777779</v>
      </c>
      <c r="L3321" s="7">
        <v>42035.377152777779</v>
      </c>
      <c r="M3321" s="5">
        <f>(J3321/86400)+25569+(-5/24)</f>
        <v>41990.377152777779</v>
      </c>
      <c r="N3321" s="5">
        <f t="shared" si="51"/>
        <v>42035.377152777779</v>
      </c>
      <c r="O3321" t="b">
        <v>0</v>
      </c>
      <c r="P3321">
        <v>16</v>
      </c>
      <c r="Q3321" t="b">
        <v>1</v>
      </c>
      <c r="R3321" t="s">
        <v>8271</v>
      </c>
      <c r="S3321" s="11">
        <f>SUM(E3321/D3321)*100</f>
        <v>108</v>
      </c>
      <c r="T3321" s="10">
        <f>SUM(E3321/P3321)</f>
        <v>33.75</v>
      </c>
      <c r="U3321" t="s">
        <v>8315</v>
      </c>
      <c r="V3321" t="s">
        <v>8316</v>
      </c>
    </row>
    <row r="3322" spans="1:22" ht="43.5" x14ac:dyDescent="0.35">
      <c r="A3322">
        <v>3320</v>
      </c>
      <c r="B3322" s="3" t="s">
        <v>3320</v>
      </c>
      <c r="C3322" s="3" t="s">
        <v>7430</v>
      </c>
      <c r="D3322" s="18">
        <v>2500</v>
      </c>
      <c r="E3322" s="18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7">
        <v>42512.837465277778</v>
      </c>
      <c r="L3322" s="7">
        <v>42542.837465277778</v>
      </c>
      <c r="M3322" s="5">
        <f>(J3322/86400)+25569+(-5/24)</f>
        <v>42512.837465277778</v>
      </c>
      <c r="N3322" s="5">
        <f t="shared" si="51"/>
        <v>42542.837465277778</v>
      </c>
      <c r="O3322" t="b">
        <v>0</v>
      </c>
      <c r="P3322">
        <v>38</v>
      </c>
      <c r="Q3322" t="b">
        <v>1</v>
      </c>
      <c r="R3322" t="s">
        <v>8271</v>
      </c>
      <c r="S3322" s="11">
        <f>SUM(E3322/D3322)*100</f>
        <v>101</v>
      </c>
      <c r="T3322" s="10">
        <f>SUM(E3322/P3322)</f>
        <v>66.44736842105263</v>
      </c>
      <c r="U3322" t="s">
        <v>8315</v>
      </c>
      <c r="V3322" t="s">
        <v>8316</v>
      </c>
    </row>
    <row r="3323" spans="1:22" ht="58" x14ac:dyDescent="0.35">
      <c r="A3323">
        <v>3321</v>
      </c>
      <c r="B3323" s="3" t="s">
        <v>3321</v>
      </c>
      <c r="C3323" s="3" t="s">
        <v>7431</v>
      </c>
      <c r="D3323" s="18">
        <v>500</v>
      </c>
      <c r="E3323" s="18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7">
        <v>41913.891956018517</v>
      </c>
      <c r="L3323" s="7">
        <v>41927.957638888889</v>
      </c>
      <c r="M3323" s="5">
        <f>(J3323/86400)+25569+(-5/24)</f>
        <v>41913.891956018517</v>
      </c>
      <c r="N3323" s="5">
        <f t="shared" si="51"/>
        <v>41927.957638888889</v>
      </c>
      <c r="O3323" t="b">
        <v>0</v>
      </c>
      <c r="P3323">
        <v>15</v>
      </c>
      <c r="Q3323" t="b">
        <v>1</v>
      </c>
      <c r="R3323" t="s">
        <v>8271</v>
      </c>
      <c r="S3323" s="11">
        <f>SUM(E3323/D3323)*100</f>
        <v>107.4</v>
      </c>
      <c r="T3323" s="10">
        <f>SUM(E3323/P3323)</f>
        <v>35.799999999999997</v>
      </c>
      <c r="U3323" t="s">
        <v>8315</v>
      </c>
      <c r="V3323" t="s">
        <v>8316</v>
      </c>
    </row>
    <row r="3324" spans="1:22" ht="43.5" x14ac:dyDescent="0.35">
      <c r="A3324">
        <v>3322</v>
      </c>
      <c r="B3324" s="3" t="s">
        <v>3322</v>
      </c>
      <c r="C3324" s="3" t="s">
        <v>7432</v>
      </c>
      <c r="D3324" s="18">
        <v>3300</v>
      </c>
      <c r="E3324" s="18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7">
        <v>42520.802037037036</v>
      </c>
      <c r="L3324" s="7">
        <v>42542.954861111109</v>
      </c>
      <c r="M3324" s="5">
        <f>(J3324/86400)+25569+(-5/24)</f>
        <v>42520.802037037036</v>
      </c>
      <c r="N3324" s="5">
        <f t="shared" si="51"/>
        <v>42542.954861111109</v>
      </c>
      <c r="O3324" t="b">
        <v>0</v>
      </c>
      <c r="P3324">
        <v>23</v>
      </c>
      <c r="Q3324" t="b">
        <v>1</v>
      </c>
      <c r="R3324" t="s">
        <v>8271</v>
      </c>
      <c r="S3324" s="11">
        <f>SUM(E3324/D3324)*100</f>
        <v>101.51515151515152</v>
      </c>
      <c r="T3324" s="10">
        <f>SUM(E3324/P3324)</f>
        <v>145.65217391304347</v>
      </c>
      <c r="U3324" t="s">
        <v>8315</v>
      </c>
      <c r="V3324" t="s">
        <v>8316</v>
      </c>
    </row>
    <row r="3325" spans="1:22" ht="43.5" x14ac:dyDescent="0.35">
      <c r="A3325">
        <v>3323</v>
      </c>
      <c r="B3325" s="3" t="s">
        <v>3323</v>
      </c>
      <c r="C3325" s="3" t="s">
        <v>7433</v>
      </c>
      <c r="D3325" s="18">
        <v>1000</v>
      </c>
      <c r="E3325" s="18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7">
        <v>42608.157499999994</v>
      </c>
      <c r="L3325" s="7">
        <v>42638.157499999994</v>
      </c>
      <c r="M3325" s="5">
        <f>(J3325/86400)+25569+(-5/24)</f>
        <v>42608.157499999994</v>
      </c>
      <c r="N3325" s="5">
        <f t="shared" si="51"/>
        <v>42638.157499999994</v>
      </c>
      <c r="O3325" t="b">
        <v>0</v>
      </c>
      <c r="P3325">
        <v>49</v>
      </c>
      <c r="Q3325" t="b">
        <v>1</v>
      </c>
      <c r="R3325" t="s">
        <v>8271</v>
      </c>
      <c r="S3325" s="11">
        <f>SUM(E3325/D3325)*100</f>
        <v>125.89999999999999</v>
      </c>
      <c r="T3325" s="10">
        <f>SUM(E3325/P3325)</f>
        <v>25.693877551020407</v>
      </c>
      <c r="U3325" t="s">
        <v>8315</v>
      </c>
      <c r="V3325" t="s">
        <v>8316</v>
      </c>
    </row>
    <row r="3326" spans="1:22" ht="43.5" x14ac:dyDescent="0.35">
      <c r="A3326">
        <v>3324</v>
      </c>
      <c r="B3326" s="3" t="s">
        <v>3324</v>
      </c>
      <c r="C3326" s="3" t="s">
        <v>7434</v>
      </c>
      <c r="D3326" s="18">
        <v>1500</v>
      </c>
      <c r="E3326" s="18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7">
        <v>42512.374884259254</v>
      </c>
      <c r="L3326" s="7">
        <v>42526.374884259254</v>
      </c>
      <c r="M3326" s="5">
        <f>(J3326/86400)+25569+(-5/24)</f>
        <v>42512.374884259254</v>
      </c>
      <c r="N3326" s="5">
        <f t="shared" si="51"/>
        <v>42526.374884259254</v>
      </c>
      <c r="O3326" t="b">
        <v>0</v>
      </c>
      <c r="P3326">
        <v>10</v>
      </c>
      <c r="Q3326" t="b">
        <v>1</v>
      </c>
      <c r="R3326" t="s">
        <v>8271</v>
      </c>
      <c r="S3326" s="11">
        <f>SUM(E3326/D3326)*100</f>
        <v>101.66666666666666</v>
      </c>
      <c r="T3326" s="10">
        <f>SUM(E3326/P3326)</f>
        <v>152.5</v>
      </c>
      <c r="U3326" t="s">
        <v>8315</v>
      </c>
      <c r="V3326" t="s">
        <v>8316</v>
      </c>
    </row>
    <row r="3327" spans="1:22" ht="43.5" x14ac:dyDescent="0.35">
      <c r="A3327">
        <v>3325</v>
      </c>
      <c r="B3327" s="3" t="s">
        <v>3325</v>
      </c>
      <c r="C3327" s="3" t="s">
        <v>7435</v>
      </c>
      <c r="D3327" s="18">
        <v>400</v>
      </c>
      <c r="E3327" s="18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7">
        <v>42064.577280092592</v>
      </c>
      <c r="L3327" s="7">
        <v>42099.535613425927</v>
      </c>
      <c r="M3327" s="5">
        <f>(J3327/86400)+25569+(-5/24)</f>
        <v>42064.577280092592</v>
      </c>
      <c r="N3327" s="5">
        <f t="shared" si="51"/>
        <v>42099.535613425927</v>
      </c>
      <c r="O3327" t="b">
        <v>0</v>
      </c>
      <c r="P3327">
        <v>15</v>
      </c>
      <c r="Q3327" t="b">
        <v>1</v>
      </c>
      <c r="R3327" t="s">
        <v>8271</v>
      </c>
      <c r="S3327" s="11">
        <f>SUM(E3327/D3327)*100</f>
        <v>112.5</v>
      </c>
      <c r="T3327" s="10">
        <f>SUM(E3327/P3327)</f>
        <v>30</v>
      </c>
      <c r="U3327" t="s">
        <v>8315</v>
      </c>
      <c r="V3327" t="s">
        <v>8316</v>
      </c>
    </row>
    <row r="3328" spans="1:22" ht="43.5" x14ac:dyDescent="0.35">
      <c r="A3328">
        <v>3326</v>
      </c>
      <c r="B3328" s="3" t="s">
        <v>3326</v>
      </c>
      <c r="C3328" s="3" t="s">
        <v>7436</v>
      </c>
      <c r="D3328" s="18">
        <v>8000</v>
      </c>
      <c r="E3328" s="1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7">
        <v>42041.505844907406</v>
      </c>
      <c r="L3328" s="7">
        <v>42071.464178240734</v>
      </c>
      <c r="M3328" s="5">
        <f>(J3328/86400)+25569+(-5/24)</f>
        <v>42041.505844907406</v>
      </c>
      <c r="N3328" s="5">
        <f t="shared" si="51"/>
        <v>42071.464178240734</v>
      </c>
      <c r="O3328" t="b">
        <v>0</v>
      </c>
      <c r="P3328">
        <v>57</v>
      </c>
      <c r="Q3328" t="b">
        <v>1</v>
      </c>
      <c r="R3328" t="s">
        <v>8271</v>
      </c>
      <c r="S3328" s="11">
        <f>SUM(E3328/D3328)*100</f>
        <v>101.375</v>
      </c>
      <c r="T3328" s="10">
        <f>SUM(E3328/P3328)</f>
        <v>142.28070175438597</v>
      </c>
      <c r="U3328" t="s">
        <v>8315</v>
      </c>
      <c r="V3328" t="s">
        <v>8316</v>
      </c>
    </row>
    <row r="3329" spans="1:22" ht="43.5" x14ac:dyDescent="0.35">
      <c r="A3329">
        <v>3327</v>
      </c>
      <c r="B3329" s="3" t="s">
        <v>3327</v>
      </c>
      <c r="C3329" s="3" t="s">
        <v>7437</v>
      </c>
      <c r="D3329" s="18">
        <v>800</v>
      </c>
      <c r="E3329" s="18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7">
        <v>42468.166273148141</v>
      </c>
      <c r="L3329" s="7">
        <v>42498.166273148141</v>
      </c>
      <c r="M3329" s="5">
        <f>(J3329/86400)+25569+(-5/24)</f>
        <v>42468.166273148141</v>
      </c>
      <c r="N3329" s="5">
        <f t="shared" si="51"/>
        <v>42498.166273148141</v>
      </c>
      <c r="O3329" t="b">
        <v>0</v>
      </c>
      <c r="P3329">
        <v>33</v>
      </c>
      <c r="Q3329" t="b">
        <v>1</v>
      </c>
      <c r="R3329" t="s">
        <v>8271</v>
      </c>
      <c r="S3329" s="11">
        <f>SUM(E3329/D3329)*100</f>
        <v>101.25</v>
      </c>
      <c r="T3329" s="10">
        <f>SUM(E3329/P3329)</f>
        <v>24.545454545454547</v>
      </c>
      <c r="U3329" t="s">
        <v>8315</v>
      </c>
      <c r="V3329" t="s">
        <v>8316</v>
      </c>
    </row>
    <row r="3330" spans="1:22" ht="43.5" x14ac:dyDescent="0.35">
      <c r="A3330">
        <v>3328</v>
      </c>
      <c r="B3330" s="3" t="s">
        <v>3328</v>
      </c>
      <c r="C3330" s="3" t="s">
        <v>7438</v>
      </c>
      <c r="D3330" s="18">
        <v>1800</v>
      </c>
      <c r="E3330" s="18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7">
        <v>41822.366701388884</v>
      </c>
      <c r="L3330" s="7">
        <v>41824.833333333328</v>
      </c>
      <c r="M3330" s="5">
        <f>(J3330/86400)+25569+(-5/24)</f>
        <v>41822.366701388884</v>
      </c>
      <c r="N3330" s="5">
        <f t="shared" si="51"/>
        <v>41824.833333333328</v>
      </c>
      <c r="O3330" t="b">
        <v>0</v>
      </c>
      <c r="P3330">
        <v>9</v>
      </c>
      <c r="Q3330" t="b">
        <v>1</v>
      </c>
      <c r="R3330" t="s">
        <v>8271</v>
      </c>
      <c r="S3330" s="11">
        <f>SUM(E3330/D3330)*100</f>
        <v>146.38888888888889</v>
      </c>
      <c r="T3330" s="10">
        <f>SUM(E3330/P3330)</f>
        <v>292.77777777777777</v>
      </c>
      <c r="U3330" t="s">
        <v>8315</v>
      </c>
      <c r="V3330" t="s">
        <v>8316</v>
      </c>
    </row>
    <row r="3331" spans="1:22" ht="43.5" x14ac:dyDescent="0.35">
      <c r="A3331">
        <v>3329</v>
      </c>
      <c r="B3331" s="3" t="s">
        <v>3329</v>
      </c>
      <c r="C3331" s="3" t="s">
        <v>7439</v>
      </c>
      <c r="D3331" s="18">
        <v>1000</v>
      </c>
      <c r="E3331" s="18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7">
        <v>41837.114675925921</v>
      </c>
      <c r="L3331" s="7">
        <v>41847.75</v>
      </c>
      <c r="M3331" s="5">
        <f>(J3331/86400)+25569+(-5/24)</f>
        <v>41837.114675925921</v>
      </c>
      <c r="N3331" s="5">
        <f t="shared" ref="N3331:N3394" si="52">(I3331/86400)+25569+(-5/24)</f>
        <v>41847.75</v>
      </c>
      <c r="O3331" t="b">
        <v>0</v>
      </c>
      <c r="P3331">
        <v>26</v>
      </c>
      <c r="Q3331" t="b">
        <v>1</v>
      </c>
      <c r="R3331" t="s">
        <v>8271</v>
      </c>
      <c r="S3331" s="11">
        <f>SUM(E3331/D3331)*100</f>
        <v>116.8</v>
      </c>
      <c r="T3331" s="10">
        <f>SUM(E3331/P3331)</f>
        <v>44.92307692307692</v>
      </c>
      <c r="U3331" t="s">
        <v>8315</v>
      </c>
      <c r="V3331" t="s">
        <v>8316</v>
      </c>
    </row>
    <row r="3332" spans="1:22" ht="43.5" x14ac:dyDescent="0.35">
      <c r="A3332">
        <v>3330</v>
      </c>
      <c r="B3332" s="3" t="s">
        <v>3330</v>
      </c>
      <c r="C3332" s="3" t="s">
        <v>7440</v>
      </c>
      <c r="D3332" s="18">
        <v>1500</v>
      </c>
      <c r="E3332" s="18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7">
        <v>42065.679027777776</v>
      </c>
      <c r="L3332" s="7">
        <v>42095.637361111112</v>
      </c>
      <c r="M3332" s="5">
        <f>(J3332/86400)+25569+(-5/24)</f>
        <v>42065.679027777776</v>
      </c>
      <c r="N3332" s="5">
        <f t="shared" si="52"/>
        <v>42095.637361111112</v>
      </c>
      <c r="O3332" t="b">
        <v>0</v>
      </c>
      <c r="P3332">
        <v>69</v>
      </c>
      <c r="Q3332" t="b">
        <v>1</v>
      </c>
      <c r="R3332" t="s">
        <v>8271</v>
      </c>
      <c r="S3332" s="11">
        <f>SUM(E3332/D3332)*100</f>
        <v>106.26666666666667</v>
      </c>
      <c r="T3332" s="10">
        <f>SUM(E3332/P3332)</f>
        <v>23.10144927536232</v>
      </c>
      <c r="U3332" t="s">
        <v>8315</v>
      </c>
      <c r="V3332" t="s">
        <v>8316</v>
      </c>
    </row>
    <row r="3333" spans="1:22" ht="43.5" x14ac:dyDescent="0.35">
      <c r="A3333">
        <v>3331</v>
      </c>
      <c r="B3333" s="3" t="s">
        <v>3331</v>
      </c>
      <c r="C3333" s="3" t="s">
        <v>7441</v>
      </c>
      <c r="D3333" s="18">
        <v>5000</v>
      </c>
      <c r="E3333" s="18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7">
        <v>42248.48942129629</v>
      </c>
      <c r="L3333" s="7">
        <v>42283.48942129629</v>
      </c>
      <c r="M3333" s="5">
        <f>(J3333/86400)+25569+(-5/24)</f>
        <v>42248.48942129629</v>
      </c>
      <c r="N3333" s="5">
        <f t="shared" si="52"/>
        <v>42283.48942129629</v>
      </c>
      <c r="O3333" t="b">
        <v>0</v>
      </c>
      <c r="P3333">
        <v>65</v>
      </c>
      <c r="Q3333" t="b">
        <v>1</v>
      </c>
      <c r="R3333" t="s">
        <v>8271</v>
      </c>
      <c r="S3333" s="11">
        <f>SUM(E3333/D3333)*100</f>
        <v>104.52</v>
      </c>
      <c r="T3333" s="10">
        <f>SUM(E3333/P3333)</f>
        <v>80.400000000000006</v>
      </c>
      <c r="U3333" t="s">
        <v>8315</v>
      </c>
      <c r="V3333" t="s">
        <v>8316</v>
      </c>
    </row>
    <row r="3334" spans="1:22" ht="43.5" x14ac:dyDescent="0.35">
      <c r="A3334">
        <v>3332</v>
      </c>
      <c r="B3334" s="3" t="s">
        <v>3332</v>
      </c>
      <c r="C3334" s="3" t="s">
        <v>7442</v>
      </c>
      <c r="D3334" s="18">
        <v>6000</v>
      </c>
      <c r="E3334" s="18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7">
        <v>41809.651967592588</v>
      </c>
      <c r="L3334" s="7">
        <v>41839.651967592588</v>
      </c>
      <c r="M3334" s="5">
        <f>(J3334/86400)+25569+(-5/24)</f>
        <v>41809.651967592588</v>
      </c>
      <c r="N3334" s="5">
        <f t="shared" si="52"/>
        <v>41839.651967592588</v>
      </c>
      <c r="O3334" t="b">
        <v>0</v>
      </c>
      <c r="P3334">
        <v>83</v>
      </c>
      <c r="Q3334" t="b">
        <v>1</v>
      </c>
      <c r="R3334" t="s">
        <v>8271</v>
      </c>
      <c r="S3334" s="11">
        <f>SUM(E3334/D3334)*100</f>
        <v>100</v>
      </c>
      <c r="T3334" s="10">
        <f>SUM(E3334/P3334)</f>
        <v>72.289156626506028</v>
      </c>
      <c r="U3334" t="s">
        <v>8315</v>
      </c>
      <c r="V3334" t="s">
        <v>8316</v>
      </c>
    </row>
    <row r="3335" spans="1:22" ht="43.5" x14ac:dyDescent="0.35">
      <c r="A3335">
        <v>3333</v>
      </c>
      <c r="B3335" s="3" t="s">
        <v>3333</v>
      </c>
      <c r="C3335" s="3" t="s">
        <v>7443</v>
      </c>
      <c r="D3335" s="18">
        <v>3500</v>
      </c>
      <c r="E3335" s="18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7">
        <v>42148.468518518515</v>
      </c>
      <c r="L3335" s="7">
        <v>42170.468518518515</v>
      </c>
      <c r="M3335" s="5">
        <f>(J3335/86400)+25569+(-5/24)</f>
        <v>42148.468518518515</v>
      </c>
      <c r="N3335" s="5">
        <f t="shared" si="52"/>
        <v>42170.468518518515</v>
      </c>
      <c r="O3335" t="b">
        <v>0</v>
      </c>
      <c r="P3335">
        <v>111</v>
      </c>
      <c r="Q3335" t="b">
        <v>1</v>
      </c>
      <c r="R3335" t="s">
        <v>8271</v>
      </c>
      <c r="S3335" s="11">
        <f>SUM(E3335/D3335)*100</f>
        <v>104.57142857142858</v>
      </c>
      <c r="T3335" s="10">
        <f>SUM(E3335/P3335)</f>
        <v>32.972972972972975</v>
      </c>
      <c r="U3335" t="s">
        <v>8315</v>
      </c>
      <c r="V3335" t="s">
        <v>8316</v>
      </c>
    </row>
    <row r="3336" spans="1:22" ht="29" x14ac:dyDescent="0.35">
      <c r="A3336">
        <v>3334</v>
      </c>
      <c r="B3336" s="3" t="s">
        <v>3334</v>
      </c>
      <c r="C3336" s="3" t="s">
        <v>7444</v>
      </c>
      <c r="D3336" s="18">
        <v>3871</v>
      </c>
      <c r="E3336" s="18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7">
        <v>42185.312754629624</v>
      </c>
      <c r="L3336" s="7">
        <v>42215.312754629624</v>
      </c>
      <c r="M3336" s="5">
        <f>(J3336/86400)+25569+(-5/24)</f>
        <v>42185.312754629624</v>
      </c>
      <c r="N3336" s="5">
        <f t="shared" si="52"/>
        <v>42215.312754629624</v>
      </c>
      <c r="O3336" t="b">
        <v>0</v>
      </c>
      <c r="P3336">
        <v>46</v>
      </c>
      <c r="Q3336" t="b">
        <v>1</v>
      </c>
      <c r="R3336" t="s">
        <v>8271</v>
      </c>
      <c r="S3336" s="11">
        <f>SUM(E3336/D3336)*100</f>
        <v>138.62051149573753</v>
      </c>
      <c r="T3336" s="10">
        <f>SUM(E3336/P3336)</f>
        <v>116.65217391304348</v>
      </c>
      <c r="U3336" t="s">
        <v>8315</v>
      </c>
      <c r="V3336" t="s">
        <v>8316</v>
      </c>
    </row>
    <row r="3337" spans="1:22" ht="58" x14ac:dyDescent="0.35">
      <c r="A3337">
        <v>3335</v>
      </c>
      <c r="B3337" s="3" t="s">
        <v>3335</v>
      </c>
      <c r="C3337" s="3" t="s">
        <v>7445</v>
      </c>
      <c r="D3337" s="18">
        <v>5000</v>
      </c>
      <c r="E3337" s="18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7">
        <v>41827.465810185182</v>
      </c>
      <c r="L3337" s="7">
        <v>41854.75</v>
      </c>
      <c r="M3337" s="5">
        <f>(J3337/86400)+25569+(-5/24)</f>
        <v>41827.465810185182</v>
      </c>
      <c r="N3337" s="5">
        <f t="shared" si="52"/>
        <v>41854.75</v>
      </c>
      <c r="O3337" t="b">
        <v>0</v>
      </c>
      <c r="P3337">
        <v>63</v>
      </c>
      <c r="Q3337" t="b">
        <v>1</v>
      </c>
      <c r="R3337" t="s">
        <v>8271</v>
      </c>
      <c r="S3337" s="11">
        <f>SUM(E3337/D3337)*100</f>
        <v>100.32000000000001</v>
      </c>
      <c r="T3337" s="10">
        <f>SUM(E3337/P3337)</f>
        <v>79.61904761904762</v>
      </c>
      <c r="U3337" t="s">
        <v>8315</v>
      </c>
      <c r="V3337" t="s">
        <v>8316</v>
      </c>
    </row>
    <row r="3338" spans="1:22" ht="43.5" x14ac:dyDescent="0.35">
      <c r="A3338">
        <v>3336</v>
      </c>
      <c r="B3338" s="3" t="s">
        <v>3336</v>
      </c>
      <c r="C3338" s="3" t="s">
        <v>7446</v>
      </c>
      <c r="D3338" s="18">
        <v>250</v>
      </c>
      <c r="E3338" s="1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7">
        <v>42437.190347222218</v>
      </c>
      <c r="L3338" s="7">
        <v>42465.148680555554</v>
      </c>
      <c r="M3338" s="5">
        <f>(J3338/86400)+25569+(-5/24)</f>
        <v>42437.190347222218</v>
      </c>
      <c r="N3338" s="5">
        <f t="shared" si="52"/>
        <v>42465.148680555554</v>
      </c>
      <c r="O3338" t="b">
        <v>0</v>
      </c>
      <c r="P3338">
        <v>9</v>
      </c>
      <c r="Q3338" t="b">
        <v>1</v>
      </c>
      <c r="R3338" t="s">
        <v>8271</v>
      </c>
      <c r="S3338" s="11">
        <f>SUM(E3338/D3338)*100</f>
        <v>100</v>
      </c>
      <c r="T3338" s="10">
        <f>SUM(E3338/P3338)</f>
        <v>27.777777777777779</v>
      </c>
      <c r="U3338" t="s">
        <v>8315</v>
      </c>
      <c r="V3338" t="s">
        <v>8316</v>
      </c>
    </row>
    <row r="3339" spans="1:22" ht="43.5" x14ac:dyDescent="0.35">
      <c r="A3339">
        <v>3337</v>
      </c>
      <c r="B3339" s="3" t="s">
        <v>3337</v>
      </c>
      <c r="C3339" s="3" t="s">
        <v>7447</v>
      </c>
      <c r="D3339" s="18">
        <v>2500</v>
      </c>
      <c r="E3339" s="18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7">
        <v>41901.073692129627</v>
      </c>
      <c r="L3339" s="7">
        <v>41922.666666666664</v>
      </c>
      <c r="M3339" s="5">
        <f>(J3339/86400)+25569+(-5/24)</f>
        <v>41901.073692129627</v>
      </c>
      <c r="N3339" s="5">
        <f t="shared" si="52"/>
        <v>41922.666666666664</v>
      </c>
      <c r="O3339" t="b">
        <v>0</v>
      </c>
      <c r="P3339">
        <v>34</v>
      </c>
      <c r="Q3339" t="b">
        <v>1</v>
      </c>
      <c r="R3339" t="s">
        <v>8271</v>
      </c>
      <c r="S3339" s="11">
        <f>SUM(E3339/D3339)*100</f>
        <v>110.2</v>
      </c>
      <c r="T3339" s="10">
        <f>SUM(E3339/P3339)</f>
        <v>81.029411764705884</v>
      </c>
      <c r="U3339" t="s">
        <v>8315</v>
      </c>
      <c r="V3339" t="s">
        <v>8316</v>
      </c>
    </row>
    <row r="3340" spans="1:22" ht="29" x14ac:dyDescent="0.35">
      <c r="A3340">
        <v>3338</v>
      </c>
      <c r="B3340" s="3" t="s">
        <v>3338</v>
      </c>
      <c r="C3340" s="3" t="s">
        <v>7448</v>
      </c>
      <c r="D3340" s="18">
        <v>15000</v>
      </c>
      <c r="E3340" s="18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7">
        <v>42769.366666666661</v>
      </c>
      <c r="L3340" s="7">
        <v>42790.366666666661</v>
      </c>
      <c r="M3340" s="5">
        <f>(J3340/86400)+25569+(-5/24)</f>
        <v>42769.366666666661</v>
      </c>
      <c r="N3340" s="5">
        <f t="shared" si="52"/>
        <v>42790.366666666661</v>
      </c>
      <c r="O3340" t="b">
        <v>0</v>
      </c>
      <c r="P3340">
        <v>112</v>
      </c>
      <c r="Q3340" t="b">
        <v>1</v>
      </c>
      <c r="R3340" t="s">
        <v>8271</v>
      </c>
      <c r="S3340" s="11">
        <f>SUM(E3340/D3340)*100</f>
        <v>102.18</v>
      </c>
      <c r="T3340" s="10">
        <f>SUM(E3340/P3340)</f>
        <v>136.84821428571428</v>
      </c>
      <c r="U3340" t="s">
        <v>8315</v>
      </c>
      <c r="V3340" t="s">
        <v>8316</v>
      </c>
    </row>
    <row r="3341" spans="1:22" ht="43.5" x14ac:dyDescent="0.35">
      <c r="A3341">
        <v>3339</v>
      </c>
      <c r="B3341" s="3" t="s">
        <v>3339</v>
      </c>
      <c r="C3341" s="3" t="s">
        <v>7449</v>
      </c>
      <c r="D3341" s="18">
        <v>8000</v>
      </c>
      <c r="E3341" s="18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7">
        <v>42549.457384259258</v>
      </c>
      <c r="L3341" s="7">
        <v>42579.457384259258</v>
      </c>
      <c r="M3341" s="5">
        <f>(J3341/86400)+25569+(-5/24)</f>
        <v>42549.457384259258</v>
      </c>
      <c r="N3341" s="5">
        <f t="shared" si="52"/>
        <v>42579.457384259258</v>
      </c>
      <c r="O3341" t="b">
        <v>0</v>
      </c>
      <c r="P3341">
        <v>47</v>
      </c>
      <c r="Q3341" t="b">
        <v>1</v>
      </c>
      <c r="R3341" t="s">
        <v>8271</v>
      </c>
      <c r="S3341" s="11">
        <f>SUM(E3341/D3341)*100</f>
        <v>104.35000000000001</v>
      </c>
      <c r="T3341" s="10">
        <f>SUM(E3341/P3341)</f>
        <v>177.61702127659575</v>
      </c>
      <c r="U3341" t="s">
        <v>8315</v>
      </c>
      <c r="V3341" t="s">
        <v>8316</v>
      </c>
    </row>
    <row r="3342" spans="1:22" ht="43.5" x14ac:dyDescent="0.35">
      <c r="A3342">
        <v>3340</v>
      </c>
      <c r="B3342" s="3" t="s">
        <v>3340</v>
      </c>
      <c r="C3342" s="3" t="s">
        <v>7450</v>
      </c>
      <c r="D3342" s="18">
        <v>3000</v>
      </c>
      <c r="E3342" s="18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7">
        <v>42685.765671296293</v>
      </c>
      <c r="L3342" s="7">
        <v>42710.765671296293</v>
      </c>
      <c r="M3342" s="5">
        <f>(J3342/86400)+25569+(-5/24)</f>
        <v>42685.765671296293</v>
      </c>
      <c r="N3342" s="5">
        <f t="shared" si="52"/>
        <v>42710.765671296293</v>
      </c>
      <c r="O3342" t="b">
        <v>0</v>
      </c>
      <c r="P3342">
        <v>38</v>
      </c>
      <c r="Q3342" t="b">
        <v>1</v>
      </c>
      <c r="R3342" t="s">
        <v>8271</v>
      </c>
      <c r="S3342" s="11">
        <f>SUM(E3342/D3342)*100</f>
        <v>138.16666666666666</v>
      </c>
      <c r="T3342" s="10">
        <f>SUM(E3342/P3342)</f>
        <v>109.07894736842105</v>
      </c>
      <c r="U3342" t="s">
        <v>8315</v>
      </c>
      <c r="V3342" t="s">
        <v>8316</v>
      </c>
    </row>
    <row r="3343" spans="1:22" ht="43.5" x14ac:dyDescent="0.35">
      <c r="A3343">
        <v>3341</v>
      </c>
      <c r="B3343" s="3" t="s">
        <v>3341</v>
      </c>
      <c r="C3343" s="3" t="s">
        <v>7451</v>
      </c>
      <c r="D3343" s="18">
        <v>3350</v>
      </c>
      <c r="E3343" s="18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7">
        <v>42510.590520833335</v>
      </c>
      <c r="L3343" s="7">
        <v>42533.499999999993</v>
      </c>
      <c r="M3343" s="5">
        <f>(J3343/86400)+25569+(-5/24)</f>
        <v>42510.590520833335</v>
      </c>
      <c r="N3343" s="5">
        <f t="shared" si="52"/>
        <v>42533.499999999993</v>
      </c>
      <c r="O3343" t="b">
        <v>0</v>
      </c>
      <c r="P3343">
        <v>28</v>
      </c>
      <c r="Q3343" t="b">
        <v>1</v>
      </c>
      <c r="R3343" t="s">
        <v>8271</v>
      </c>
      <c r="S3343" s="11">
        <f>SUM(E3343/D3343)*100</f>
        <v>100</v>
      </c>
      <c r="T3343" s="10">
        <f>SUM(E3343/P3343)</f>
        <v>119.64285714285714</v>
      </c>
      <c r="U3343" t="s">
        <v>8315</v>
      </c>
      <c r="V3343" t="s">
        <v>8316</v>
      </c>
    </row>
    <row r="3344" spans="1:22" ht="43.5" x14ac:dyDescent="0.35">
      <c r="A3344">
        <v>3342</v>
      </c>
      <c r="B3344" s="3" t="s">
        <v>3342</v>
      </c>
      <c r="C3344" s="3" t="s">
        <v>7452</v>
      </c>
      <c r="D3344" s="18">
        <v>6000</v>
      </c>
      <c r="E3344" s="18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7">
        <v>42062.088078703702</v>
      </c>
      <c r="L3344" s="7">
        <v>42094.999305555553</v>
      </c>
      <c r="M3344" s="5">
        <f>(J3344/86400)+25569+(-5/24)</f>
        <v>42062.088078703702</v>
      </c>
      <c r="N3344" s="5">
        <f t="shared" si="52"/>
        <v>42094.999305555553</v>
      </c>
      <c r="O3344" t="b">
        <v>0</v>
      </c>
      <c r="P3344">
        <v>78</v>
      </c>
      <c r="Q3344" t="b">
        <v>1</v>
      </c>
      <c r="R3344" t="s">
        <v>8271</v>
      </c>
      <c r="S3344" s="11">
        <f>SUM(E3344/D3344)*100</f>
        <v>101.66666666666666</v>
      </c>
      <c r="T3344" s="10">
        <f>SUM(E3344/P3344)</f>
        <v>78.205128205128204</v>
      </c>
      <c r="U3344" t="s">
        <v>8315</v>
      </c>
      <c r="V3344" t="s">
        <v>8316</v>
      </c>
    </row>
    <row r="3345" spans="1:22" ht="43.5" x14ac:dyDescent="0.35">
      <c r="A3345">
        <v>3343</v>
      </c>
      <c r="B3345" s="3" t="s">
        <v>3343</v>
      </c>
      <c r="C3345" s="3" t="s">
        <v>7453</v>
      </c>
      <c r="D3345" s="18">
        <v>700</v>
      </c>
      <c r="E3345" s="18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7">
        <v>42452.708148148151</v>
      </c>
      <c r="L3345" s="7">
        <v>42473.345833333333</v>
      </c>
      <c r="M3345" s="5">
        <f>(J3345/86400)+25569+(-5/24)</f>
        <v>42452.708148148151</v>
      </c>
      <c r="N3345" s="5">
        <f t="shared" si="52"/>
        <v>42473.345833333333</v>
      </c>
      <c r="O3345" t="b">
        <v>0</v>
      </c>
      <c r="P3345">
        <v>23</v>
      </c>
      <c r="Q3345" t="b">
        <v>1</v>
      </c>
      <c r="R3345" t="s">
        <v>8271</v>
      </c>
      <c r="S3345" s="11">
        <f>SUM(E3345/D3345)*100</f>
        <v>171.42857142857142</v>
      </c>
      <c r="T3345" s="10">
        <f>SUM(E3345/P3345)</f>
        <v>52.173913043478258</v>
      </c>
      <c r="U3345" t="s">
        <v>8315</v>
      </c>
      <c r="V3345" t="s">
        <v>8316</v>
      </c>
    </row>
    <row r="3346" spans="1:22" ht="43.5" x14ac:dyDescent="0.35">
      <c r="A3346">
        <v>3344</v>
      </c>
      <c r="B3346" s="3" t="s">
        <v>3344</v>
      </c>
      <c r="C3346" s="3" t="s">
        <v>7454</v>
      </c>
      <c r="D3346" s="18">
        <v>4500</v>
      </c>
      <c r="E3346" s="18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7">
        <v>41850.991817129623</v>
      </c>
      <c r="L3346" s="7">
        <v>41880.991817129623</v>
      </c>
      <c r="M3346" s="5">
        <f>(J3346/86400)+25569+(-5/24)</f>
        <v>41850.991817129623</v>
      </c>
      <c r="N3346" s="5">
        <f t="shared" si="52"/>
        <v>41880.991817129623</v>
      </c>
      <c r="O3346" t="b">
        <v>0</v>
      </c>
      <c r="P3346">
        <v>40</v>
      </c>
      <c r="Q3346" t="b">
        <v>1</v>
      </c>
      <c r="R3346" t="s">
        <v>8271</v>
      </c>
      <c r="S3346" s="11">
        <f>SUM(E3346/D3346)*100</f>
        <v>101.44444444444444</v>
      </c>
      <c r="T3346" s="10">
        <f>SUM(E3346/P3346)</f>
        <v>114.125</v>
      </c>
      <c r="U3346" t="s">
        <v>8315</v>
      </c>
      <c r="V3346" t="s">
        <v>8316</v>
      </c>
    </row>
    <row r="3347" spans="1:22" ht="43.5" x14ac:dyDescent="0.35">
      <c r="A3347">
        <v>3345</v>
      </c>
      <c r="B3347" s="3" t="s">
        <v>3345</v>
      </c>
      <c r="C3347" s="3" t="s">
        <v>7455</v>
      </c>
      <c r="D3347" s="18">
        <v>500</v>
      </c>
      <c r="E3347" s="18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7">
        <v>42052.897777777776</v>
      </c>
      <c r="L3347" s="7">
        <v>42111.817361111105</v>
      </c>
      <c r="M3347" s="5">
        <f>(J3347/86400)+25569+(-5/24)</f>
        <v>42052.897777777776</v>
      </c>
      <c r="N3347" s="5">
        <f t="shared" si="52"/>
        <v>42111.817361111105</v>
      </c>
      <c r="O3347" t="b">
        <v>0</v>
      </c>
      <c r="P3347">
        <v>13</v>
      </c>
      <c r="Q3347" t="b">
        <v>1</v>
      </c>
      <c r="R3347" t="s">
        <v>8271</v>
      </c>
      <c r="S3347" s="11">
        <f>SUM(E3347/D3347)*100</f>
        <v>130</v>
      </c>
      <c r="T3347" s="10">
        <f>SUM(E3347/P3347)</f>
        <v>50</v>
      </c>
      <c r="U3347" t="s">
        <v>8315</v>
      </c>
      <c r="V3347" t="s">
        <v>8316</v>
      </c>
    </row>
    <row r="3348" spans="1:22" ht="43.5" x14ac:dyDescent="0.35">
      <c r="A3348">
        <v>3346</v>
      </c>
      <c r="B3348" s="3" t="s">
        <v>3346</v>
      </c>
      <c r="C3348" s="3" t="s">
        <v>7456</v>
      </c>
      <c r="D3348" s="18">
        <v>1500</v>
      </c>
      <c r="E3348" s="1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7">
        <v>42053.816087962965</v>
      </c>
      <c r="L3348" s="7">
        <v>42060.816087962965</v>
      </c>
      <c r="M3348" s="5">
        <f>(J3348/86400)+25569+(-5/24)</f>
        <v>42053.816087962965</v>
      </c>
      <c r="N3348" s="5">
        <f t="shared" si="52"/>
        <v>42060.816087962965</v>
      </c>
      <c r="O3348" t="b">
        <v>0</v>
      </c>
      <c r="P3348">
        <v>18</v>
      </c>
      <c r="Q3348" t="b">
        <v>1</v>
      </c>
      <c r="R3348" t="s">
        <v>8271</v>
      </c>
      <c r="S3348" s="11">
        <f>SUM(E3348/D3348)*100</f>
        <v>110.00000000000001</v>
      </c>
      <c r="T3348" s="10">
        <f>SUM(E3348/P3348)</f>
        <v>91.666666666666671</v>
      </c>
      <c r="U3348" t="s">
        <v>8315</v>
      </c>
      <c r="V3348" t="s">
        <v>8316</v>
      </c>
    </row>
    <row r="3349" spans="1:22" ht="58" x14ac:dyDescent="0.35">
      <c r="A3349">
        <v>3347</v>
      </c>
      <c r="B3349" s="3" t="s">
        <v>3347</v>
      </c>
      <c r="C3349" s="3" t="s">
        <v>7457</v>
      </c>
      <c r="D3349" s="18">
        <v>2000</v>
      </c>
      <c r="E3349" s="18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7">
        <v>42484.343217592592</v>
      </c>
      <c r="L3349" s="7">
        <v>42498.666666666664</v>
      </c>
      <c r="M3349" s="5">
        <f>(J3349/86400)+25569+(-5/24)</f>
        <v>42484.343217592592</v>
      </c>
      <c r="N3349" s="5">
        <f t="shared" si="52"/>
        <v>42498.666666666664</v>
      </c>
      <c r="O3349" t="b">
        <v>0</v>
      </c>
      <c r="P3349">
        <v>22</v>
      </c>
      <c r="Q3349" t="b">
        <v>1</v>
      </c>
      <c r="R3349" t="s">
        <v>8271</v>
      </c>
      <c r="S3349" s="11">
        <f>SUM(E3349/D3349)*100</f>
        <v>119.44999999999999</v>
      </c>
      <c r="T3349" s="10">
        <f>SUM(E3349/P3349)</f>
        <v>108.59090909090909</v>
      </c>
      <c r="U3349" t="s">
        <v>8315</v>
      </c>
      <c r="V3349" t="s">
        <v>8316</v>
      </c>
    </row>
    <row r="3350" spans="1:22" ht="43.5" x14ac:dyDescent="0.35">
      <c r="A3350">
        <v>3348</v>
      </c>
      <c r="B3350" s="3" t="s">
        <v>3266</v>
      </c>
      <c r="C3350" s="3" t="s">
        <v>7458</v>
      </c>
      <c r="D3350" s="18">
        <v>5500</v>
      </c>
      <c r="E3350" s="18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7">
        <v>42466.350462962961</v>
      </c>
      <c r="L3350" s="7">
        <v>42489.957638888889</v>
      </c>
      <c r="M3350" s="5">
        <f>(J3350/86400)+25569+(-5/24)</f>
        <v>42466.350462962961</v>
      </c>
      <c r="N3350" s="5">
        <f t="shared" si="52"/>
        <v>42489.957638888889</v>
      </c>
      <c r="O3350" t="b">
        <v>0</v>
      </c>
      <c r="P3350">
        <v>79</v>
      </c>
      <c r="Q3350" t="b">
        <v>1</v>
      </c>
      <c r="R3350" t="s">
        <v>8271</v>
      </c>
      <c r="S3350" s="11">
        <f>SUM(E3350/D3350)*100</f>
        <v>100.2909090909091</v>
      </c>
      <c r="T3350" s="10">
        <f>SUM(E3350/P3350)</f>
        <v>69.822784810126578</v>
      </c>
      <c r="U3350" t="s">
        <v>8315</v>
      </c>
      <c r="V3350" t="s">
        <v>8316</v>
      </c>
    </row>
    <row r="3351" spans="1:22" ht="43.5" x14ac:dyDescent="0.35">
      <c r="A3351">
        <v>3349</v>
      </c>
      <c r="B3351" s="3" t="s">
        <v>3348</v>
      </c>
      <c r="C3351" s="3" t="s">
        <v>7459</v>
      </c>
      <c r="D3351" s="18">
        <v>1000</v>
      </c>
      <c r="E3351" s="18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7">
        <v>42512.902453703697</v>
      </c>
      <c r="L3351" s="7">
        <v>42534.499999999993</v>
      </c>
      <c r="M3351" s="5">
        <f>(J3351/86400)+25569+(-5/24)</f>
        <v>42512.902453703697</v>
      </c>
      <c r="N3351" s="5">
        <f t="shared" si="52"/>
        <v>42534.499999999993</v>
      </c>
      <c r="O3351" t="b">
        <v>0</v>
      </c>
      <c r="P3351">
        <v>14</v>
      </c>
      <c r="Q3351" t="b">
        <v>1</v>
      </c>
      <c r="R3351" t="s">
        <v>8271</v>
      </c>
      <c r="S3351" s="11">
        <f>SUM(E3351/D3351)*100</f>
        <v>153.4</v>
      </c>
      <c r="T3351" s="10">
        <f>SUM(E3351/P3351)</f>
        <v>109.57142857142857</v>
      </c>
      <c r="U3351" t="s">
        <v>8315</v>
      </c>
      <c r="V3351" t="s">
        <v>8316</v>
      </c>
    </row>
    <row r="3352" spans="1:22" ht="58" x14ac:dyDescent="0.35">
      <c r="A3352">
        <v>3350</v>
      </c>
      <c r="B3352" s="3" t="s">
        <v>3349</v>
      </c>
      <c r="C3352" s="3" t="s">
        <v>7460</v>
      </c>
      <c r="D3352" s="18">
        <v>3500</v>
      </c>
      <c r="E3352" s="18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7">
        <v>42302.493182870363</v>
      </c>
      <c r="L3352" s="7">
        <v>42337.749999999993</v>
      </c>
      <c r="M3352" s="5">
        <f>(J3352/86400)+25569+(-5/24)</f>
        <v>42302.493182870363</v>
      </c>
      <c r="N3352" s="5">
        <f t="shared" si="52"/>
        <v>42337.749999999993</v>
      </c>
      <c r="O3352" t="b">
        <v>0</v>
      </c>
      <c r="P3352">
        <v>51</v>
      </c>
      <c r="Q3352" t="b">
        <v>1</v>
      </c>
      <c r="R3352" t="s">
        <v>8271</v>
      </c>
      <c r="S3352" s="11">
        <f>SUM(E3352/D3352)*100</f>
        <v>104.42857142857143</v>
      </c>
      <c r="T3352" s="10">
        <f>SUM(E3352/P3352)</f>
        <v>71.666666666666671</v>
      </c>
      <c r="U3352" t="s">
        <v>8315</v>
      </c>
      <c r="V3352" t="s">
        <v>8316</v>
      </c>
    </row>
    <row r="3353" spans="1:22" ht="58" x14ac:dyDescent="0.35">
      <c r="A3353">
        <v>3351</v>
      </c>
      <c r="B3353" s="3" t="s">
        <v>3350</v>
      </c>
      <c r="C3353" s="3" t="s">
        <v>7461</v>
      </c>
      <c r="D3353" s="18">
        <v>5000</v>
      </c>
      <c r="E3353" s="18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7">
        <v>41806.187094907407</v>
      </c>
      <c r="L3353" s="7">
        <v>41843.25</v>
      </c>
      <c r="M3353" s="5">
        <f>(J3353/86400)+25569+(-5/24)</f>
        <v>41806.187094907407</v>
      </c>
      <c r="N3353" s="5">
        <f t="shared" si="52"/>
        <v>41843.25</v>
      </c>
      <c r="O3353" t="b">
        <v>0</v>
      </c>
      <c r="P3353">
        <v>54</v>
      </c>
      <c r="Q3353" t="b">
        <v>1</v>
      </c>
      <c r="R3353" t="s">
        <v>8271</v>
      </c>
      <c r="S3353" s="11">
        <f>SUM(E3353/D3353)*100</f>
        <v>101.1</v>
      </c>
      <c r="T3353" s="10">
        <f>SUM(E3353/P3353)</f>
        <v>93.611111111111114</v>
      </c>
      <c r="U3353" t="s">
        <v>8315</v>
      </c>
      <c r="V3353" t="s">
        <v>8316</v>
      </c>
    </row>
    <row r="3354" spans="1:22" ht="58" x14ac:dyDescent="0.35">
      <c r="A3354">
        <v>3352</v>
      </c>
      <c r="B3354" s="3" t="s">
        <v>3351</v>
      </c>
      <c r="C3354" s="3" t="s">
        <v>7462</v>
      </c>
      <c r="D3354" s="18">
        <v>5000</v>
      </c>
      <c r="E3354" s="18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7">
        <v>42495.784467592595</v>
      </c>
      <c r="L3354" s="7">
        <v>42552.749999999993</v>
      </c>
      <c r="M3354" s="5">
        <f>(J3354/86400)+25569+(-5/24)</f>
        <v>42495.784467592595</v>
      </c>
      <c r="N3354" s="5">
        <f t="shared" si="52"/>
        <v>42552.749999999993</v>
      </c>
      <c r="O3354" t="b">
        <v>0</v>
      </c>
      <c r="P3354">
        <v>70</v>
      </c>
      <c r="Q3354" t="b">
        <v>1</v>
      </c>
      <c r="R3354" t="s">
        <v>8271</v>
      </c>
      <c r="S3354" s="11">
        <f>SUM(E3354/D3354)*100</f>
        <v>107.52</v>
      </c>
      <c r="T3354" s="10">
        <f>SUM(E3354/P3354)</f>
        <v>76.8</v>
      </c>
      <c r="U3354" t="s">
        <v>8315</v>
      </c>
      <c r="V3354" t="s">
        <v>8316</v>
      </c>
    </row>
    <row r="3355" spans="1:22" ht="43.5" x14ac:dyDescent="0.35">
      <c r="A3355">
        <v>3353</v>
      </c>
      <c r="B3355" s="3" t="s">
        <v>3352</v>
      </c>
      <c r="C3355" s="3" t="s">
        <v>7463</v>
      </c>
      <c r="D3355" s="18">
        <v>500</v>
      </c>
      <c r="E3355" s="18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7">
        <v>42479.223958333336</v>
      </c>
      <c r="L3355" s="7">
        <v>42492.749999999993</v>
      </c>
      <c r="M3355" s="5">
        <f>(J3355/86400)+25569+(-5/24)</f>
        <v>42479.223958333336</v>
      </c>
      <c r="N3355" s="5">
        <f t="shared" si="52"/>
        <v>42492.749999999993</v>
      </c>
      <c r="O3355" t="b">
        <v>0</v>
      </c>
      <c r="P3355">
        <v>44</v>
      </c>
      <c r="Q3355" t="b">
        <v>1</v>
      </c>
      <c r="R3355" t="s">
        <v>8271</v>
      </c>
      <c r="S3355" s="11">
        <f>SUM(E3355/D3355)*100</f>
        <v>315</v>
      </c>
      <c r="T3355" s="10">
        <f>SUM(E3355/P3355)</f>
        <v>35.795454545454547</v>
      </c>
      <c r="U3355" t="s">
        <v>8315</v>
      </c>
      <c r="V3355" t="s">
        <v>8316</v>
      </c>
    </row>
    <row r="3356" spans="1:22" ht="43.5" x14ac:dyDescent="0.35">
      <c r="A3356">
        <v>3354</v>
      </c>
      <c r="B3356" s="3" t="s">
        <v>3353</v>
      </c>
      <c r="C3356" s="3" t="s">
        <v>7464</v>
      </c>
      <c r="D3356" s="18">
        <v>3000</v>
      </c>
      <c r="E3356" s="18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7">
        <v>42270.518587962964</v>
      </c>
      <c r="L3356" s="7">
        <v>42305.959027777775</v>
      </c>
      <c r="M3356" s="5">
        <f>(J3356/86400)+25569+(-5/24)</f>
        <v>42270.518587962964</v>
      </c>
      <c r="N3356" s="5">
        <f t="shared" si="52"/>
        <v>42305.959027777775</v>
      </c>
      <c r="O3356" t="b">
        <v>0</v>
      </c>
      <c r="P3356">
        <v>55</v>
      </c>
      <c r="Q3356" t="b">
        <v>1</v>
      </c>
      <c r="R3356" t="s">
        <v>8271</v>
      </c>
      <c r="S3356" s="11">
        <f>SUM(E3356/D3356)*100</f>
        <v>101.93333333333334</v>
      </c>
      <c r="T3356" s="10">
        <f>SUM(E3356/P3356)</f>
        <v>55.6</v>
      </c>
      <c r="U3356" t="s">
        <v>8315</v>
      </c>
      <c r="V3356" t="s">
        <v>8316</v>
      </c>
    </row>
    <row r="3357" spans="1:22" ht="43.5" x14ac:dyDescent="0.35">
      <c r="A3357">
        <v>3355</v>
      </c>
      <c r="B3357" s="3" t="s">
        <v>3354</v>
      </c>
      <c r="C3357" s="3" t="s">
        <v>7465</v>
      </c>
      <c r="D3357" s="18">
        <v>1750</v>
      </c>
      <c r="E3357" s="18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7">
        <v>42489.411192129628</v>
      </c>
      <c r="L3357" s="7">
        <v>42500.261805555558</v>
      </c>
      <c r="M3357" s="5">
        <f>(J3357/86400)+25569+(-5/24)</f>
        <v>42489.411192129628</v>
      </c>
      <c r="N3357" s="5">
        <f t="shared" si="52"/>
        <v>42500.261805555558</v>
      </c>
      <c r="O3357" t="b">
        <v>0</v>
      </c>
      <c r="P3357">
        <v>15</v>
      </c>
      <c r="Q3357" t="b">
        <v>1</v>
      </c>
      <c r="R3357" t="s">
        <v>8271</v>
      </c>
      <c r="S3357" s="11">
        <f>SUM(E3357/D3357)*100</f>
        <v>126.28571428571429</v>
      </c>
      <c r="T3357" s="10">
        <f>SUM(E3357/P3357)</f>
        <v>147.33333333333334</v>
      </c>
      <c r="U3357" t="s">
        <v>8315</v>
      </c>
      <c r="V3357" t="s">
        <v>8316</v>
      </c>
    </row>
    <row r="3358" spans="1:22" ht="43.5" x14ac:dyDescent="0.35">
      <c r="A3358">
        <v>3356</v>
      </c>
      <c r="B3358" s="3" t="s">
        <v>3355</v>
      </c>
      <c r="C3358" s="3" t="s">
        <v>7466</v>
      </c>
      <c r="D3358" s="18">
        <v>1500</v>
      </c>
      <c r="E3358" s="1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7">
        <v>42536.607314814813</v>
      </c>
      <c r="L3358" s="7">
        <v>42566.607314814813</v>
      </c>
      <c r="M3358" s="5">
        <f>(J3358/86400)+25569+(-5/24)</f>
        <v>42536.607314814813</v>
      </c>
      <c r="N3358" s="5">
        <f t="shared" si="52"/>
        <v>42566.607314814813</v>
      </c>
      <c r="O3358" t="b">
        <v>0</v>
      </c>
      <c r="P3358">
        <v>27</v>
      </c>
      <c r="Q3358" t="b">
        <v>1</v>
      </c>
      <c r="R3358" t="s">
        <v>8271</v>
      </c>
      <c r="S3358" s="11">
        <f>SUM(E3358/D3358)*100</f>
        <v>101.4</v>
      </c>
      <c r="T3358" s="10">
        <f>SUM(E3358/P3358)</f>
        <v>56.333333333333336</v>
      </c>
      <c r="U3358" t="s">
        <v>8315</v>
      </c>
      <c r="V3358" t="s">
        <v>8316</v>
      </c>
    </row>
    <row r="3359" spans="1:22" ht="43.5" x14ac:dyDescent="0.35">
      <c r="A3359">
        <v>3357</v>
      </c>
      <c r="B3359" s="3" t="s">
        <v>3356</v>
      </c>
      <c r="C3359" s="3" t="s">
        <v>7467</v>
      </c>
      <c r="D3359" s="18">
        <v>2000</v>
      </c>
      <c r="E3359" s="18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7">
        <v>41822.209606481476</v>
      </c>
      <c r="L3359" s="7">
        <v>41852.209606481476</v>
      </c>
      <c r="M3359" s="5">
        <f>(J3359/86400)+25569+(-5/24)</f>
        <v>41822.209606481476</v>
      </c>
      <c r="N3359" s="5">
        <f t="shared" si="52"/>
        <v>41852.209606481476</v>
      </c>
      <c r="O3359" t="b">
        <v>0</v>
      </c>
      <c r="P3359">
        <v>21</v>
      </c>
      <c r="Q3359" t="b">
        <v>1</v>
      </c>
      <c r="R3359" t="s">
        <v>8271</v>
      </c>
      <c r="S3359" s="11">
        <f>SUM(E3359/D3359)*100</f>
        <v>101</v>
      </c>
      <c r="T3359" s="10">
        <f>SUM(E3359/P3359)</f>
        <v>96.19047619047619</v>
      </c>
      <c r="U3359" t="s">
        <v>8315</v>
      </c>
      <c r="V3359" t="s">
        <v>8316</v>
      </c>
    </row>
    <row r="3360" spans="1:22" ht="43.5" x14ac:dyDescent="0.35">
      <c r="A3360">
        <v>3358</v>
      </c>
      <c r="B3360" s="3" t="s">
        <v>3357</v>
      </c>
      <c r="C3360" s="3" t="s">
        <v>7468</v>
      </c>
      <c r="D3360" s="18">
        <v>10000</v>
      </c>
      <c r="E3360" s="18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7">
        <v>41932.102766203701</v>
      </c>
      <c r="L3360" s="7">
        <v>41962.144432870373</v>
      </c>
      <c r="M3360" s="5">
        <f>(J3360/86400)+25569+(-5/24)</f>
        <v>41932.102766203701</v>
      </c>
      <c r="N3360" s="5">
        <f t="shared" si="52"/>
        <v>41962.144432870373</v>
      </c>
      <c r="O3360" t="b">
        <v>0</v>
      </c>
      <c r="P3360">
        <v>162</v>
      </c>
      <c r="Q3360" t="b">
        <v>1</v>
      </c>
      <c r="R3360" t="s">
        <v>8271</v>
      </c>
      <c r="S3360" s="11">
        <f>SUM(E3360/D3360)*100</f>
        <v>102.99000000000001</v>
      </c>
      <c r="T3360" s="10">
        <f>SUM(E3360/P3360)</f>
        <v>63.574074074074076</v>
      </c>
      <c r="U3360" t="s">
        <v>8315</v>
      </c>
      <c r="V3360" t="s">
        <v>8316</v>
      </c>
    </row>
    <row r="3361" spans="1:22" ht="43.5" x14ac:dyDescent="0.35">
      <c r="A3361">
        <v>3359</v>
      </c>
      <c r="B3361" s="3" t="s">
        <v>3358</v>
      </c>
      <c r="C3361" s="3" t="s">
        <v>7469</v>
      </c>
      <c r="D3361" s="18">
        <v>4000</v>
      </c>
      <c r="E3361" s="18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7">
        <v>42745.848773148151</v>
      </c>
      <c r="L3361" s="7">
        <v>42790.848773148151</v>
      </c>
      <c r="M3361" s="5">
        <f>(J3361/86400)+25569+(-5/24)</f>
        <v>42745.848773148151</v>
      </c>
      <c r="N3361" s="5">
        <f t="shared" si="52"/>
        <v>42790.848773148151</v>
      </c>
      <c r="O3361" t="b">
        <v>0</v>
      </c>
      <c r="P3361">
        <v>23</v>
      </c>
      <c r="Q3361" t="b">
        <v>1</v>
      </c>
      <c r="R3361" t="s">
        <v>8271</v>
      </c>
      <c r="S3361" s="11">
        <f>SUM(E3361/D3361)*100</f>
        <v>106.25</v>
      </c>
      <c r="T3361" s="10">
        <f>SUM(E3361/P3361)</f>
        <v>184.78260869565219</v>
      </c>
      <c r="U3361" t="s">
        <v>8315</v>
      </c>
      <c r="V3361" t="s">
        <v>8316</v>
      </c>
    </row>
    <row r="3362" spans="1:22" ht="29" x14ac:dyDescent="0.35">
      <c r="A3362">
        <v>3360</v>
      </c>
      <c r="B3362" s="3" t="s">
        <v>3359</v>
      </c>
      <c r="C3362" s="3" t="s">
        <v>7470</v>
      </c>
      <c r="D3362" s="18">
        <v>9000</v>
      </c>
      <c r="E3362" s="18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7">
        <v>42696.874340277776</v>
      </c>
      <c r="L3362" s="7">
        <v>42718.457638888889</v>
      </c>
      <c r="M3362" s="5">
        <f>(J3362/86400)+25569+(-5/24)</f>
        <v>42696.874340277776</v>
      </c>
      <c r="N3362" s="5">
        <f t="shared" si="52"/>
        <v>42718.457638888889</v>
      </c>
      <c r="O3362" t="b">
        <v>0</v>
      </c>
      <c r="P3362">
        <v>72</v>
      </c>
      <c r="Q3362" t="b">
        <v>1</v>
      </c>
      <c r="R3362" t="s">
        <v>8271</v>
      </c>
      <c r="S3362" s="11">
        <f>SUM(E3362/D3362)*100</f>
        <v>101.37777777777779</v>
      </c>
      <c r="T3362" s="10">
        <f>SUM(E3362/P3362)</f>
        <v>126.72222222222223</v>
      </c>
      <c r="U3362" t="s">
        <v>8315</v>
      </c>
      <c r="V3362" t="s">
        <v>8316</v>
      </c>
    </row>
    <row r="3363" spans="1:22" ht="58" x14ac:dyDescent="0.35">
      <c r="A3363">
        <v>3361</v>
      </c>
      <c r="B3363" s="3" t="s">
        <v>3360</v>
      </c>
      <c r="C3363" s="3" t="s">
        <v>7471</v>
      </c>
      <c r="D3363" s="18">
        <v>5000</v>
      </c>
      <c r="E3363" s="18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7">
        <v>41865.817013888889</v>
      </c>
      <c r="L3363" s="7">
        <v>41883.457638888889</v>
      </c>
      <c r="M3363" s="5">
        <f>(J3363/86400)+25569+(-5/24)</f>
        <v>41865.817013888889</v>
      </c>
      <c r="N3363" s="5">
        <f t="shared" si="52"/>
        <v>41883.457638888889</v>
      </c>
      <c r="O3363" t="b">
        <v>0</v>
      </c>
      <c r="P3363">
        <v>68</v>
      </c>
      <c r="Q3363" t="b">
        <v>1</v>
      </c>
      <c r="R3363" t="s">
        <v>8271</v>
      </c>
      <c r="S3363" s="11">
        <f>SUM(E3363/D3363)*100</f>
        <v>113.46000000000001</v>
      </c>
      <c r="T3363" s="10">
        <f>SUM(E3363/P3363)</f>
        <v>83.42647058823529</v>
      </c>
      <c r="U3363" t="s">
        <v>8315</v>
      </c>
      <c r="V3363" t="s">
        <v>8316</v>
      </c>
    </row>
    <row r="3364" spans="1:22" ht="43.5" x14ac:dyDescent="0.35">
      <c r="A3364">
        <v>3362</v>
      </c>
      <c r="B3364" s="3" t="s">
        <v>3361</v>
      </c>
      <c r="C3364" s="3" t="s">
        <v>7472</v>
      </c>
      <c r="D3364" s="18">
        <v>500</v>
      </c>
      <c r="E3364" s="18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7">
        <v>42055.883298611108</v>
      </c>
      <c r="L3364" s="7">
        <v>42069.996527777774</v>
      </c>
      <c r="M3364" s="5">
        <f>(J3364/86400)+25569+(-5/24)</f>
        <v>42055.883298611108</v>
      </c>
      <c r="N3364" s="5">
        <f t="shared" si="52"/>
        <v>42069.996527777774</v>
      </c>
      <c r="O3364" t="b">
        <v>0</v>
      </c>
      <c r="P3364">
        <v>20</v>
      </c>
      <c r="Q3364" t="b">
        <v>1</v>
      </c>
      <c r="R3364" t="s">
        <v>8271</v>
      </c>
      <c r="S3364" s="11">
        <f>SUM(E3364/D3364)*100</f>
        <v>218.00000000000003</v>
      </c>
      <c r="T3364" s="10">
        <f>SUM(E3364/P3364)</f>
        <v>54.5</v>
      </c>
      <c r="U3364" t="s">
        <v>8315</v>
      </c>
      <c r="V3364" t="s">
        <v>8316</v>
      </c>
    </row>
    <row r="3365" spans="1:22" ht="43.5" x14ac:dyDescent="0.35">
      <c r="A3365">
        <v>3363</v>
      </c>
      <c r="B3365" s="3" t="s">
        <v>3362</v>
      </c>
      <c r="C3365" s="3" t="s">
        <v>7473</v>
      </c>
      <c r="D3365" s="18">
        <v>7750</v>
      </c>
      <c r="E3365" s="18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7">
        <v>41851.563020833331</v>
      </c>
      <c r="L3365" s="7">
        <v>41870.458333333328</v>
      </c>
      <c r="M3365" s="5">
        <f>(J3365/86400)+25569+(-5/24)</f>
        <v>41851.563020833331</v>
      </c>
      <c r="N3365" s="5">
        <f t="shared" si="52"/>
        <v>41870.458333333328</v>
      </c>
      <c r="O3365" t="b">
        <v>0</v>
      </c>
      <c r="P3365">
        <v>26</v>
      </c>
      <c r="Q3365" t="b">
        <v>1</v>
      </c>
      <c r="R3365" t="s">
        <v>8271</v>
      </c>
      <c r="S3365" s="11">
        <f>SUM(E3365/D3365)*100</f>
        <v>101.41935483870968</v>
      </c>
      <c r="T3365" s="10">
        <f>SUM(E3365/P3365)</f>
        <v>302.30769230769232</v>
      </c>
      <c r="U3365" t="s">
        <v>8315</v>
      </c>
      <c r="V3365" t="s">
        <v>8316</v>
      </c>
    </row>
    <row r="3366" spans="1:22" ht="43.5" x14ac:dyDescent="0.35">
      <c r="A3366">
        <v>3364</v>
      </c>
      <c r="B3366" s="3" t="s">
        <v>3363</v>
      </c>
      <c r="C3366" s="3" t="s">
        <v>7474</v>
      </c>
      <c r="D3366" s="18">
        <v>3000</v>
      </c>
      <c r="E3366" s="18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7">
        <v>42422.769085648142</v>
      </c>
      <c r="L3366" s="7">
        <v>42444.666666666664</v>
      </c>
      <c r="M3366" s="5">
        <f>(J3366/86400)+25569+(-5/24)</f>
        <v>42422.769085648142</v>
      </c>
      <c r="N3366" s="5">
        <f t="shared" si="52"/>
        <v>42444.666666666664</v>
      </c>
      <c r="O3366" t="b">
        <v>0</v>
      </c>
      <c r="P3366">
        <v>72</v>
      </c>
      <c r="Q3366" t="b">
        <v>1</v>
      </c>
      <c r="R3366" t="s">
        <v>8271</v>
      </c>
      <c r="S3366" s="11">
        <f>SUM(E3366/D3366)*100</f>
        <v>105.93333333333332</v>
      </c>
      <c r="T3366" s="10">
        <f>SUM(E3366/P3366)</f>
        <v>44.138888888888886</v>
      </c>
      <c r="U3366" t="s">
        <v>8315</v>
      </c>
      <c r="V3366" t="s">
        <v>8316</v>
      </c>
    </row>
    <row r="3367" spans="1:22" ht="43.5" x14ac:dyDescent="0.35">
      <c r="A3367">
        <v>3365</v>
      </c>
      <c r="B3367" s="3" t="s">
        <v>3364</v>
      </c>
      <c r="C3367" s="3" t="s">
        <v>7475</v>
      </c>
      <c r="D3367" s="18">
        <v>2500</v>
      </c>
      <c r="E3367" s="18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7">
        <v>42320.893425925919</v>
      </c>
      <c r="L3367" s="7">
        <v>42350.893425925919</v>
      </c>
      <c r="M3367" s="5">
        <f>(J3367/86400)+25569+(-5/24)</f>
        <v>42320.893425925919</v>
      </c>
      <c r="N3367" s="5">
        <f t="shared" si="52"/>
        <v>42350.893425925919</v>
      </c>
      <c r="O3367" t="b">
        <v>0</v>
      </c>
      <c r="P3367">
        <v>3</v>
      </c>
      <c r="Q3367" t="b">
        <v>1</v>
      </c>
      <c r="R3367" t="s">
        <v>8271</v>
      </c>
      <c r="S3367" s="11">
        <f>SUM(E3367/D3367)*100</f>
        <v>104</v>
      </c>
      <c r="T3367" s="10">
        <f>SUM(E3367/P3367)</f>
        <v>866.66666666666663</v>
      </c>
      <c r="U3367" t="s">
        <v>8315</v>
      </c>
      <c r="V3367" t="s">
        <v>8316</v>
      </c>
    </row>
    <row r="3368" spans="1:22" ht="43.5" x14ac:dyDescent="0.35">
      <c r="A3368">
        <v>3366</v>
      </c>
      <c r="B3368" s="3" t="s">
        <v>3365</v>
      </c>
      <c r="C3368" s="3" t="s">
        <v>7476</v>
      </c>
      <c r="D3368" s="18">
        <v>500</v>
      </c>
      <c r="E3368" s="1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7">
        <v>42106.859224537031</v>
      </c>
      <c r="L3368" s="7">
        <v>42136.859224537031</v>
      </c>
      <c r="M3368" s="5">
        <f>(J3368/86400)+25569+(-5/24)</f>
        <v>42106.859224537031</v>
      </c>
      <c r="N3368" s="5">
        <f t="shared" si="52"/>
        <v>42136.859224537031</v>
      </c>
      <c r="O3368" t="b">
        <v>0</v>
      </c>
      <c r="P3368">
        <v>18</v>
      </c>
      <c r="Q3368" t="b">
        <v>1</v>
      </c>
      <c r="R3368" t="s">
        <v>8271</v>
      </c>
      <c r="S3368" s="11">
        <f>SUM(E3368/D3368)*100</f>
        <v>221</v>
      </c>
      <c r="T3368" s="10">
        <f>SUM(E3368/P3368)</f>
        <v>61.388888888888886</v>
      </c>
      <c r="U3368" t="s">
        <v>8315</v>
      </c>
      <c r="V3368" t="s">
        <v>8316</v>
      </c>
    </row>
    <row r="3369" spans="1:22" ht="43.5" x14ac:dyDescent="0.35">
      <c r="A3369">
        <v>3367</v>
      </c>
      <c r="B3369" s="3" t="s">
        <v>3366</v>
      </c>
      <c r="C3369" s="3" t="s">
        <v>7477</v>
      </c>
      <c r="D3369" s="18">
        <v>750</v>
      </c>
      <c r="E3369" s="18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7">
        <v>42192.725624999999</v>
      </c>
      <c r="L3369" s="7">
        <v>42217.725624999999</v>
      </c>
      <c r="M3369" s="5">
        <f>(J3369/86400)+25569+(-5/24)</f>
        <v>42192.725624999999</v>
      </c>
      <c r="N3369" s="5">
        <f t="shared" si="52"/>
        <v>42217.725624999999</v>
      </c>
      <c r="O3369" t="b">
        <v>0</v>
      </c>
      <c r="P3369">
        <v>30</v>
      </c>
      <c r="Q3369" t="b">
        <v>1</v>
      </c>
      <c r="R3369" t="s">
        <v>8271</v>
      </c>
      <c r="S3369" s="11">
        <f>SUM(E3369/D3369)*100</f>
        <v>118.66666666666667</v>
      </c>
      <c r="T3369" s="10">
        <f>SUM(E3369/P3369)</f>
        <v>29.666666666666668</v>
      </c>
      <c r="U3369" t="s">
        <v>8315</v>
      </c>
      <c r="V3369" t="s">
        <v>8316</v>
      </c>
    </row>
    <row r="3370" spans="1:22" ht="43.5" x14ac:dyDescent="0.35">
      <c r="A3370">
        <v>3368</v>
      </c>
      <c r="B3370" s="3" t="s">
        <v>3367</v>
      </c>
      <c r="C3370" s="3" t="s">
        <v>7478</v>
      </c>
      <c r="D3370" s="18">
        <v>1000</v>
      </c>
      <c r="E3370" s="18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7">
        <v>41968.991423611107</v>
      </c>
      <c r="L3370" s="7">
        <v>42004.999999999993</v>
      </c>
      <c r="M3370" s="5">
        <f>(J3370/86400)+25569+(-5/24)</f>
        <v>41968.991423611107</v>
      </c>
      <c r="N3370" s="5">
        <f t="shared" si="52"/>
        <v>42004.999999999993</v>
      </c>
      <c r="O3370" t="b">
        <v>0</v>
      </c>
      <c r="P3370">
        <v>23</v>
      </c>
      <c r="Q3370" t="b">
        <v>1</v>
      </c>
      <c r="R3370" t="s">
        <v>8271</v>
      </c>
      <c r="S3370" s="11">
        <f>SUM(E3370/D3370)*100</f>
        <v>104.60000000000001</v>
      </c>
      <c r="T3370" s="10">
        <f>SUM(E3370/P3370)</f>
        <v>45.478260869565219</v>
      </c>
      <c r="U3370" t="s">
        <v>8315</v>
      </c>
      <c r="V3370" t="s">
        <v>8316</v>
      </c>
    </row>
    <row r="3371" spans="1:22" ht="43.5" x14ac:dyDescent="0.35">
      <c r="A3371">
        <v>3369</v>
      </c>
      <c r="B3371" s="3" t="s">
        <v>3368</v>
      </c>
      <c r="C3371" s="3" t="s">
        <v>7479</v>
      </c>
      <c r="D3371" s="18">
        <v>5000</v>
      </c>
      <c r="E3371" s="18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7">
        <v>42689.833101851851</v>
      </c>
      <c r="L3371" s="7">
        <v>42749.833101851851</v>
      </c>
      <c r="M3371" s="5">
        <f>(J3371/86400)+25569+(-5/24)</f>
        <v>42689.833101851851</v>
      </c>
      <c r="N3371" s="5">
        <f t="shared" si="52"/>
        <v>42749.833101851851</v>
      </c>
      <c r="O3371" t="b">
        <v>0</v>
      </c>
      <c r="P3371">
        <v>54</v>
      </c>
      <c r="Q3371" t="b">
        <v>1</v>
      </c>
      <c r="R3371" t="s">
        <v>8271</v>
      </c>
      <c r="S3371" s="11">
        <f>SUM(E3371/D3371)*100</f>
        <v>103.89999999999999</v>
      </c>
      <c r="T3371" s="10">
        <f>SUM(E3371/P3371)</f>
        <v>96.203703703703709</v>
      </c>
      <c r="U3371" t="s">
        <v>8315</v>
      </c>
      <c r="V3371" t="s">
        <v>8316</v>
      </c>
    </row>
    <row r="3372" spans="1:22" ht="29" x14ac:dyDescent="0.35">
      <c r="A3372">
        <v>3370</v>
      </c>
      <c r="B3372" s="3" t="s">
        <v>3369</v>
      </c>
      <c r="C3372" s="3" t="s">
        <v>7480</v>
      </c>
      <c r="D3372" s="18">
        <v>1500</v>
      </c>
      <c r="E3372" s="18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7">
        <v>42690.125983796293</v>
      </c>
      <c r="L3372" s="7">
        <v>42721.124999999993</v>
      </c>
      <c r="M3372" s="5">
        <f>(J3372/86400)+25569+(-5/24)</f>
        <v>42690.125983796293</v>
      </c>
      <c r="N3372" s="5">
        <f t="shared" si="52"/>
        <v>42721.124999999993</v>
      </c>
      <c r="O3372" t="b">
        <v>0</v>
      </c>
      <c r="P3372">
        <v>26</v>
      </c>
      <c r="Q3372" t="b">
        <v>1</v>
      </c>
      <c r="R3372" t="s">
        <v>8271</v>
      </c>
      <c r="S3372" s="11">
        <f>SUM(E3372/D3372)*100</f>
        <v>117.73333333333333</v>
      </c>
      <c r="T3372" s="10">
        <f>SUM(E3372/P3372)</f>
        <v>67.92307692307692</v>
      </c>
      <c r="U3372" t="s">
        <v>8315</v>
      </c>
      <c r="V3372" t="s">
        <v>8316</v>
      </c>
    </row>
    <row r="3373" spans="1:22" ht="29" x14ac:dyDescent="0.35">
      <c r="A3373">
        <v>3371</v>
      </c>
      <c r="B3373" s="3" t="s">
        <v>3370</v>
      </c>
      <c r="C3373" s="3" t="s">
        <v>7481</v>
      </c>
      <c r="D3373" s="18">
        <v>200</v>
      </c>
      <c r="E3373" s="18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7">
        <v>42312.666261574072</v>
      </c>
      <c r="L3373" s="7">
        <v>42340.666261574072</v>
      </c>
      <c r="M3373" s="5">
        <f>(J3373/86400)+25569+(-5/24)</f>
        <v>42312.666261574072</v>
      </c>
      <c r="N3373" s="5">
        <f t="shared" si="52"/>
        <v>42340.666261574072</v>
      </c>
      <c r="O3373" t="b">
        <v>0</v>
      </c>
      <c r="P3373">
        <v>9</v>
      </c>
      <c r="Q3373" t="b">
        <v>1</v>
      </c>
      <c r="R3373" t="s">
        <v>8271</v>
      </c>
      <c r="S3373" s="11">
        <f>SUM(E3373/D3373)*100</f>
        <v>138.5</v>
      </c>
      <c r="T3373" s="10">
        <f>SUM(E3373/P3373)</f>
        <v>30.777777777777779</v>
      </c>
      <c r="U3373" t="s">
        <v>8315</v>
      </c>
      <c r="V3373" t="s">
        <v>8316</v>
      </c>
    </row>
    <row r="3374" spans="1:22" ht="43.5" x14ac:dyDescent="0.35">
      <c r="A3374">
        <v>3372</v>
      </c>
      <c r="B3374" s="3" t="s">
        <v>3371</v>
      </c>
      <c r="C3374" s="3" t="s">
        <v>7482</v>
      </c>
      <c r="D3374" s="18">
        <v>1000</v>
      </c>
      <c r="E3374" s="18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7">
        <v>41855.339768518512</v>
      </c>
      <c r="L3374" s="7">
        <v>41875.999305555553</v>
      </c>
      <c r="M3374" s="5">
        <f>(J3374/86400)+25569+(-5/24)</f>
        <v>41855.339768518512</v>
      </c>
      <c r="N3374" s="5">
        <f t="shared" si="52"/>
        <v>41875.999305555553</v>
      </c>
      <c r="O3374" t="b">
        <v>0</v>
      </c>
      <c r="P3374">
        <v>27</v>
      </c>
      <c r="Q3374" t="b">
        <v>1</v>
      </c>
      <c r="R3374" t="s">
        <v>8271</v>
      </c>
      <c r="S3374" s="11">
        <f>SUM(E3374/D3374)*100</f>
        <v>103.49999999999999</v>
      </c>
      <c r="T3374" s="10">
        <f>SUM(E3374/P3374)</f>
        <v>38.333333333333336</v>
      </c>
      <c r="U3374" t="s">
        <v>8315</v>
      </c>
      <c r="V3374" t="s">
        <v>8316</v>
      </c>
    </row>
    <row r="3375" spans="1:22" ht="43.5" x14ac:dyDescent="0.35">
      <c r="A3375">
        <v>3373</v>
      </c>
      <c r="B3375" s="3" t="s">
        <v>3372</v>
      </c>
      <c r="C3375" s="3" t="s">
        <v>7483</v>
      </c>
      <c r="D3375" s="18">
        <v>2000</v>
      </c>
      <c r="E3375" s="18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7">
        <v>42179.646296296291</v>
      </c>
      <c r="L3375" s="7">
        <v>42203.458333333336</v>
      </c>
      <c r="M3375" s="5">
        <f>(J3375/86400)+25569+(-5/24)</f>
        <v>42179.646296296291</v>
      </c>
      <c r="N3375" s="5">
        <f t="shared" si="52"/>
        <v>42203.458333333336</v>
      </c>
      <c r="O3375" t="b">
        <v>0</v>
      </c>
      <c r="P3375">
        <v>30</v>
      </c>
      <c r="Q3375" t="b">
        <v>1</v>
      </c>
      <c r="R3375" t="s">
        <v>8271</v>
      </c>
      <c r="S3375" s="11">
        <f>SUM(E3375/D3375)*100</f>
        <v>100.25</v>
      </c>
      <c r="T3375" s="10">
        <f>SUM(E3375/P3375)</f>
        <v>66.833333333333329</v>
      </c>
      <c r="U3375" t="s">
        <v>8315</v>
      </c>
      <c r="V3375" t="s">
        <v>8316</v>
      </c>
    </row>
    <row r="3376" spans="1:22" ht="43.5" x14ac:dyDescent="0.35">
      <c r="A3376">
        <v>3374</v>
      </c>
      <c r="B3376" s="3" t="s">
        <v>3373</v>
      </c>
      <c r="C3376" s="3" t="s">
        <v>7484</v>
      </c>
      <c r="D3376" s="18">
        <v>3500</v>
      </c>
      <c r="E3376" s="18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7">
        <v>42275.523333333331</v>
      </c>
      <c r="L3376" s="7">
        <v>42305.523333333331</v>
      </c>
      <c r="M3376" s="5">
        <f>(J3376/86400)+25569+(-5/24)</f>
        <v>42275.523333333331</v>
      </c>
      <c r="N3376" s="5">
        <f t="shared" si="52"/>
        <v>42305.523333333331</v>
      </c>
      <c r="O3376" t="b">
        <v>0</v>
      </c>
      <c r="P3376">
        <v>52</v>
      </c>
      <c r="Q3376" t="b">
        <v>1</v>
      </c>
      <c r="R3376" t="s">
        <v>8271</v>
      </c>
      <c r="S3376" s="11">
        <f>SUM(E3376/D3376)*100</f>
        <v>106.57142857142856</v>
      </c>
      <c r="T3376" s="10">
        <f>SUM(E3376/P3376)</f>
        <v>71.730769230769226</v>
      </c>
      <c r="U3376" t="s">
        <v>8315</v>
      </c>
      <c r="V3376" t="s">
        <v>8316</v>
      </c>
    </row>
    <row r="3377" spans="1:22" ht="43.5" x14ac:dyDescent="0.35">
      <c r="A3377">
        <v>3375</v>
      </c>
      <c r="B3377" s="3" t="s">
        <v>3374</v>
      </c>
      <c r="C3377" s="3" t="s">
        <v>7485</v>
      </c>
      <c r="D3377" s="18">
        <v>3000</v>
      </c>
      <c r="E3377" s="18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7">
        <v>41765.402465277773</v>
      </c>
      <c r="L3377" s="7">
        <v>41777.402465277773</v>
      </c>
      <c r="M3377" s="5">
        <f>(J3377/86400)+25569+(-5/24)</f>
        <v>41765.402465277773</v>
      </c>
      <c r="N3377" s="5">
        <f t="shared" si="52"/>
        <v>41777.402465277773</v>
      </c>
      <c r="O3377" t="b">
        <v>0</v>
      </c>
      <c r="P3377">
        <v>17</v>
      </c>
      <c r="Q3377" t="b">
        <v>1</v>
      </c>
      <c r="R3377" t="s">
        <v>8271</v>
      </c>
      <c r="S3377" s="11">
        <f>SUM(E3377/D3377)*100</f>
        <v>100</v>
      </c>
      <c r="T3377" s="10">
        <f>SUM(E3377/P3377)</f>
        <v>176.47058823529412</v>
      </c>
      <c r="U3377" t="s">
        <v>8315</v>
      </c>
      <c r="V3377" t="s">
        <v>8316</v>
      </c>
    </row>
    <row r="3378" spans="1:22" ht="43.5" x14ac:dyDescent="0.35">
      <c r="A3378">
        <v>3376</v>
      </c>
      <c r="B3378" s="3" t="s">
        <v>3375</v>
      </c>
      <c r="C3378" s="3" t="s">
        <v>7486</v>
      </c>
      <c r="D3378" s="18">
        <v>8000</v>
      </c>
      <c r="E3378" s="1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7">
        <v>42059.492986111109</v>
      </c>
      <c r="L3378" s="7">
        <v>42119.451319444437</v>
      </c>
      <c r="M3378" s="5">
        <f>(J3378/86400)+25569+(-5/24)</f>
        <v>42059.492986111109</v>
      </c>
      <c r="N3378" s="5">
        <f t="shared" si="52"/>
        <v>42119.451319444437</v>
      </c>
      <c r="O3378" t="b">
        <v>0</v>
      </c>
      <c r="P3378">
        <v>19</v>
      </c>
      <c r="Q3378" t="b">
        <v>1</v>
      </c>
      <c r="R3378" t="s">
        <v>8271</v>
      </c>
      <c r="S3378" s="11">
        <f>SUM(E3378/D3378)*100</f>
        <v>100.01249999999999</v>
      </c>
      <c r="T3378" s="10">
        <f>SUM(E3378/P3378)</f>
        <v>421.10526315789474</v>
      </c>
      <c r="U3378" t="s">
        <v>8315</v>
      </c>
      <c r="V3378" t="s">
        <v>8316</v>
      </c>
    </row>
    <row r="3379" spans="1:22" ht="43.5" x14ac:dyDescent="0.35">
      <c r="A3379">
        <v>3377</v>
      </c>
      <c r="B3379" s="3" t="s">
        <v>3376</v>
      </c>
      <c r="C3379" s="3" t="s">
        <v>7487</v>
      </c>
      <c r="D3379" s="18">
        <v>8000</v>
      </c>
      <c r="E3379" s="18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7">
        <v>42053.524293981478</v>
      </c>
      <c r="L3379" s="7">
        <v>42083.49722222222</v>
      </c>
      <c r="M3379" s="5">
        <f>(J3379/86400)+25569+(-5/24)</f>
        <v>42053.524293981478</v>
      </c>
      <c r="N3379" s="5">
        <f t="shared" si="52"/>
        <v>42083.49722222222</v>
      </c>
      <c r="O3379" t="b">
        <v>0</v>
      </c>
      <c r="P3379">
        <v>77</v>
      </c>
      <c r="Q3379" t="b">
        <v>1</v>
      </c>
      <c r="R3379" t="s">
        <v>8271</v>
      </c>
      <c r="S3379" s="11">
        <f>SUM(E3379/D3379)*100</f>
        <v>101.05</v>
      </c>
      <c r="T3379" s="10">
        <f>SUM(E3379/P3379)</f>
        <v>104.98701298701299</v>
      </c>
      <c r="U3379" t="s">
        <v>8315</v>
      </c>
      <c r="V3379" t="s">
        <v>8316</v>
      </c>
    </row>
    <row r="3380" spans="1:22" ht="43.5" x14ac:dyDescent="0.35">
      <c r="A3380">
        <v>3378</v>
      </c>
      <c r="B3380" s="3" t="s">
        <v>3377</v>
      </c>
      <c r="C3380" s="3" t="s">
        <v>7488</v>
      </c>
      <c r="D3380" s="18">
        <v>550</v>
      </c>
      <c r="E3380" s="18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7">
        <v>41858.147060185183</v>
      </c>
      <c r="L3380" s="7">
        <v>41882.338888888888</v>
      </c>
      <c r="M3380" s="5">
        <f>(J3380/86400)+25569+(-5/24)</f>
        <v>41858.147060185183</v>
      </c>
      <c r="N3380" s="5">
        <f t="shared" si="52"/>
        <v>41882.338888888888</v>
      </c>
      <c r="O3380" t="b">
        <v>0</v>
      </c>
      <c r="P3380">
        <v>21</v>
      </c>
      <c r="Q3380" t="b">
        <v>1</v>
      </c>
      <c r="R3380" t="s">
        <v>8271</v>
      </c>
      <c r="S3380" s="11">
        <f>SUM(E3380/D3380)*100</f>
        <v>107.63636363636364</v>
      </c>
      <c r="T3380" s="10">
        <f>SUM(E3380/P3380)</f>
        <v>28.19047619047619</v>
      </c>
      <c r="U3380" t="s">
        <v>8315</v>
      </c>
      <c r="V3380" t="s">
        <v>8316</v>
      </c>
    </row>
    <row r="3381" spans="1:22" ht="58" x14ac:dyDescent="0.35">
      <c r="A3381">
        <v>3379</v>
      </c>
      <c r="B3381" s="3" t="s">
        <v>3378</v>
      </c>
      <c r="C3381" s="3" t="s">
        <v>7489</v>
      </c>
      <c r="D3381" s="18">
        <v>2000</v>
      </c>
      <c r="E3381" s="18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7">
        <v>42225.305555555555</v>
      </c>
      <c r="L3381" s="7">
        <v>42242.749999999993</v>
      </c>
      <c r="M3381" s="5">
        <f>(J3381/86400)+25569+(-5/24)</f>
        <v>42225.305555555555</v>
      </c>
      <c r="N3381" s="5">
        <f t="shared" si="52"/>
        <v>42242.749999999993</v>
      </c>
      <c r="O3381" t="b">
        <v>0</v>
      </c>
      <c r="P3381">
        <v>38</v>
      </c>
      <c r="Q3381" t="b">
        <v>1</v>
      </c>
      <c r="R3381" t="s">
        <v>8271</v>
      </c>
      <c r="S3381" s="11">
        <f>SUM(E3381/D3381)*100</f>
        <v>103.64999999999999</v>
      </c>
      <c r="T3381" s="10">
        <f>SUM(E3381/P3381)</f>
        <v>54.55263157894737</v>
      </c>
      <c r="U3381" t="s">
        <v>8315</v>
      </c>
      <c r="V3381" t="s">
        <v>8316</v>
      </c>
    </row>
    <row r="3382" spans="1:22" ht="58" x14ac:dyDescent="0.35">
      <c r="A3382">
        <v>3380</v>
      </c>
      <c r="B3382" s="3" t="s">
        <v>3379</v>
      </c>
      <c r="C3382" s="3" t="s">
        <v>7490</v>
      </c>
      <c r="D3382" s="18">
        <v>3000</v>
      </c>
      <c r="E3382" s="18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7">
        <v>41937.745115740741</v>
      </c>
      <c r="L3382" s="7">
        <v>41972.786782407406</v>
      </c>
      <c r="M3382" s="5">
        <f>(J3382/86400)+25569+(-5/24)</f>
        <v>41937.745115740741</v>
      </c>
      <c r="N3382" s="5">
        <f t="shared" si="52"/>
        <v>41972.786782407406</v>
      </c>
      <c r="O3382" t="b">
        <v>0</v>
      </c>
      <c r="P3382">
        <v>28</v>
      </c>
      <c r="Q3382" t="b">
        <v>1</v>
      </c>
      <c r="R3382" t="s">
        <v>8271</v>
      </c>
      <c r="S3382" s="11">
        <f>SUM(E3382/D3382)*100</f>
        <v>104.43333333333334</v>
      </c>
      <c r="T3382" s="10">
        <f>SUM(E3382/P3382)</f>
        <v>111.89285714285714</v>
      </c>
      <c r="U3382" t="s">
        <v>8315</v>
      </c>
      <c r="V3382" t="s">
        <v>8316</v>
      </c>
    </row>
    <row r="3383" spans="1:22" ht="43.5" x14ac:dyDescent="0.35">
      <c r="A3383">
        <v>3381</v>
      </c>
      <c r="B3383" s="3" t="s">
        <v>3380</v>
      </c>
      <c r="C3383" s="3" t="s">
        <v>7491</v>
      </c>
      <c r="D3383" s="18">
        <v>4000</v>
      </c>
      <c r="E3383" s="18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7">
        <v>42043.976655092592</v>
      </c>
      <c r="L3383" s="7">
        <v>42073.934988425921</v>
      </c>
      <c r="M3383" s="5">
        <f>(J3383/86400)+25569+(-5/24)</f>
        <v>42043.976655092592</v>
      </c>
      <c r="N3383" s="5">
        <f t="shared" si="52"/>
        <v>42073.934988425921</v>
      </c>
      <c r="O3383" t="b">
        <v>0</v>
      </c>
      <c r="P3383">
        <v>48</v>
      </c>
      <c r="Q3383" t="b">
        <v>1</v>
      </c>
      <c r="R3383" t="s">
        <v>8271</v>
      </c>
      <c r="S3383" s="11">
        <f>SUM(E3383/D3383)*100</f>
        <v>102.25</v>
      </c>
      <c r="T3383" s="10">
        <f>SUM(E3383/P3383)</f>
        <v>85.208333333333329</v>
      </c>
      <c r="U3383" t="s">
        <v>8315</v>
      </c>
      <c r="V3383" t="s">
        <v>8316</v>
      </c>
    </row>
    <row r="3384" spans="1:22" ht="58" x14ac:dyDescent="0.35">
      <c r="A3384">
        <v>3382</v>
      </c>
      <c r="B3384" s="3" t="s">
        <v>3381</v>
      </c>
      <c r="C3384" s="3" t="s">
        <v>7492</v>
      </c>
      <c r="D3384" s="18">
        <v>3500</v>
      </c>
      <c r="E3384" s="18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7">
        <v>42559.222870370366</v>
      </c>
      <c r="L3384" s="7">
        <v>42583.749305555553</v>
      </c>
      <c r="M3384" s="5">
        <f>(J3384/86400)+25569+(-5/24)</f>
        <v>42559.222870370366</v>
      </c>
      <c r="N3384" s="5">
        <f t="shared" si="52"/>
        <v>42583.749305555553</v>
      </c>
      <c r="O3384" t="b">
        <v>0</v>
      </c>
      <c r="P3384">
        <v>46</v>
      </c>
      <c r="Q3384" t="b">
        <v>1</v>
      </c>
      <c r="R3384" t="s">
        <v>8271</v>
      </c>
      <c r="S3384" s="11">
        <f>SUM(E3384/D3384)*100</f>
        <v>100.74285714285713</v>
      </c>
      <c r="T3384" s="10">
        <f>SUM(E3384/P3384)</f>
        <v>76.652173913043484</v>
      </c>
      <c r="U3384" t="s">
        <v>8315</v>
      </c>
      <c r="V3384" t="s">
        <v>8316</v>
      </c>
    </row>
    <row r="3385" spans="1:22" ht="43.5" x14ac:dyDescent="0.35">
      <c r="A3385">
        <v>3383</v>
      </c>
      <c r="B3385" s="3" t="s">
        <v>3382</v>
      </c>
      <c r="C3385" s="3" t="s">
        <v>7493</v>
      </c>
      <c r="D3385" s="18">
        <v>1750</v>
      </c>
      <c r="E3385" s="18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7">
        <v>42524.574305555558</v>
      </c>
      <c r="L3385" s="7">
        <v>42544.574305555558</v>
      </c>
      <c r="M3385" s="5">
        <f>(J3385/86400)+25569+(-5/24)</f>
        <v>42524.574305555558</v>
      </c>
      <c r="N3385" s="5">
        <f t="shared" si="52"/>
        <v>42544.574305555558</v>
      </c>
      <c r="O3385" t="b">
        <v>0</v>
      </c>
      <c r="P3385">
        <v>30</v>
      </c>
      <c r="Q3385" t="b">
        <v>1</v>
      </c>
      <c r="R3385" t="s">
        <v>8271</v>
      </c>
      <c r="S3385" s="11">
        <f>SUM(E3385/D3385)*100</f>
        <v>111.71428571428572</v>
      </c>
      <c r="T3385" s="10">
        <f>SUM(E3385/P3385)</f>
        <v>65.166666666666671</v>
      </c>
      <c r="U3385" t="s">
        <v>8315</v>
      </c>
      <c r="V3385" t="s">
        <v>8316</v>
      </c>
    </row>
    <row r="3386" spans="1:22" ht="43.5" x14ac:dyDescent="0.35">
      <c r="A3386">
        <v>3384</v>
      </c>
      <c r="B3386" s="3" t="s">
        <v>3383</v>
      </c>
      <c r="C3386" s="3" t="s">
        <v>7494</v>
      </c>
      <c r="D3386" s="18">
        <v>6000</v>
      </c>
      <c r="E3386" s="18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7">
        <v>42291.879259259258</v>
      </c>
      <c r="L3386" s="7">
        <v>42328.916666666664</v>
      </c>
      <c r="M3386" s="5">
        <f>(J3386/86400)+25569+(-5/24)</f>
        <v>42291.879259259258</v>
      </c>
      <c r="N3386" s="5">
        <f t="shared" si="52"/>
        <v>42328.916666666664</v>
      </c>
      <c r="O3386" t="b">
        <v>0</v>
      </c>
      <c r="P3386">
        <v>64</v>
      </c>
      <c r="Q3386" t="b">
        <v>1</v>
      </c>
      <c r="R3386" t="s">
        <v>8271</v>
      </c>
      <c r="S3386" s="11">
        <f>SUM(E3386/D3386)*100</f>
        <v>100.01100000000001</v>
      </c>
      <c r="T3386" s="10">
        <f>SUM(E3386/P3386)</f>
        <v>93.760312499999998</v>
      </c>
      <c r="U3386" t="s">
        <v>8315</v>
      </c>
      <c r="V3386" t="s">
        <v>8316</v>
      </c>
    </row>
    <row r="3387" spans="1:22" ht="58" x14ac:dyDescent="0.35">
      <c r="A3387">
        <v>3385</v>
      </c>
      <c r="B3387" s="3" t="s">
        <v>3384</v>
      </c>
      <c r="C3387" s="3" t="s">
        <v>7495</v>
      </c>
      <c r="D3387" s="18">
        <v>2000</v>
      </c>
      <c r="E3387" s="18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7">
        <v>41953.659166666665</v>
      </c>
      <c r="L3387" s="7">
        <v>41983.659166666665</v>
      </c>
      <c r="M3387" s="5">
        <f>(J3387/86400)+25569+(-5/24)</f>
        <v>41953.659166666665</v>
      </c>
      <c r="N3387" s="5">
        <f t="shared" si="52"/>
        <v>41983.659166666665</v>
      </c>
      <c r="O3387" t="b">
        <v>0</v>
      </c>
      <c r="P3387">
        <v>15</v>
      </c>
      <c r="Q3387" t="b">
        <v>1</v>
      </c>
      <c r="R3387" t="s">
        <v>8271</v>
      </c>
      <c r="S3387" s="11">
        <f>SUM(E3387/D3387)*100</f>
        <v>100</v>
      </c>
      <c r="T3387" s="10">
        <f>SUM(E3387/P3387)</f>
        <v>133.33333333333334</v>
      </c>
      <c r="U3387" t="s">
        <v>8315</v>
      </c>
      <c r="V3387" t="s">
        <v>8316</v>
      </c>
    </row>
    <row r="3388" spans="1:22" ht="58" x14ac:dyDescent="0.35">
      <c r="A3388">
        <v>3386</v>
      </c>
      <c r="B3388" s="3" t="s">
        <v>3385</v>
      </c>
      <c r="C3388" s="3" t="s">
        <v>7496</v>
      </c>
      <c r="D3388" s="18">
        <v>2000</v>
      </c>
      <c r="E3388" s="1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7">
        <v>41946.436412037037</v>
      </c>
      <c r="L3388" s="7">
        <v>41976.436412037037</v>
      </c>
      <c r="M3388" s="5">
        <f>(J3388/86400)+25569+(-5/24)</f>
        <v>41946.436412037037</v>
      </c>
      <c r="N3388" s="5">
        <f t="shared" si="52"/>
        <v>41976.436412037037</v>
      </c>
      <c r="O3388" t="b">
        <v>0</v>
      </c>
      <c r="P3388">
        <v>41</v>
      </c>
      <c r="Q3388" t="b">
        <v>1</v>
      </c>
      <c r="R3388" t="s">
        <v>8271</v>
      </c>
      <c r="S3388" s="11">
        <f>SUM(E3388/D3388)*100</f>
        <v>105</v>
      </c>
      <c r="T3388" s="10">
        <f>SUM(E3388/P3388)</f>
        <v>51.219512195121951</v>
      </c>
      <c r="U3388" t="s">
        <v>8315</v>
      </c>
      <c r="V3388" t="s">
        <v>8316</v>
      </c>
    </row>
    <row r="3389" spans="1:22" ht="58" x14ac:dyDescent="0.35">
      <c r="A3389">
        <v>3387</v>
      </c>
      <c r="B3389" s="3" t="s">
        <v>3386</v>
      </c>
      <c r="C3389" s="3" t="s">
        <v>7497</v>
      </c>
      <c r="D3389" s="18">
        <v>3000</v>
      </c>
      <c r="E3389" s="18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7">
        <v>41947.554259259261</v>
      </c>
      <c r="L3389" s="7">
        <v>41987.554259259261</v>
      </c>
      <c r="M3389" s="5">
        <f>(J3389/86400)+25569+(-5/24)</f>
        <v>41947.554259259261</v>
      </c>
      <c r="N3389" s="5">
        <f t="shared" si="52"/>
        <v>41987.554259259261</v>
      </c>
      <c r="O3389" t="b">
        <v>0</v>
      </c>
      <c r="P3389">
        <v>35</v>
      </c>
      <c r="Q3389" t="b">
        <v>1</v>
      </c>
      <c r="R3389" t="s">
        <v>8271</v>
      </c>
      <c r="S3389" s="11">
        <f>SUM(E3389/D3389)*100</f>
        <v>116.86666666666667</v>
      </c>
      <c r="T3389" s="10">
        <f>SUM(E3389/P3389)</f>
        <v>100.17142857142858</v>
      </c>
      <c r="U3389" t="s">
        <v>8315</v>
      </c>
      <c r="V3389" t="s">
        <v>8316</v>
      </c>
    </row>
    <row r="3390" spans="1:22" ht="58" x14ac:dyDescent="0.35">
      <c r="A3390">
        <v>3388</v>
      </c>
      <c r="B3390" s="3" t="s">
        <v>3387</v>
      </c>
      <c r="C3390" s="3" t="s">
        <v>7498</v>
      </c>
      <c r="D3390" s="18">
        <v>1500</v>
      </c>
      <c r="E3390" s="18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7">
        <v>42143.252789351849</v>
      </c>
      <c r="L3390" s="7">
        <v>42173.252789351849</v>
      </c>
      <c r="M3390" s="5">
        <f>(J3390/86400)+25569+(-5/24)</f>
        <v>42143.252789351849</v>
      </c>
      <c r="N3390" s="5">
        <f t="shared" si="52"/>
        <v>42173.252789351849</v>
      </c>
      <c r="O3390" t="b">
        <v>0</v>
      </c>
      <c r="P3390">
        <v>45</v>
      </c>
      <c r="Q3390" t="b">
        <v>1</v>
      </c>
      <c r="R3390" t="s">
        <v>8271</v>
      </c>
      <c r="S3390" s="11">
        <f>SUM(E3390/D3390)*100</f>
        <v>103.8</v>
      </c>
      <c r="T3390" s="10">
        <f>SUM(E3390/P3390)</f>
        <v>34.6</v>
      </c>
      <c r="U3390" t="s">
        <v>8315</v>
      </c>
      <c r="V3390" t="s">
        <v>8316</v>
      </c>
    </row>
    <row r="3391" spans="1:22" ht="43.5" x14ac:dyDescent="0.35">
      <c r="A3391">
        <v>3389</v>
      </c>
      <c r="B3391" s="3" t="s">
        <v>3388</v>
      </c>
      <c r="C3391" s="3" t="s">
        <v>7499</v>
      </c>
      <c r="D3391" s="18">
        <v>10000</v>
      </c>
      <c r="E3391" s="18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7">
        <v>42494.355115740742</v>
      </c>
      <c r="L3391" s="7">
        <v>42524.355115740742</v>
      </c>
      <c r="M3391" s="5">
        <f>(J3391/86400)+25569+(-5/24)</f>
        <v>42494.355115740742</v>
      </c>
      <c r="N3391" s="5">
        <f t="shared" si="52"/>
        <v>42524.355115740742</v>
      </c>
      <c r="O3391" t="b">
        <v>0</v>
      </c>
      <c r="P3391">
        <v>62</v>
      </c>
      <c r="Q3391" t="b">
        <v>1</v>
      </c>
      <c r="R3391" t="s">
        <v>8271</v>
      </c>
      <c r="S3391" s="11">
        <f>SUM(E3391/D3391)*100</f>
        <v>114.5</v>
      </c>
      <c r="T3391" s="10">
        <f>SUM(E3391/P3391)</f>
        <v>184.67741935483872</v>
      </c>
      <c r="U3391" t="s">
        <v>8315</v>
      </c>
      <c r="V3391" t="s">
        <v>8316</v>
      </c>
    </row>
    <row r="3392" spans="1:22" ht="58" x14ac:dyDescent="0.35">
      <c r="A3392">
        <v>3390</v>
      </c>
      <c r="B3392" s="3" t="s">
        <v>3389</v>
      </c>
      <c r="C3392" s="3" t="s">
        <v>7500</v>
      </c>
      <c r="D3392" s="18">
        <v>1500</v>
      </c>
      <c r="E3392" s="18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7">
        <v>41815.566493055558</v>
      </c>
      <c r="L3392" s="7">
        <v>41830.566493055558</v>
      </c>
      <c r="M3392" s="5">
        <f>(J3392/86400)+25569+(-5/24)</f>
        <v>41815.566493055558</v>
      </c>
      <c r="N3392" s="5">
        <f t="shared" si="52"/>
        <v>41830.566493055558</v>
      </c>
      <c r="O3392" t="b">
        <v>0</v>
      </c>
      <c r="P3392">
        <v>22</v>
      </c>
      <c r="Q3392" t="b">
        <v>1</v>
      </c>
      <c r="R3392" t="s">
        <v>8271</v>
      </c>
      <c r="S3392" s="11">
        <f>SUM(E3392/D3392)*100</f>
        <v>102.4</v>
      </c>
      <c r="T3392" s="10">
        <f>SUM(E3392/P3392)</f>
        <v>69.818181818181813</v>
      </c>
      <c r="U3392" t="s">
        <v>8315</v>
      </c>
      <c r="V3392" t="s">
        <v>8316</v>
      </c>
    </row>
    <row r="3393" spans="1:22" ht="58" x14ac:dyDescent="0.35">
      <c r="A3393">
        <v>3391</v>
      </c>
      <c r="B3393" s="3" t="s">
        <v>3390</v>
      </c>
      <c r="C3393" s="3" t="s">
        <v>7501</v>
      </c>
      <c r="D3393" s="18">
        <v>500</v>
      </c>
      <c r="E3393" s="18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7">
        <v>41830.337361111109</v>
      </c>
      <c r="L3393" s="7">
        <v>41859.727777777771</v>
      </c>
      <c r="M3393" s="5">
        <f>(J3393/86400)+25569+(-5/24)</f>
        <v>41830.337361111109</v>
      </c>
      <c r="N3393" s="5">
        <f t="shared" si="52"/>
        <v>41859.727777777771</v>
      </c>
      <c r="O3393" t="b">
        <v>0</v>
      </c>
      <c r="P3393">
        <v>18</v>
      </c>
      <c r="Q3393" t="b">
        <v>1</v>
      </c>
      <c r="R3393" t="s">
        <v>8271</v>
      </c>
      <c r="S3393" s="11">
        <f>SUM(E3393/D3393)*100</f>
        <v>223</v>
      </c>
      <c r="T3393" s="10">
        <f>SUM(E3393/P3393)</f>
        <v>61.944444444444443</v>
      </c>
      <c r="U3393" t="s">
        <v>8315</v>
      </c>
      <c r="V3393" t="s">
        <v>8316</v>
      </c>
    </row>
    <row r="3394" spans="1:22" ht="58" x14ac:dyDescent="0.35">
      <c r="A3394">
        <v>3392</v>
      </c>
      <c r="B3394" s="3" t="s">
        <v>3391</v>
      </c>
      <c r="C3394" s="3" t="s">
        <v>7502</v>
      </c>
      <c r="D3394" s="18">
        <v>500</v>
      </c>
      <c r="E3394" s="18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7">
        <v>42446.63721064815</v>
      </c>
      <c r="L3394" s="7">
        <v>42496.63721064815</v>
      </c>
      <c r="M3394" s="5">
        <f>(J3394/86400)+25569+(-5/24)</f>
        <v>42446.63721064815</v>
      </c>
      <c r="N3394" s="5">
        <f t="shared" si="52"/>
        <v>42496.63721064815</v>
      </c>
      <c r="O3394" t="b">
        <v>0</v>
      </c>
      <c r="P3394">
        <v>12</v>
      </c>
      <c r="Q3394" t="b">
        <v>1</v>
      </c>
      <c r="R3394" t="s">
        <v>8271</v>
      </c>
      <c r="S3394" s="11">
        <f>SUM(E3394/D3394)*100</f>
        <v>100</v>
      </c>
      <c r="T3394" s="10">
        <f>SUM(E3394/P3394)</f>
        <v>41.666666666666664</v>
      </c>
      <c r="U3394" t="s">
        <v>8315</v>
      </c>
      <c r="V3394" t="s">
        <v>8316</v>
      </c>
    </row>
    <row r="3395" spans="1:22" ht="43.5" x14ac:dyDescent="0.35">
      <c r="A3395">
        <v>3393</v>
      </c>
      <c r="B3395" s="3" t="s">
        <v>3392</v>
      </c>
      <c r="C3395" s="3" t="s">
        <v>7503</v>
      </c>
      <c r="D3395" s="18">
        <v>1500</v>
      </c>
      <c r="E3395" s="18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7">
        <v>41923.713310185187</v>
      </c>
      <c r="L3395" s="7">
        <v>41948.823611111111</v>
      </c>
      <c r="M3395" s="5">
        <f>(J3395/86400)+25569+(-5/24)</f>
        <v>41923.713310185187</v>
      </c>
      <c r="N3395" s="5">
        <f t="shared" ref="N3395:N3458" si="53">(I3395/86400)+25569+(-5/24)</f>
        <v>41948.823611111111</v>
      </c>
      <c r="O3395" t="b">
        <v>0</v>
      </c>
      <c r="P3395">
        <v>44</v>
      </c>
      <c r="Q3395" t="b">
        <v>1</v>
      </c>
      <c r="R3395" t="s">
        <v>8271</v>
      </c>
      <c r="S3395" s="11">
        <f>SUM(E3395/D3395)*100</f>
        <v>105.80000000000001</v>
      </c>
      <c r="T3395" s="10">
        <f>SUM(E3395/P3395)</f>
        <v>36.06818181818182</v>
      </c>
      <c r="U3395" t="s">
        <v>8315</v>
      </c>
      <c r="V3395" t="s">
        <v>8316</v>
      </c>
    </row>
    <row r="3396" spans="1:22" ht="43.5" x14ac:dyDescent="0.35">
      <c r="A3396">
        <v>3394</v>
      </c>
      <c r="B3396" s="3" t="s">
        <v>3393</v>
      </c>
      <c r="C3396" s="3" t="s">
        <v>7504</v>
      </c>
      <c r="D3396" s="18">
        <v>550</v>
      </c>
      <c r="E3396" s="18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7">
        <v>41817.387094907404</v>
      </c>
      <c r="L3396" s="7">
        <v>41847.387094907404</v>
      </c>
      <c r="M3396" s="5">
        <f>(J3396/86400)+25569+(-5/24)</f>
        <v>41817.387094907404</v>
      </c>
      <c r="N3396" s="5">
        <f t="shared" si="53"/>
        <v>41847.387094907404</v>
      </c>
      <c r="O3396" t="b">
        <v>0</v>
      </c>
      <c r="P3396">
        <v>27</v>
      </c>
      <c r="Q3396" t="b">
        <v>1</v>
      </c>
      <c r="R3396" t="s">
        <v>8271</v>
      </c>
      <c r="S3396" s="11">
        <f>SUM(E3396/D3396)*100</f>
        <v>142.36363636363635</v>
      </c>
      <c r="T3396" s="10">
        <f>SUM(E3396/P3396)</f>
        <v>29</v>
      </c>
      <c r="U3396" t="s">
        <v>8315</v>
      </c>
      <c r="V3396" t="s">
        <v>8316</v>
      </c>
    </row>
    <row r="3397" spans="1:22" ht="29" x14ac:dyDescent="0.35">
      <c r="A3397">
        <v>3395</v>
      </c>
      <c r="B3397" s="3" t="s">
        <v>3394</v>
      </c>
      <c r="C3397" s="3" t="s">
        <v>7505</v>
      </c>
      <c r="D3397" s="18">
        <v>500</v>
      </c>
      <c r="E3397" s="18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7">
        <v>42140.503981481474</v>
      </c>
      <c r="L3397" s="7">
        <v>42154.548611111109</v>
      </c>
      <c r="M3397" s="5">
        <f>(J3397/86400)+25569+(-5/24)</f>
        <v>42140.503981481474</v>
      </c>
      <c r="N3397" s="5">
        <f t="shared" si="53"/>
        <v>42154.548611111109</v>
      </c>
      <c r="O3397" t="b">
        <v>0</v>
      </c>
      <c r="P3397">
        <v>38</v>
      </c>
      <c r="Q3397" t="b">
        <v>1</v>
      </c>
      <c r="R3397" t="s">
        <v>8271</v>
      </c>
      <c r="S3397" s="11">
        <f>SUM(E3397/D3397)*100</f>
        <v>184</v>
      </c>
      <c r="T3397" s="10">
        <f>SUM(E3397/P3397)</f>
        <v>24.210526315789473</v>
      </c>
      <c r="U3397" t="s">
        <v>8315</v>
      </c>
      <c r="V3397" t="s">
        <v>8316</v>
      </c>
    </row>
    <row r="3398" spans="1:22" ht="43.5" x14ac:dyDescent="0.35">
      <c r="A3398">
        <v>3396</v>
      </c>
      <c r="B3398" s="3" t="s">
        <v>3395</v>
      </c>
      <c r="C3398" s="3" t="s">
        <v>7506</v>
      </c>
      <c r="D3398" s="18">
        <v>1500</v>
      </c>
      <c r="E3398" s="1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7">
        <v>41764.238298611112</v>
      </c>
      <c r="L3398" s="7">
        <v>41790.957638888889</v>
      </c>
      <c r="M3398" s="5">
        <f>(J3398/86400)+25569+(-5/24)</f>
        <v>41764.238298611112</v>
      </c>
      <c r="N3398" s="5">
        <f t="shared" si="53"/>
        <v>41790.957638888889</v>
      </c>
      <c r="O3398" t="b">
        <v>0</v>
      </c>
      <c r="P3398">
        <v>28</v>
      </c>
      <c r="Q3398" t="b">
        <v>1</v>
      </c>
      <c r="R3398" t="s">
        <v>8271</v>
      </c>
      <c r="S3398" s="11">
        <f>SUM(E3398/D3398)*100</f>
        <v>104.33333333333333</v>
      </c>
      <c r="T3398" s="10">
        <f>SUM(E3398/P3398)</f>
        <v>55.892857142857146</v>
      </c>
      <c r="U3398" t="s">
        <v>8315</v>
      </c>
      <c r="V3398" t="s">
        <v>8316</v>
      </c>
    </row>
    <row r="3399" spans="1:22" ht="29" x14ac:dyDescent="0.35">
      <c r="A3399">
        <v>3397</v>
      </c>
      <c r="B3399" s="3" t="s">
        <v>3396</v>
      </c>
      <c r="C3399" s="3" t="s">
        <v>7507</v>
      </c>
      <c r="D3399" s="18">
        <v>250</v>
      </c>
      <c r="E3399" s="18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7">
        <v>42378.270011574066</v>
      </c>
      <c r="L3399" s="7">
        <v>42418.708333333336</v>
      </c>
      <c r="M3399" s="5">
        <f>(J3399/86400)+25569+(-5/24)</f>
        <v>42378.270011574066</v>
      </c>
      <c r="N3399" s="5">
        <f t="shared" si="53"/>
        <v>42418.708333333336</v>
      </c>
      <c r="O3399" t="b">
        <v>0</v>
      </c>
      <c r="P3399">
        <v>24</v>
      </c>
      <c r="Q3399" t="b">
        <v>1</v>
      </c>
      <c r="R3399" t="s">
        <v>8271</v>
      </c>
      <c r="S3399" s="11">
        <f>SUM(E3399/D3399)*100</f>
        <v>112.00000000000001</v>
      </c>
      <c r="T3399" s="10">
        <f>SUM(E3399/P3399)</f>
        <v>11.666666666666666</v>
      </c>
      <c r="U3399" t="s">
        <v>8315</v>
      </c>
      <c r="V3399" t="s">
        <v>8316</v>
      </c>
    </row>
    <row r="3400" spans="1:22" ht="43.5" x14ac:dyDescent="0.35">
      <c r="A3400">
        <v>3398</v>
      </c>
      <c r="B3400" s="3" t="s">
        <v>3397</v>
      </c>
      <c r="C3400" s="3" t="s">
        <v>7508</v>
      </c>
      <c r="D3400" s="18">
        <v>4000</v>
      </c>
      <c r="E3400" s="18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7">
        <v>41941.543703703697</v>
      </c>
      <c r="L3400" s="7">
        <v>41964.499999999993</v>
      </c>
      <c r="M3400" s="5">
        <f>(J3400/86400)+25569+(-5/24)</f>
        <v>41941.543703703697</v>
      </c>
      <c r="N3400" s="5">
        <f t="shared" si="53"/>
        <v>41964.499999999993</v>
      </c>
      <c r="O3400" t="b">
        <v>0</v>
      </c>
      <c r="P3400">
        <v>65</v>
      </c>
      <c r="Q3400" t="b">
        <v>1</v>
      </c>
      <c r="R3400" t="s">
        <v>8271</v>
      </c>
      <c r="S3400" s="11">
        <f>SUM(E3400/D3400)*100</f>
        <v>111.07499999999999</v>
      </c>
      <c r="T3400" s="10">
        <f>SUM(E3400/P3400)</f>
        <v>68.353846153846149</v>
      </c>
      <c r="U3400" t="s">
        <v>8315</v>
      </c>
      <c r="V3400" t="s">
        <v>8316</v>
      </c>
    </row>
    <row r="3401" spans="1:22" ht="43.5" x14ac:dyDescent="0.35">
      <c r="A3401">
        <v>3399</v>
      </c>
      <c r="B3401" s="3" t="s">
        <v>3398</v>
      </c>
      <c r="C3401" s="3" t="s">
        <v>7509</v>
      </c>
      <c r="D3401" s="18">
        <v>1200</v>
      </c>
      <c r="E3401" s="18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7">
        <v>42026.712094907409</v>
      </c>
      <c r="L3401" s="7">
        <v>42056.712094907409</v>
      </c>
      <c r="M3401" s="5">
        <f>(J3401/86400)+25569+(-5/24)</f>
        <v>42026.712094907409</v>
      </c>
      <c r="N3401" s="5">
        <f t="shared" si="53"/>
        <v>42056.712094907409</v>
      </c>
      <c r="O3401" t="b">
        <v>0</v>
      </c>
      <c r="P3401">
        <v>46</v>
      </c>
      <c r="Q3401" t="b">
        <v>1</v>
      </c>
      <c r="R3401" t="s">
        <v>8271</v>
      </c>
      <c r="S3401" s="11">
        <f>SUM(E3401/D3401)*100</f>
        <v>103.75000000000001</v>
      </c>
      <c r="T3401" s="10">
        <f>SUM(E3401/P3401)</f>
        <v>27.065217391304348</v>
      </c>
      <c r="U3401" t="s">
        <v>8315</v>
      </c>
      <c r="V3401" t="s">
        <v>8316</v>
      </c>
    </row>
    <row r="3402" spans="1:22" ht="43.5" x14ac:dyDescent="0.35">
      <c r="A3402">
        <v>3400</v>
      </c>
      <c r="B3402" s="3" t="s">
        <v>3399</v>
      </c>
      <c r="C3402" s="3" t="s">
        <v>7510</v>
      </c>
      <c r="D3402" s="18">
        <v>10000</v>
      </c>
      <c r="E3402" s="18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7">
        <v>41834.745532407404</v>
      </c>
      <c r="L3402" s="7">
        <v>41879.745532407404</v>
      </c>
      <c r="M3402" s="5">
        <f>(J3402/86400)+25569+(-5/24)</f>
        <v>41834.745532407404</v>
      </c>
      <c r="N3402" s="5">
        <f t="shared" si="53"/>
        <v>41879.745532407404</v>
      </c>
      <c r="O3402" t="b">
        <v>0</v>
      </c>
      <c r="P3402">
        <v>85</v>
      </c>
      <c r="Q3402" t="b">
        <v>1</v>
      </c>
      <c r="R3402" t="s">
        <v>8271</v>
      </c>
      <c r="S3402" s="11">
        <f>SUM(E3402/D3402)*100</f>
        <v>100.41</v>
      </c>
      <c r="T3402" s="10">
        <f>SUM(E3402/P3402)</f>
        <v>118.12941176470588</v>
      </c>
      <c r="U3402" t="s">
        <v>8315</v>
      </c>
      <c r="V3402" t="s">
        <v>8316</v>
      </c>
    </row>
    <row r="3403" spans="1:22" ht="58" x14ac:dyDescent="0.35">
      <c r="A3403">
        <v>3401</v>
      </c>
      <c r="B3403" s="3" t="s">
        <v>3400</v>
      </c>
      <c r="C3403" s="3" t="s">
        <v>7511</v>
      </c>
      <c r="D3403" s="18">
        <v>2900</v>
      </c>
      <c r="E3403" s="18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7">
        <v>42193.5155787037</v>
      </c>
      <c r="L3403" s="7">
        <v>42223.5155787037</v>
      </c>
      <c r="M3403" s="5">
        <f>(J3403/86400)+25569+(-5/24)</f>
        <v>42193.5155787037</v>
      </c>
      <c r="N3403" s="5">
        <f t="shared" si="53"/>
        <v>42223.5155787037</v>
      </c>
      <c r="O3403" t="b">
        <v>0</v>
      </c>
      <c r="P3403">
        <v>66</v>
      </c>
      <c r="Q3403" t="b">
        <v>1</v>
      </c>
      <c r="R3403" t="s">
        <v>8271</v>
      </c>
      <c r="S3403" s="11">
        <f>SUM(E3403/D3403)*100</f>
        <v>101.86206896551724</v>
      </c>
      <c r="T3403" s="10">
        <f>SUM(E3403/P3403)</f>
        <v>44.757575757575758</v>
      </c>
      <c r="U3403" t="s">
        <v>8315</v>
      </c>
      <c r="V3403" t="s">
        <v>8316</v>
      </c>
    </row>
    <row r="3404" spans="1:22" ht="43.5" x14ac:dyDescent="0.35">
      <c r="A3404">
        <v>3402</v>
      </c>
      <c r="B3404" s="3" t="s">
        <v>3401</v>
      </c>
      <c r="C3404" s="3" t="s">
        <v>7512</v>
      </c>
      <c r="D3404" s="18">
        <v>15000</v>
      </c>
      <c r="E3404" s="18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7">
        <v>42290.410219907404</v>
      </c>
      <c r="L3404" s="7">
        <v>42319.896527777775</v>
      </c>
      <c r="M3404" s="5">
        <f>(J3404/86400)+25569+(-5/24)</f>
        <v>42290.410219907404</v>
      </c>
      <c r="N3404" s="5">
        <f t="shared" si="53"/>
        <v>42319.896527777775</v>
      </c>
      <c r="O3404" t="b">
        <v>0</v>
      </c>
      <c r="P3404">
        <v>165</v>
      </c>
      <c r="Q3404" t="b">
        <v>1</v>
      </c>
      <c r="R3404" t="s">
        <v>8271</v>
      </c>
      <c r="S3404" s="11">
        <f>SUM(E3404/D3404)*100</f>
        <v>109.76666666666665</v>
      </c>
      <c r="T3404" s="10">
        <f>SUM(E3404/P3404)</f>
        <v>99.787878787878782</v>
      </c>
      <c r="U3404" t="s">
        <v>8315</v>
      </c>
      <c r="V3404" t="s">
        <v>8316</v>
      </c>
    </row>
    <row r="3405" spans="1:22" ht="43.5" x14ac:dyDescent="0.35">
      <c r="A3405">
        <v>3403</v>
      </c>
      <c r="B3405" s="3" t="s">
        <v>3402</v>
      </c>
      <c r="C3405" s="3" t="s">
        <v>7513</v>
      </c>
      <c r="D3405" s="18">
        <v>2000</v>
      </c>
      <c r="E3405" s="18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7">
        <v>42150.253749999996</v>
      </c>
      <c r="L3405" s="7">
        <v>42180.253749999996</v>
      </c>
      <c r="M3405" s="5">
        <f>(J3405/86400)+25569+(-5/24)</f>
        <v>42150.253749999996</v>
      </c>
      <c r="N3405" s="5">
        <f t="shared" si="53"/>
        <v>42180.253749999996</v>
      </c>
      <c r="O3405" t="b">
        <v>0</v>
      </c>
      <c r="P3405">
        <v>17</v>
      </c>
      <c r="Q3405" t="b">
        <v>1</v>
      </c>
      <c r="R3405" t="s">
        <v>8271</v>
      </c>
      <c r="S3405" s="11">
        <f>SUM(E3405/D3405)*100</f>
        <v>100</v>
      </c>
      <c r="T3405" s="10">
        <f>SUM(E3405/P3405)</f>
        <v>117.64705882352941</v>
      </c>
      <c r="U3405" t="s">
        <v>8315</v>
      </c>
      <c r="V3405" t="s">
        <v>8316</v>
      </c>
    </row>
    <row r="3406" spans="1:22" ht="58" x14ac:dyDescent="0.35">
      <c r="A3406">
        <v>3404</v>
      </c>
      <c r="B3406" s="3" t="s">
        <v>3403</v>
      </c>
      <c r="C3406" s="3" t="s">
        <v>7514</v>
      </c>
      <c r="D3406" s="18">
        <v>500</v>
      </c>
      <c r="E3406" s="18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7">
        <v>42152.295162037037</v>
      </c>
      <c r="L3406" s="7">
        <v>42172.295162037037</v>
      </c>
      <c r="M3406" s="5">
        <f>(J3406/86400)+25569+(-5/24)</f>
        <v>42152.295162037037</v>
      </c>
      <c r="N3406" s="5">
        <f t="shared" si="53"/>
        <v>42172.295162037037</v>
      </c>
      <c r="O3406" t="b">
        <v>0</v>
      </c>
      <c r="P3406">
        <v>3</v>
      </c>
      <c r="Q3406" t="b">
        <v>1</v>
      </c>
      <c r="R3406" t="s">
        <v>8271</v>
      </c>
      <c r="S3406" s="11">
        <f>SUM(E3406/D3406)*100</f>
        <v>122</v>
      </c>
      <c r="T3406" s="10">
        <f>SUM(E3406/P3406)</f>
        <v>203.33333333333334</v>
      </c>
      <c r="U3406" t="s">
        <v>8315</v>
      </c>
      <c r="V3406" t="s">
        <v>8316</v>
      </c>
    </row>
    <row r="3407" spans="1:22" ht="43.5" x14ac:dyDescent="0.35">
      <c r="A3407">
        <v>3405</v>
      </c>
      <c r="B3407" s="3" t="s">
        <v>3404</v>
      </c>
      <c r="C3407" s="3" t="s">
        <v>7515</v>
      </c>
      <c r="D3407" s="18">
        <v>350</v>
      </c>
      <c r="E3407" s="18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7">
        <v>42409.808865740742</v>
      </c>
      <c r="L3407" s="7">
        <v>42430.790972222218</v>
      </c>
      <c r="M3407" s="5">
        <f>(J3407/86400)+25569+(-5/24)</f>
        <v>42409.808865740742</v>
      </c>
      <c r="N3407" s="5">
        <f t="shared" si="53"/>
        <v>42430.790972222218</v>
      </c>
      <c r="O3407" t="b">
        <v>0</v>
      </c>
      <c r="P3407">
        <v>17</v>
      </c>
      <c r="Q3407" t="b">
        <v>1</v>
      </c>
      <c r="R3407" t="s">
        <v>8271</v>
      </c>
      <c r="S3407" s="11">
        <f>SUM(E3407/D3407)*100</f>
        <v>137.57142857142856</v>
      </c>
      <c r="T3407" s="10">
        <f>SUM(E3407/P3407)</f>
        <v>28.323529411764707</v>
      </c>
      <c r="U3407" t="s">
        <v>8315</v>
      </c>
      <c r="V3407" t="s">
        <v>8316</v>
      </c>
    </row>
    <row r="3408" spans="1:22" ht="43.5" x14ac:dyDescent="0.35">
      <c r="A3408">
        <v>3406</v>
      </c>
      <c r="B3408" s="3" t="s">
        <v>3405</v>
      </c>
      <c r="C3408" s="3" t="s">
        <v>7516</v>
      </c>
      <c r="D3408" s="18">
        <v>10000</v>
      </c>
      <c r="E3408" s="1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7">
        <v>41791.284444444442</v>
      </c>
      <c r="L3408" s="7">
        <v>41836.284444444442</v>
      </c>
      <c r="M3408" s="5">
        <f>(J3408/86400)+25569+(-5/24)</f>
        <v>41791.284444444442</v>
      </c>
      <c r="N3408" s="5">
        <f t="shared" si="53"/>
        <v>41836.284444444442</v>
      </c>
      <c r="O3408" t="b">
        <v>0</v>
      </c>
      <c r="P3408">
        <v>91</v>
      </c>
      <c r="Q3408" t="b">
        <v>1</v>
      </c>
      <c r="R3408" t="s">
        <v>8271</v>
      </c>
      <c r="S3408" s="11">
        <f>SUM(E3408/D3408)*100</f>
        <v>100.31000000000002</v>
      </c>
      <c r="T3408" s="10">
        <f>SUM(E3408/P3408)</f>
        <v>110.23076923076923</v>
      </c>
      <c r="U3408" t="s">
        <v>8315</v>
      </c>
      <c r="V3408" t="s">
        <v>8316</v>
      </c>
    </row>
    <row r="3409" spans="1:22" ht="58" x14ac:dyDescent="0.35">
      <c r="A3409">
        <v>3407</v>
      </c>
      <c r="B3409" s="3" t="s">
        <v>3406</v>
      </c>
      <c r="C3409" s="3" t="s">
        <v>7517</v>
      </c>
      <c r="D3409" s="18">
        <v>2000</v>
      </c>
      <c r="E3409" s="18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7">
        <v>41796.21399305555</v>
      </c>
      <c r="L3409" s="7">
        <v>41826.21399305555</v>
      </c>
      <c r="M3409" s="5">
        <f>(J3409/86400)+25569+(-5/24)</f>
        <v>41796.21399305555</v>
      </c>
      <c r="N3409" s="5">
        <f t="shared" si="53"/>
        <v>41826.21399305555</v>
      </c>
      <c r="O3409" t="b">
        <v>0</v>
      </c>
      <c r="P3409">
        <v>67</v>
      </c>
      <c r="Q3409" t="b">
        <v>1</v>
      </c>
      <c r="R3409" t="s">
        <v>8271</v>
      </c>
      <c r="S3409" s="11">
        <f>SUM(E3409/D3409)*100</f>
        <v>107.1</v>
      </c>
      <c r="T3409" s="10">
        <f>SUM(E3409/P3409)</f>
        <v>31.970149253731343</v>
      </c>
      <c r="U3409" t="s">
        <v>8315</v>
      </c>
      <c r="V3409" t="s">
        <v>8316</v>
      </c>
    </row>
    <row r="3410" spans="1:22" ht="43.5" x14ac:dyDescent="0.35">
      <c r="A3410">
        <v>3408</v>
      </c>
      <c r="B3410" s="3" t="s">
        <v>3407</v>
      </c>
      <c r="C3410" s="3" t="s">
        <v>7518</v>
      </c>
      <c r="D3410" s="18">
        <v>500</v>
      </c>
      <c r="E3410" s="18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7">
        <v>41808.78361111111</v>
      </c>
      <c r="L3410" s="7">
        <v>41838.78361111111</v>
      </c>
      <c r="M3410" s="5">
        <f>(J3410/86400)+25569+(-5/24)</f>
        <v>41808.78361111111</v>
      </c>
      <c r="N3410" s="5">
        <f t="shared" si="53"/>
        <v>41838.78361111111</v>
      </c>
      <c r="O3410" t="b">
        <v>0</v>
      </c>
      <c r="P3410">
        <v>18</v>
      </c>
      <c r="Q3410" t="b">
        <v>1</v>
      </c>
      <c r="R3410" t="s">
        <v>8271</v>
      </c>
      <c r="S3410" s="11">
        <f>SUM(E3410/D3410)*100</f>
        <v>211</v>
      </c>
      <c r="T3410" s="10">
        <f>SUM(E3410/P3410)</f>
        <v>58.611111111111114</v>
      </c>
      <c r="U3410" t="s">
        <v>8315</v>
      </c>
      <c r="V3410" t="s">
        <v>8316</v>
      </c>
    </row>
    <row r="3411" spans="1:22" ht="43.5" x14ac:dyDescent="0.35">
      <c r="A3411">
        <v>3409</v>
      </c>
      <c r="B3411" s="3" t="s">
        <v>3408</v>
      </c>
      <c r="C3411" s="3" t="s">
        <v>7519</v>
      </c>
      <c r="D3411" s="18">
        <v>500</v>
      </c>
      <c r="E3411" s="18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7">
        <v>42544.605995370366</v>
      </c>
      <c r="L3411" s="7">
        <v>42582.665277777771</v>
      </c>
      <c r="M3411" s="5">
        <f>(J3411/86400)+25569+(-5/24)</f>
        <v>42544.605995370366</v>
      </c>
      <c r="N3411" s="5">
        <f t="shared" si="53"/>
        <v>42582.665277777771</v>
      </c>
      <c r="O3411" t="b">
        <v>0</v>
      </c>
      <c r="P3411">
        <v>21</v>
      </c>
      <c r="Q3411" t="b">
        <v>1</v>
      </c>
      <c r="R3411" t="s">
        <v>8271</v>
      </c>
      <c r="S3411" s="11">
        <f>SUM(E3411/D3411)*100</f>
        <v>123.6</v>
      </c>
      <c r="T3411" s="10">
        <f>SUM(E3411/P3411)</f>
        <v>29.428571428571427</v>
      </c>
      <c r="U3411" t="s">
        <v>8315</v>
      </c>
      <c r="V3411" t="s">
        <v>8316</v>
      </c>
    </row>
    <row r="3412" spans="1:22" ht="43.5" x14ac:dyDescent="0.35">
      <c r="A3412">
        <v>3410</v>
      </c>
      <c r="B3412" s="3" t="s">
        <v>3409</v>
      </c>
      <c r="C3412" s="3" t="s">
        <v>7520</v>
      </c>
      <c r="D3412" s="18">
        <v>3000</v>
      </c>
      <c r="E3412" s="18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7">
        <v>42499.83321759259</v>
      </c>
      <c r="L3412" s="7">
        <v>42527.083333333336</v>
      </c>
      <c r="M3412" s="5">
        <f>(J3412/86400)+25569+(-5/24)</f>
        <v>42499.83321759259</v>
      </c>
      <c r="N3412" s="5">
        <f t="shared" si="53"/>
        <v>42527.083333333336</v>
      </c>
      <c r="O3412" t="b">
        <v>0</v>
      </c>
      <c r="P3412">
        <v>40</v>
      </c>
      <c r="Q3412" t="b">
        <v>1</v>
      </c>
      <c r="R3412" t="s">
        <v>8271</v>
      </c>
      <c r="S3412" s="11">
        <f>SUM(E3412/D3412)*100</f>
        <v>108.5</v>
      </c>
      <c r="T3412" s="10">
        <f>SUM(E3412/P3412)</f>
        <v>81.375</v>
      </c>
      <c r="U3412" t="s">
        <v>8315</v>
      </c>
      <c r="V3412" t="s">
        <v>8316</v>
      </c>
    </row>
    <row r="3413" spans="1:22" ht="43.5" x14ac:dyDescent="0.35">
      <c r="A3413">
        <v>3411</v>
      </c>
      <c r="B3413" s="3" t="s">
        <v>3410</v>
      </c>
      <c r="C3413" s="3" t="s">
        <v>7521</v>
      </c>
      <c r="D3413" s="18">
        <v>15000</v>
      </c>
      <c r="E3413" s="18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7">
        <v>42264.814490740733</v>
      </c>
      <c r="L3413" s="7">
        <v>42284.814490740733</v>
      </c>
      <c r="M3413" s="5">
        <f>(J3413/86400)+25569+(-5/24)</f>
        <v>42264.814490740733</v>
      </c>
      <c r="N3413" s="5">
        <f t="shared" si="53"/>
        <v>42284.814490740733</v>
      </c>
      <c r="O3413" t="b">
        <v>0</v>
      </c>
      <c r="P3413">
        <v>78</v>
      </c>
      <c r="Q3413" t="b">
        <v>1</v>
      </c>
      <c r="R3413" t="s">
        <v>8271</v>
      </c>
      <c r="S3413" s="11">
        <f>SUM(E3413/D3413)*100</f>
        <v>103.56666666666668</v>
      </c>
      <c r="T3413" s="10">
        <f>SUM(E3413/P3413)</f>
        <v>199.16666666666666</v>
      </c>
      <c r="U3413" t="s">
        <v>8315</v>
      </c>
      <c r="V3413" t="s">
        <v>8316</v>
      </c>
    </row>
    <row r="3414" spans="1:22" ht="43.5" x14ac:dyDescent="0.35">
      <c r="A3414">
        <v>3412</v>
      </c>
      <c r="B3414" s="3" t="s">
        <v>3411</v>
      </c>
      <c r="C3414" s="3" t="s">
        <v>7522</v>
      </c>
      <c r="D3414" s="18">
        <v>3000</v>
      </c>
      <c r="E3414" s="18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7">
        <v>41879.750717592593</v>
      </c>
      <c r="L3414" s="7">
        <v>41909.750717592593</v>
      </c>
      <c r="M3414" s="5">
        <f>(J3414/86400)+25569+(-5/24)</f>
        <v>41879.750717592593</v>
      </c>
      <c r="N3414" s="5">
        <f t="shared" si="53"/>
        <v>41909.750717592593</v>
      </c>
      <c r="O3414" t="b">
        <v>0</v>
      </c>
      <c r="P3414">
        <v>26</v>
      </c>
      <c r="Q3414" t="b">
        <v>1</v>
      </c>
      <c r="R3414" t="s">
        <v>8271</v>
      </c>
      <c r="S3414" s="11">
        <f>SUM(E3414/D3414)*100</f>
        <v>100</v>
      </c>
      <c r="T3414" s="10">
        <f>SUM(E3414/P3414)</f>
        <v>115.38461538461539</v>
      </c>
      <c r="U3414" t="s">
        <v>8315</v>
      </c>
      <c r="V3414" t="s">
        <v>8316</v>
      </c>
    </row>
    <row r="3415" spans="1:22" ht="58" x14ac:dyDescent="0.35">
      <c r="A3415">
        <v>3413</v>
      </c>
      <c r="B3415" s="3" t="s">
        <v>3412</v>
      </c>
      <c r="C3415" s="3" t="s">
        <v>7523</v>
      </c>
      <c r="D3415" s="18">
        <v>500</v>
      </c>
      <c r="E3415" s="18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7">
        <v>42053.524745370371</v>
      </c>
      <c r="L3415" s="7">
        <v>42062.999305555553</v>
      </c>
      <c r="M3415" s="5">
        <f>(J3415/86400)+25569+(-5/24)</f>
        <v>42053.524745370371</v>
      </c>
      <c r="N3415" s="5">
        <f t="shared" si="53"/>
        <v>42062.999305555553</v>
      </c>
      <c r="O3415" t="b">
        <v>0</v>
      </c>
      <c r="P3415">
        <v>14</v>
      </c>
      <c r="Q3415" t="b">
        <v>1</v>
      </c>
      <c r="R3415" t="s">
        <v>8271</v>
      </c>
      <c r="S3415" s="11">
        <f>SUM(E3415/D3415)*100</f>
        <v>130</v>
      </c>
      <c r="T3415" s="10">
        <f>SUM(E3415/P3415)</f>
        <v>46.428571428571431</v>
      </c>
      <c r="U3415" t="s">
        <v>8315</v>
      </c>
      <c r="V3415" t="s">
        <v>8316</v>
      </c>
    </row>
    <row r="3416" spans="1:22" ht="43.5" x14ac:dyDescent="0.35">
      <c r="A3416">
        <v>3414</v>
      </c>
      <c r="B3416" s="3" t="s">
        <v>3413</v>
      </c>
      <c r="C3416" s="3" t="s">
        <v>7524</v>
      </c>
      <c r="D3416" s="18">
        <v>3000</v>
      </c>
      <c r="E3416" s="18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7">
        <v>42675.624131944445</v>
      </c>
      <c r="L3416" s="7">
        <v>42705.124305555553</v>
      </c>
      <c r="M3416" s="5">
        <f>(J3416/86400)+25569+(-5/24)</f>
        <v>42675.624131944445</v>
      </c>
      <c r="N3416" s="5">
        <f t="shared" si="53"/>
        <v>42705.124305555553</v>
      </c>
      <c r="O3416" t="b">
        <v>0</v>
      </c>
      <c r="P3416">
        <v>44</v>
      </c>
      <c r="Q3416" t="b">
        <v>1</v>
      </c>
      <c r="R3416" t="s">
        <v>8271</v>
      </c>
      <c r="S3416" s="11">
        <f>SUM(E3416/D3416)*100</f>
        <v>103.49999999999999</v>
      </c>
      <c r="T3416" s="10">
        <f>SUM(E3416/P3416)</f>
        <v>70.568181818181813</v>
      </c>
      <c r="U3416" t="s">
        <v>8315</v>
      </c>
      <c r="V3416" t="s">
        <v>8316</v>
      </c>
    </row>
    <row r="3417" spans="1:22" ht="43.5" x14ac:dyDescent="0.35">
      <c r="A3417">
        <v>3415</v>
      </c>
      <c r="B3417" s="3" t="s">
        <v>3414</v>
      </c>
      <c r="C3417" s="3" t="s">
        <v>7525</v>
      </c>
      <c r="D3417" s="18">
        <v>200</v>
      </c>
      <c r="E3417" s="18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7">
        <v>42466.935833333329</v>
      </c>
      <c r="L3417" s="7">
        <v>42477.770833333336</v>
      </c>
      <c r="M3417" s="5">
        <f>(J3417/86400)+25569+(-5/24)</f>
        <v>42466.935833333329</v>
      </c>
      <c r="N3417" s="5">
        <f t="shared" si="53"/>
        <v>42477.770833333336</v>
      </c>
      <c r="O3417" t="b">
        <v>0</v>
      </c>
      <c r="P3417">
        <v>9</v>
      </c>
      <c r="Q3417" t="b">
        <v>1</v>
      </c>
      <c r="R3417" t="s">
        <v>8271</v>
      </c>
      <c r="S3417" s="11">
        <f>SUM(E3417/D3417)*100</f>
        <v>100</v>
      </c>
      <c r="T3417" s="10">
        <f>SUM(E3417/P3417)</f>
        <v>22.222222222222221</v>
      </c>
      <c r="U3417" t="s">
        <v>8315</v>
      </c>
      <c r="V3417" t="s">
        <v>8316</v>
      </c>
    </row>
    <row r="3418" spans="1:22" ht="58" x14ac:dyDescent="0.35">
      <c r="A3418">
        <v>3416</v>
      </c>
      <c r="B3418" s="3" t="s">
        <v>3415</v>
      </c>
      <c r="C3418" s="3" t="s">
        <v>7526</v>
      </c>
      <c r="D3418" s="18">
        <v>4000</v>
      </c>
      <c r="E3418" s="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7">
        <v>42089.204224537032</v>
      </c>
      <c r="L3418" s="7">
        <v>42117.562499999993</v>
      </c>
      <c r="M3418" s="5">
        <f>(J3418/86400)+25569+(-5/24)</f>
        <v>42089.204224537032</v>
      </c>
      <c r="N3418" s="5">
        <f t="shared" si="53"/>
        <v>42117.562499999993</v>
      </c>
      <c r="O3418" t="b">
        <v>0</v>
      </c>
      <c r="P3418">
        <v>30</v>
      </c>
      <c r="Q3418" t="b">
        <v>1</v>
      </c>
      <c r="R3418" t="s">
        <v>8271</v>
      </c>
      <c r="S3418" s="11">
        <f>SUM(E3418/D3418)*100</f>
        <v>119.6</v>
      </c>
      <c r="T3418" s="10">
        <f>SUM(E3418/P3418)</f>
        <v>159.46666666666667</v>
      </c>
      <c r="U3418" t="s">
        <v>8315</v>
      </c>
      <c r="V3418" t="s">
        <v>8316</v>
      </c>
    </row>
    <row r="3419" spans="1:22" ht="43.5" x14ac:dyDescent="0.35">
      <c r="A3419">
        <v>3417</v>
      </c>
      <c r="B3419" s="3" t="s">
        <v>3416</v>
      </c>
      <c r="C3419" s="3" t="s">
        <v>7527</v>
      </c>
      <c r="D3419" s="18">
        <v>1700</v>
      </c>
      <c r="E3419" s="18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7">
        <v>41894.705416666664</v>
      </c>
      <c r="L3419" s="7">
        <v>41937.821527777771</v>
      </c>
      <c r="M3419" s="5">
        <f>(J3419/86400)+25569+(-5/24)</f>
        <v>41894.705416666664</v>
      </c>
      <c r="N3419" s="5">
        <f t="shared" si="53"/>
        <v>41937.821527777771</v>
      </c>
      <c r="O3419" t="b">
        <v>0</v>
      </c>
      <c r="P3419">
        <v>45</v>
      </c>
      <c r="Q3419" t="b">
        <v>1</v>
      </c>
      <c r="R3419" t="s">
        <v>8271</v>
      </c>
      <c r="S3419" s="11">
        <f>SUM(E3419/D3419)*100</f>
        <v>100.00058823529412</v>
      </c>
      <c r="T3419" s="10">
        <f>SUM(E3419/P3419)</f>
        <v>37.777999999999999</v>
      </c>
      <c r="U3419" t="s">
        <v>8315</v>
      </c>
      <c r="V3419" t="s">
        <v>8316</v>
      </c>
    </row>
    <row r="3420" spans="1:22" ht="43.5" x14ac:dyDescent="0.35">
      <c r="A3420">
        <v>3418</v>
      </c>
      <c r="B3420" s="3" t="s">
        <v>3417</v>
      </c>
      <c r="C3420" s="3" t="s">
        <v>7528</v>
      </c>
      <c r="D3420" s="18">
        <v>4000</v>
      </c>
      <c r="E3420" s="18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7">
        <v>41752.626238425924</v>
      </c>
      <c r="L3420" s="7">
        <v>41782.626238425924</v>
      </c>
      <c r="M3420" s="5">
        <f>(J3420/86400)+25569+(-5/24)</f>
        <v>41752.626238425924</v>
      </c>
      <c r="N3420" s="5">
        <f t="shared" si="53"/>
        <v>41782.626238425924</v>
      </c>
      <c r="O3420" t="b">
        <v>0</v>
      </c>
      <c r="P3420">
        <v>56</v>
      </c>
      <c r="Q3420" t="b">
        <v>1</v>
      </c>
      <c r="R3420" t="s">
        <v>8271</v>
      </c>
      <c r="S3420" s="11">
        <f>SUM(E3420/D3420)*100</f>
        <v>100.875</v>
      </c>
      <c r="T3420" s="10">
        <f>SUM(E3420/P3420)</f>
        <v>72.053571428571431</v>
      </c>
      <c r="U3420" t="s">
        <v>8315</v>
      </c>
      <c r="V3420" t="s">
        <v>8316</v>
      </c>
    </row>
    <row r="3421" spans="1:22" ht="58" x14ac:dyDescent="0.35">
      <c r="A3421">
        <v>3419</v>
      </c>
      <c r="B3421" s="3" t="s">
        <v>3418</v>
      </c>
      <c r="C3421" s="3" t="s">
        <v>7529</v>
      </c>
      <c r="D3421" s="18">
        <v>2750</v>
      </c>
      <c r="E3421" s="18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7">
        <v>42448.613252314812</v>
      </c>
      <c r="L3421" s="7">
        <v>42466.687499999993</v>
      </c>
      <c r="M3421" s="5">
        <f>(J3421/86400)+25569+(-5/24)</f>
        <v>42448.613252314812</v>
      </c>
      <c r="N3421" s="5">
        <f t="shared" si="53"/>
        <v>42466.687499999993</v>
      </c>
      <c r="O3421" t="b">
        <v>0</v>
      </c>
      <c r="P3421">
        <v>46</v>
      </c>
      <c r="Q3421" t="b">
        <v>1</v>
      </c>
      <c r="R3421" t="s">
        <v>8271</v>
      </c>
      <c r="S3421" s="11">
        <f>SUM(E3421/D3421)*100</f>
        <v>106.54545454545455</v>
      </c>
      <c r="T3421" s="10">
        <f>SUM(E3421/P3421)</f>
        <v>63.695652173913047</v>
      </c>
      <c r="U3421" t="s">
        <v>8315</v>
      </c>
      <c r="V3421" t="s">
        <v>8316</v>
      </c>
    </row>
    <row r="3422" spans="1:22" ht="43.5" x14ac:dyDescent="0.35">
      <c r="A3422">
        <v>3420</v>
      </c>
      <c r="B3422" s="3" t="s">
        <v>3419</v>
      </c>
      <c r="C3422" s="3" t="s">
        <v>7530</v>
      </c>
      <c r="D3422" s="18">
        <v>700</v>
      </c>
      <c r="E3422" s="18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7">
        <v>42404.881967592592</v>
      </c>
      <c r="L3422" s="7">
        <v>42413.791666666664</v>
      </c>
      <c r="M3422" s="5">
        <f>(J3422/86400)+25569+(-5/24)</f>
        <v>42404.881967592592</v>
      </c>
      <c r="N3422" s="5">
        <f t="shared" si="53"/>
        <v>42413.791666666664</v>
      </c>
      <c r="O3422" t="b">
        <v>0</v>
      </c>
      <c r="P3422">
        <v>34</v>
      </c>
      <c r="Q3422" t="b">
        <v>1</v>
      </c>
      <c r="R3422" t="s">
        <v>8271</v>
      </c>
      <c r="S3422" s="11">
        <f>SUM(E3422/D3422)*100</f>
        <v>138</v>
      </c>
      <c r="T3422" s="10">
        <f>SUM(E3422/P3422)</f>
        <v>28.411764705882351</v>
      </c>
      <c r="U3422" t="s">
        <v>8315</v>
      </c>
      <c r="V3422" t="s">
        <v>8316</v>
      </c>
    </row>
    <row r="3423" spans="1:22" ht="43.5" x14ac:dyDescent="0.35">
      <c r="A3423">
        <v>3421</v>
      </c>
      <c r="B3423" s="3" t="s">
        <v>3420</v>
      </c>
      <c r="C3423" s="3" t="s">
        <v>7531</v>
      </c>
      <c r="D3423" s="18">
        <v>10000</v>
      </c>
      <c r="E3423" s="18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7">
        <v>42037.582905092589</v>
      </c>
      <c r="L3423" s="7">
        <v>42067.582905092589</v>
      </c>
      <c r="M3423" s="5">
        <f>(J3423/86400)+25569+(-5/24)</f>
        <v>42037.582905092589</v>
      </c>
      <c r="N3423" s="5">
        <f t="shared" si="53"/>
        <v>42067.582905092589</v>
      </c>
      <c r="O3423" t="b">
        <v>0</v>
      </c>
      <c r="P3423">
        <v>98</v>
      </c>
      <c r="Q3423" t="b">
        <v>1</v>
      </c>
      <c r="R3423" t="s">
        <v>8271</v>
      </c>
      <c r="S3423" s="11">
        <f>SUM(E3423/D3423)*100</f>
        <v>101.15</v>
      </c>
      <c r="T3423" s="10">
        <f>SUM(E3423/P3423)</f>
        <v>103.21428571428571</v>
      </c>
      <c r="U3423" t="s">
        <v>8315</v>
      </c>
      <c r="V3423" t="s">
        <v>8316</v>
      </c>
    </row>
    <row r="3424" spans="1:22" ht="43.5" x14ac:dyDescent="0.35">
      <c r="A3424">
        <v>3422</v>
      </c>
      <c r="B3424" s="3" t="s">
        <v>3421</v>
      </c>
      <c r="C3424" s="3" t="s">
        <v>7532</v>
      </c>
      <c r="D3424" s="18">
        <v>3000</v>
      </c>
      <c r="E3424" s="18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7">
        <v>42323.353888888887</v>
      </c>
      <c r="L3424" s="7">
        <v>42351.791666666664</v>
      </c>
      <c r="M3424" s="5">
        <f>(J3424/86400)+25569+(-5/24)</f>
        <v>42323.353888888887</v>
      </c>
      <c r="N3424" s="5">
        <f t="shared" si="53"/>
        <v>42351.791666666664</v>
      </c>
      <c r="O3424" t="b">
        <v>0</v>
      </c>
      <c r="P3424">
        <v>46</v>
      </c>
      <c r="Q3424" t="b">
        <v>1</v>
      </c>
      <c r="R3424" t="s">
        <v>8271</v>
      </c>
      <c r="S3424" s="11">
        <f>SUM(E3424/D3424)*100</f>
        <v>109.1</v>
      </c>
      <c r="T3424" s="10">
        <f>SUM(E3424/P3424)</f>
        <v>71.152173913043484</v>
      </c>
      <c r="U3424" t="s">
        <v>8315</v>
      </c>
      <c r="V3424" t="s">
        <v>8316</v>
      </c>
    </row>
    <row r="3425" spans="1:22" ht="43.5" x14ac:dyDescent="0.35">
      <c r="A3425">
        <v>3423</v>
      </c>
      <c r="B3425" s="3" t="s">
        <v>3422</v>
      </c>
      <c r="C3425" s="3" t="s">
        <v>7533</v>
      </c>
      <c r="D3425" s="18">
        <v>250</v>
      </c>
      <c r="E3425" s="18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7">
        <v>42088.703020833331</v>
      </c>
      <c r="L3425" s="7">
        <v>42118.703020833331</v>
      </c>
      <c r="M3425" s="5">
        <f>(J3425/86400)+25569+(-5/24)</f>
        <v>42088.703020833331</v>
      </c>
      <c r="N3425" s="5">
        <f t="shared" si="53"/>
        <v>42118.703020833331</v>
      </c>
      <c r="O3425" t="b">
        <v>0</v>
      </c>
      <c r="P3425">
        <v>10</v>
      </c>
      <c r="Q3425" t="b">
        <v>1</v>
      </c>
      <c r="R3425" t="s">
        <v>8271</v>
      </c>
      <c r="S3425" s="11">
        <f>SUM(E3425/D3425)*100</f>
        <v>140</v>
      </c>
      <c r="T3425" s="10">
        <f>SUM(E3425/P3425)</f>
        <v>35</v>
      </c>
      <c r="U3425" t="s">
        <v>8315</v>
      </c>
      <c r="V3425" t="s">
        <v>8316</v>
      </c>
    </row>
    <row r="3426" spans="1:22" ht="43.5" x14ac:dyDescent="0.35">
      <c r="A3426">
        <v>3424</v>
      </c>
      <c r="B3426" s="3" t="s">
        <v>3423</v>
      </c>
      <c r="C3426" s="3" t="s">
        <v>7534</v>
      </c>
      <c r="D3426" s="18">
        <v>6000</v>
      </c>
      <c r="E3426" s="18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7">
        <v>42018.468564814808</v>
      </c>
      <c r="L3426" s="7">
        <v>42040.082638888889</v>
      </c>
      <c r="M3426" s="5">
        <f>(J3426/86400)+25569+(-5/24)</f>
        <v>42018.468564814808</v>
      </c>
      <c r="N3426" s="5">
        <f t="shared" si="53"/>
        <v>42040.082638888889</v>
      </c>
      <c r="O3426" t="b">
        <v>0</v>
      </c>
      <c r="P3426">
        <v>76</v>
      </c>
      <c r="Q3426" t="b">
        <v>1</v>
      </c>
      <c r="R3426" t="s">
        <v>8271</v>
      </c>
      <c r="S3426" s="11">
        <f>SUM(E3426/D3426)*100</f>
        <v>103.58333333333334</v>
      </c>
      <c r="T3426" s="10">
        <f>SUM(E3426/P3426)</f>
        <v>81.776315789473685</v>
      </c>
      <c r="U3426" t="s">
        <v>8315</v>
      </c>
      <c r="V3426" t="s">
        <v>8316</v>
      </c>
    </row>
    <row r="3427" spans="1:22" ht="43.5" x14ac:dyDescent="0.35">
      <c r="A3427">
        <v>3425</v>
      </c>
      <c r="B3427" s="3" t="s">
        <v>3424</v>
      </c>
      <c r="C3427" s="3" t="s">
        <v>7535</v>
      </c>
      <c r="D3427" s="18">
        <v>30000</v>
      </c>
      <c r="E3427" s="18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7">
        <v>41884.40898148148</v>
      </c>
      <c r="L3427" s="7">
        <v>41916.40898148148</v>
      </c>
      <c r="M3427" s="5">
        <f>(J3427/86400)+25569+(-5/24)</f>
        <v>41884.40898148148</v>
      </c>
      <c r="N3427" s="5">
        <f t="shared" si="53"/>
        <v>41916.40898148148</v>
      </c>
      <c r="O3427" t="b">
        <v>0</v>
      </c>
      <c r="P3427">
        <v>104</v>
      </c>
      <c r="Q3427" t="b">
        <v>1</v>
      </c>
      <c r="R3427" t="s">
        <v>8271</v>
      </c>
      <c r="S3427" s="11">
        <f>SUM(E3427/D3427)*100</f>
        <v>102.97033333333331</v>
      </c>
      <c r="T3427" s="10">
        <f>SUM(E3427/P3427)</f>
        <v>297.02980769230766</v>
      </c>
      <c r="U3427" t="s">
        <v>8315</v>
      </c>
      <c r="V3427" t="s">
        <v>8316</v>
      </c>
    </row>
    <row r="3428" spans="1:22" ht="43.5" x14ac:dyDescent="0.35">
      <c r="A3428">
        <v>3426</v>
      </c>
      <c r="B3428" s="3" t="s">
        <v>3425</v>
      </c>
      <c r="C3428" s="3" t="s">
        <v>7536</v>
      </c>
      <c r="D3428" s="18">
        <v>3750</v>
      </c>
      <c r="E3428" s="1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7">
        <v>41883.848414351851</v>
      </c>
      <c r="L3428" s="7">
        <v>41902.875</v>
      </c>
      <c r="M3428" s="5">
        <f>(J3428/86400)+25569+(-5/24)</f>
        <v>41883.848414351851</v>
      </c>
      <c r="N3428" s="5">
        <f t="shared" si="53"/>
        <v>41902.875</v>
      </c>
      <c r="O3428" t="b">
        <v>0</v>
      </c>
      <c r="P3428">
        <v>87</v>
      </c>
      <c r="Q3428" t="b">
        <v>1</v>
      </c>
      <c r="R3428" t="s">
        <v>8271</v>
      </c>
      <c r="S3428" s="11">
        <f>SUM(E3428/D3428)*100</f>
        <v>108.13333333333333</v>
      </c>
      <c r="T3428" s="10">
        <f>SUM(E3428/P3428)</f>
        <v>46.609195402298852</v>
      </c>
      <c r="U3428" t="s">
        <v>8315</v>
      </c>
      <c r="V3428" t="s">
        <v>8316</v>
      </c>
    </row>
    <row r="3429" spans="1:22" ht="43.5" x14ac:dyDescent="0.35">
      <c r="A3429">
        <v>3427</v>
      </c>
      <c r="B3429" s="3" t="s">
        <v>3426</v>
      </c>
      <c r="C3429" s="3" t="s">
        <v>7537</v>
      </c>
      <c r="D3429" s="18">
        <v>1500</v>
      </c>
      <c r="E3429" s="18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7">
        <v>41792.436944444438</v>
      </c>
      <c r="L3429" s="7">
        <v>41822.436944444438</v>
      </c>
      <c r="M3429" s="5">
        <f>(J3429/86400)+25569+(-5/24)</f>
        <v>41792.436944444438</v>
      </c>
      <c r="N3429" s="5">
        <f t="shared" si="53"/>
        <v>41822.436944444438</v>
      </c>
      <c r="O3429" t="b">
        <v>0</v>
      </c>
      <c r="P3429">
        <v>29</v>
      </c>
      <c r="Q3429" t="b">
        <v>1</v>
      </c>
      <c r="R3429" t="s">
        <v>8271</v>
      </c>
      <c r="S3429" s="11">
        <f>SUM(E3429/D3429)*100</f>
        <v>100</v>
      </c>
      <c r="T3429" s="10">
        <f>SUM(E3429/P3429)</f>
        <v>51.724137931034484</v>
      </c>
      <c r="U3429" t="s">
        <v>8315</v>
      </c>
      <c r="V3429" t="s">
        <v>8316</v>
      </c>
    </row>
    <row r="3430" spans="1:22" ht="58" x14ac:dyDescent="0.35">
      <c r="A3430">
        <v>3428</v>
      </c>
      <c r="B3430" s="3" t="s">
        <v>3427</v>
      </c>
      <c r="C3430" s="3" t="s">
        <v>7538</v>
      </c>
      <c r="D3430" s="18">
        <v>2000</v>
      </c>
      <c r="E3430" s="18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7">
        <v>42038.512118055551</v>
      </c>
      <c r="L3430" s="7">
        <v>42063.499999999993</v>
      </c>
      <c r="M3430" s="5">
        <f>(J3430/86400)+25569+(-5/24)</f>
        <v>42038.512118055551</v>
      </c>
      <c r="N3430" s="5">
        <f t="shared" si="53"/>
        <v>42063.499999999993</v>
      </c>
      <c r="O3430" t="b">
        <v>0</v>
      </c>
      <c r="P3430">
        <v>51</v>
      </c>
      <c r="Q3430" t="b">
        <v>1</v>
      </c>
      <c r="R3430" t="s">
        <v>8271</v>
      </c>
      <c r="S3430" s="11">
        <f>SUM(E3430/D3430)*100</f>
        <v>102.75000000000001</v>
      </c>
      <c r="T3430" s="10">
        <f>SUM(E3430/P3430)</f>
        <v>40.294117647058826</v>
      </c>
      <c r="U3430" t="s">
        <v>8315</v>
      </c>
      <c r="V3430" t="s">
        <v>8316</v>
      </c>
    </row>
    <row r="3431" spans="1:22" ht="43.5" x14ac:dyDescent="0.35">
      <c r="A3431">
        <v>3429</v>
      </c>
      <c r="B3431" s="3" t="s">
        <v>3428</v>
      </c>
      <c r="C3431" s="3" t="s">
        <v>7539</v>
      </c>
      <c r="D3431" s="18">
        <v>150</v>
      </c>
      <c r="E3431" s="18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7">
        <v>42661.813206018516</v>
      </c>
      <c r="L3431" s="7">
        <v>42675.813206018516</v>
      </c>
      <c r="M3431" s="5">
        <f>(J3431/86400)+25569+(-5/24)</f>
        <v>42661.813206018516</v>
      </c>
      <c r="N3431" s="5">
        <f t="shared" si="53"/>
        <v>42675.813206018516</v>
      </c>
      <c r="O3431" t="b">
        <v>0</v>
      </c>
      <c r="P3431">
        <v>12</v>
      </c>
      <c r="Q3431" t="b">
        <v>1</v>
      </c>
      <c r="R3431" t="s">
        <v>8271</v>
      </c>
      <c r="S3431" s="11">
        <f>SUM(E3431/D3431)*100</f>
        <v>130</v>
      </c>
      <c r="T3431" s="10">
        <f>SUM(E3431/P3431)</f>
        <v>16.25</v>
      </c>
      <c r="U3431" t="s">
        <v>8315</v>
      </c>
      <c r="V3431" t="s">
        <v>8316</v>
      </c>
    </row>
    <row r="3432" spans="1:22" ht="43.5" x14ac:dyDescent="0.35">
      <c r="A3432">
        <v>3430</v>
      </c>
      <c r="B3432" s="3" t="s">
        <v>3429</v>
      </c>
      <c r="C3432" s="3" t="s">
        <v>7540</v>
      </c>
      <c r="D3432" s="18">
        <v>2000</v>
      </c>
      <c r="E3432" s="18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7">
        <v>41820.737280092588</v>
      </c>
      <c r="L3432" s="7">
        <v>41850.737280092588</v>
      </c>
      <c r="M3432" s="5">
        <f>(J3432/86400)+25569+(-5/24)</f>
        <v>41820.737280092588</v>
      </c>
      <c r="N3432" s="5">
        <f t="shared" si="53"/>
        <v>41850.737280092588</v>
      </c>
      <c r="O3432" t="b">
        <v>0</v>
      </c>
      <c r="P3432">
        <v>72</v>
      </c>
      <c r="Q3432" t="b">
        <v>1</v>
      </c>
      <c r="R3432" t="s">
        <v>8271</v>
      </c>
      <c r="S3432" s="11">
        <f>SUM(E3432/D3432)*100</f>
        <v>108.54949999999999</v>
      </c>
      <c r="T3432" s="10">
        <f>SUM(E3432/P3432)</f>
        <v>30.152638888888887</v>
      </c>
      <c r="U3432" t="s">
        <v>8315</v>
      </c>
      <c r="V3432" t="s">
        <v>8316</v>
      </c>
    </row>
    <row r="3433" spans="1:22" ht="43.5" x14ac:dyDescent="0.35">
      <c r="A3433">
        <v>3431</v>
      </c>
      <c r="B3433" s="3" t="s">
        <v>3430</v>
      </c>
      <c r="C3433" s="3" t="s">
        <v>7541</v>
      </c>
      <c r="D3433" s="18">
        <v>2000</v>
      </c>
      <c r="E3433" s="18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7">
        <v>41839.522604166668</v>
      </c>
      <c r="L3433" s="7">
        <v>41869.522604166668</v>
      </c>
      <c r="M3433" s="5">
        <f>(J3433/86400)+25569+(-5/24)</f>
        <v>41839.522604166668</v>
      </c>
      <c r="N3433" s="5">
        <f t="shared" si="53"/>
        <v>41869.522604166668</v>
      </c>
      <c r="O3433" t="b">
        <v>0</v>
      </c>
      <c r="P3433">
        <v>21</v>
      </c>
      <c r="Q3433" t="b">
        <v>1</v>
      </c>
      <c r="R3433" t="s">
        <v>8271</v>
      </c>
      <c r="S3433" s="11">
        <f>SUM(E3433/D3433)*100</f>
        <v>100</v>
      </c>
      <c r="T3433" s="10">
        <f>SUM(E3433/P3433)</f>
        <v>95.238095238095241</v>
      </c>
      <c r="U3433" t="s">
        <v>8315</v>
      </c>
      <c r="V3433" t="s">
        <v>8316</v>
      </c>
    </row>
    <row r="3434" spans="1:22" ht="43.5" x14ac:dyDescent="0.35">
      <c r="A3434">
        <v>3432</v>
      </c>
      <c r="B3434" s="3" t="s">
        <v>3431</v>
      </c>
      <c r="C3434" s="3" t="s">
        <v>7542</v>
      </c>
      <c r="D3434" s="18">
        <v>2000</v>
      </c>
      <c r="E3434" s="18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7">
        <v>42380.372847222221</v>
      </c>
      <c r="L3434" s="7">
        <v>42405.708333333336</v>
      </c>
      <c r="M3434" s="5">
        <f>(J3434/86400)+25569+(-5/24)</f>
        <v>42380.372847222221</v>
      </c>
      <c r="N3434" s="5">
        <f t="shared" si="53"/>
        <v>42405.708333333336</v>
      </c>
      <c r="O3434" t="b">
        <v>0</v>
      </c>
      <c r="P3434">
        <v>42</v>
      </c>
      <c r="Q3434" t="b">
        <v>1</v>
      </c>
      <c r="R3434" t="s">
        <v>8271</v>
      </c>
      <c r="S3434" s="11">
        <f>SUM(E3434/D3434)*100</f>
        <v>109.65</v>
      </c>
      <c r="T3434" s="10">
        <f>SUM(E3434/P3434)</f>
        <v>52.214285714285715</v>
      </c>
      <c r="U3434" t="s">
        <v>8315</v>
      </c>
      <c r="V3434" t="s">
        <v>8316</v>
      </c>
    </row>
    <row r="3435" spans="1:22" ht="43.5" x14ac:dyDescent="0.35">
      <c r="A3435">
        <v>3433</v>
      </c>
      <c r="B3435" s="3" t="s">
        <v>3432</v>
      </c>
      <c r="C3435" s="3" t="s">
        <v>7543</v>
      </c>
      <c r="D3435" s="18">
        <v>9500</v>
      </c>
      <c r="E3435" s="18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7">
        <v>41775.854803240734</v>
      </c>
      <c r="L3435" s="7">
        <v>41806.916666666664</v>
      </c>
      <c r="M3435" s="5">
        <f>(J3435/86400)+25569+(-5/24)</f>
        <v>41775.854803240734</v>
      </c>
      <c r="N3435" s="5">
        <f t="shared" si="53"/>
        <v>41806.916666666664</v>
      </c>
      <c r="O3435" t="b">
        <v>0</v>
      </c>
      <c r="P3435">
        <v>71</v>
      </c>
      <c r="Q3435" t="b">
        <v>1</v>
      </c>
      <c r="R3435" t="s">
        <v>8271</v>
      </c>
      <c r="S3435" s="11">
        <f>SUM(E3435/D3435)*100</f>
        <v>100.26315789473684</v>
      </c>
      <c r="T3435" s="10">
        <f>SUM(E3435/P3435)</f>
        <v>134.1549295774648</v>
      </c>
      <c r="U3435" t="s">
        <v>8315</v>
      </c>
      <c r="V3435" t="s">
        <v>8316</v>
      </c>
    </row>
    <row r="3436" spans="1:22" ht="58" x14ac:dyDescent="0.35">
      <c r="A3436">
        <v>3434</v>
      </c>
      <c r="B3436" s="3" t="s">
        <v>3433</v>
      </c>
      <c r="C3436" s="3" t="s">
        <v>7544</v>
      </c>
      <c r="D3436" s="18">
        <v>10000</v>
      </c>
      <c r="E3436" s="18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7">
        <v>41800.172094907401</v>
      </c>
      <c r="L3436" s="7">
        <v>41830.172094907401</v>
      </c>
      <c r="M3436" s="5">
        <f>(J3436/86400)+25569+(-5/24)</f>
        <v>41800.172094907401</v>
      </c>
      <c r="N3436" s="5">
        <f t="shared" si="53"/>
        <v>41830.172094907401</v>
      </c>
      <c r="O3436" t="b">
        <v>0</v>
      </c>
      <c r="P3436">
        <v>168</v>
      </c>
      <c r="Q3436" t="b">
        <v>1</v>
      </c>
      <c r="R3436" t="s">
        <v>8271</v>
      </c>
      <c r="S3436" s="11">
        <f>SUM(E3436/D3436)*100</f>
        <v>105.55000000000001</v>
      </c>
      <c r="T3436" s="10">
        <f>SUM(E3436/P3436)</f>
        <v>62.827380952380949</v>
      </c>
      <c r="U3436" t="s">
        <v>8315</v>
      </c>
      <c r="V3436" t="s">
        <v>8316</v>
      </c>
    </row>
    <row r="3437" spans="1:22" ht="43.5" x14ac:dyDescent="0.35">
      <c r="A3437">
        <v>3435</v>
      </c>
      <c r="B3437" s="3" t="s">
        <v>3434</v>
      </c>
      <c r="C3437" s="3" t="s">
        <v>7545</v>
      </c>
      <c r="D3437" s="18">
        <v>1000</v>
      </c>
      <c r="E3437" s="18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7">
        <v>42572.408483796295</v>
      </c>
      <c r="L3437" s="7">
        <v>42588.916666666664</v>
      </c>
      <c r="M3437" s="5">
        <f>(J3437/86400)+25569+(-5/24)</f>
        <v>42572.408483796295</v>
      </c>
      <c r="N3437" s="5">
        <f t="shared" si="53"/>
        <v>42588.916666666664</v>
      </c>
      <c r="O3437" t="b">
        <v>0</v>
      </c>
      <c r="P3437">
        <v>19</v>
      </c>
      <c r="Q3437" t="b">
        <v>1</v>
      </c>
      <c r="R3437" t="s">
        <v>8271</v>
      </c>
      <c r="S3437" s="11">
        <f>SUM(E3437/D3437)*100</f>
        <v>112.00000000000001</v>
      </c>
      <c r="T3437" s="10">
        <f>SUM(E3437/P3437)</f>
        <v>58.94736842105263</v>
      </c>
      <c r="U3437" t="s">
        <v>8315</v>
      </c>
      <c r="V3437" t="s">
        <v>8316</v>
      </c>
    </row>
    <row r="3438" spans="1:22" ht="43.5" x14ac:dyDescent="0.35">
      <c r="A3438">
        <v>3436</v>
      </c>
      <c r="B3438" s="3" t="s">
        <v>3435</v>
      </c>
      <c r="C3438" s="3" t="s">
        <v>7546</v>
      </c>
      <c r="D3438" s="18">
        <v>5000</v>
      </c>
      <c r="E3438" s="1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7">
        <v>41851.333252314813</v>
      </c>
      <c r="L3438" s="7">
        <v>41872.477777777771</v>
      </c>
      <c r="M3438" s="5">
        <f>(J3438/86400)+25569+(-5/24)</f>
        <v>41851.333252314813</v>
      </c>
      <c r="N3438" s="5">
        <f t="shared" si="53"/>
        <v>41872.477777777771</v>
      </c>
      <c r="O3438" t="b">
        <v>0</v>
      </c>
      <c r="P3438">
        <v>37</v>
      </c>
      <c r="Q3438" t="b">
        <v>1</v>
      </c>
      <c r="R3438" t="s">
        <v>8271</v>
      </c>
      <c r="S3438" s="11">
        <f>SUM(E3438/D3438)*100</f>
        <v>105.89999999999999</v>
      </c>
      <c r="T3438" s="10">
        <f>SUM(E3438/P3438)</f>
        <v>143.1081081081081</v>
      </c>
      <c r="U3438" t="s">
        <v>8315</v>
      </c>
      <c r="V3438" t="s">
        <v>8316</v>
      </c>
    </row>
    <row r="3439" spans="1:22" ht="58" x14ac:dyDescent="0.35">
      <c r="A3439">
        <v>3437</v>
      </c>
      <c r="B3439" s="3" t="s">
        <v>3436</v>
      </c>
      <c r="C3439" s="3" t="s">
        <v>7547</v>
      </c>
      <c r="D3439" s="18">
        <v>3000</v>
      </c>
      <c r="E3439" s="18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7">
        <v>42205.502546296295</v>
      </c>
      <c r="L3439" s="7">
        <v>42235.502546296295</v>
      </c>
      <c r="M3439" s="5">
        <f>(J3439/86400)+25569+(-5/24)</f>
        <v>42205.502546296295</v>
      </c>
      <c r="N3439" s="5">
        <f t="shared" si="53"/>
        <v>42235.502546296295</v>
      </c>
      <c r="O3439" t="b">
        <v>0</v>
      </c>
      <c r="P3439">
        <v>36</v>
      </c>
      <c r="Q3439" t="b">
        <v>1</v>
      </c>
      <c r="R3439" t="s">
        <v>8271</v>
      </c>
      <c r="S3439" s="11">
        <f>SUM(E3439/D3439)*100</f>
        <v>101</v>
      </c>
      <c r="T3439" s="10">
        <f>SUM(E3439/P3439)</f>
        <v>84.166666666666671</v>
      </c>
      <c r="U3439" t="s">
        <v>8315</v>
      </c>
      <c r="V3439" t="s">
        <v>8316</v>
      </c>
    </row>
    <row r="3440" spans="1:22" ht="43.5" x14ac:dyDescent="0.35">
      <c r="A3440">
        <v>3438</v>
      </c>
      <c r="B3440" s="3" t="s">
        <v>3437</v>
      </c>
      <c r="C3440" s="3" t="s">
        <v>7548</v>
      </c>
      <c r="D3440" s="18">
        <v>2500</v>
      </c>
      <c r="E3440" s="18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7">
        <v>42100.719525462962</v>
      </c>
      <c r="L3440" s="7">
        <v>42126.666666666664</v>
      </c>
      <c r="M3440" s="5">
        <f>(J3440/86400)+25569+(-5/24)</f>
        <v>42100.719525462962</v>
      </c>
      <c r="N3440" s="5">
        <f t="shared" si="53"/>
        <v>42126.666666666664</v>
      </c>
      <c r="O3440" t="b">
        <v>0</v>
      </c>
      <c r="P3440">
        <v>14</v>
      </c>
      <c r="Q3440" t="b">
        <v>1</v>
      </c>
      <c r="R3440" t="s">
        <v>8271</v>
      </c>
      <c r="S3440" s="11">
        <f>SUM(E3440/D3440)*100</f>
        <v>104.2</v>
      </c>
      <c r="T3440" s="10">
        <f>SUM(E3440/P3440)</f>
        <v>186.07142857142858</v>
      </c>
      <c r="U3440" t="s">
        <v>8315</v>
      </c>
      <c r="V3440" t="s">
        <v>8316</v>
      </c>
    </row>
    <row r="3441" spans="1:22" ht="29" x14ac:dyDescent="0.35">
      <c r="A3441">
        <v>3439</v>
      </c>
      <c r="B3441" s="3" t="s">
        <v>3438</v>
      </c>
      <c r="C3441" s="3" t="s">
        <v>7549</v>
      </c>
      <c r="D3441" s="18">
        <v>1200</v>
      </c>
      <c r="E3441" s="18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7">
        <v>42374.702893518515</v>
      </c>
      <c r="L3441" s="7">
        <v>42387.999305555553</v>
      </c>
      <c r="M3441" s="5">
        <f>(J3441/86400)+25569+(-5/24)</f>
        <v>42374.702893518515</v>
      </c>
      <c r="N3441" s="5">
        <f t="shared" si="53"/>
        <v>42387.999305555553</v>
      </c>
      <c r="O3441" t="b">
        <v>0</v>
      </c>
      <c r="P3441">
        <v>18</v>
      </c>
      <c r="Q3441" t="b">
        <v>1</v>
      </c>
      <c r="R3441" t="s">
        <v>8271</v>
      </c>
      <c r="S3441" s="11">
        <f>SUM(E3441/D3441)*100</f>
        <v>134.67833333333334</v>
      </c>
      <c r="T3441" s="10">
        <f>SUM(E3441/P3441)</f>
        <v>89.785555555555561</v>
      </c>
      <c r="U3441" t="s">
        <v>8315</v>
      </c>
      <c r="V3441" t="s">
        <v>8316</v>
      </c>
    </row>
    <row r="3442" spans="1:22" ht="43.5" x14ac:dyDescent="0.35">
      <c r="A3442">
        <v>3440</v>
      </c>
      <c r="B3442" s="3" t="s">
        <v>3439</v>
      </c>
      <c r="C3442" s="3" t="s">
        <v>7550</v>
      </c>
      <c r="D3442" s="18">
        <v>5000</v>
      </c>
      <c r="E3442" s="18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7">
        <v>41808.914675925924</v>
      </c>
      <c r="L3442" s="7">
        <v>41831.46875</v>
      </c>
      <c r="M3442" s="5">
        <f>(J3442/86400)+25569+(-5/24)</f>
        <v>41808.914675925924</v>
      </c>
      <c r="N3442" s="5">
        <f t="shared" si="53"/>
        <v>41831.46875</v>
      </c>
      <c r="O3442" t="b">
        <v>0</v>
      </c>
      <c r="P3442">
        <v>82</v>
      </c>
      <c r="Q3442" t="b">
        <v>1</v>
      </c>
      <c r="R3442" t="s">
        <v>8271</v>
      </c>
      <c r="S3442" s="11">
        <f>SUM(E3442/D3442)*100</f>
        <v>105.2184</v>
      </c>
      <c r="T3442" s="10">
        <f>SUM(E3442/P3442)</f>
        <v>64.157560975609755</v>
      </c>
      <c r="U3442" t="s">
        <v>8315</v>
      </c>
      <c r="V3442" t="s">
        <v>8316</v>
      </c>
    </row>
    <row r="3443" spans="1:22" ht="43.5" x14ac:dyDescent="0.35">
      <c r="A3443">
        <v>3441</v>
      </c>
      <c r="B3443" s="3" t="s">
        <v>3440</v>
      </c>
      <c r="C3443" s="3" t="s">
        <v>7551</v>
      </c>
      <c r="D3443" s="18">
        <v>2500</v>
      </c>
      <c r="E3443" s="18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7">
        <v>42294.221307870372</v>
      </c>
      <c r="L3443" s="7">
        <v>42321.636805555558</v>
      </c>
      <c r="M3443" s="5">
        <f>(J3443/86400)+25569+(-5/24)</f>
        <v>42294.221307870372</v>
      </c>
      <c r="N3443" s="5">
        <f t="shared" si="53"/>
        <v>42321.636805555558</v>
      </c>
      <c r="O3443" t="b">
        <v>0</v>
      </c>
      <c r="P3443">
        <v>43</v>
      </c>
      <c r="Q3443" t="b">
        <v>1</v>
      </c>
      <c r="R3443" t="s">
        <v>8271</v>
      </c>
      <c r="S3443" s="11">
        <f>SUM(E3443/D3443)*100</f>
        <v>102.60000000000001</v>
      </c>
      <c r="T3443" s="10">
        <f>SUM(E3443/P3443)</f>
        <v>59.651162790697676</v>
      </c>
      <c r="U3443" t="s">
        <v>8315</v>
      </c>
      <c r="V3443" t="s">
        <v>8316</v>
      </c>
    </row>
    <row r="3444" spans="1:22" ht="43.5" x14ac:dyDescent="0.35">
      <c r="A3444">
        <v>3442</v>
      </c>
      <c r="B3444" s="3" t="s">
        <v>3441</v>
      </c>
      <c r="C3444" s="3" t="s">
        <v>7552</v>
      </c>
      <c r="D3444" s="18">
        <v>250</v>
      </c>
      <c r="E3444" s="18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7">
        <v>42124.632777777777</v>
      </c>
      <c r="L3444" s="7">
        <v>42154.632777777777</v>
      </c>
      <c r="M3444" s="5">
        <f>(J3444/86400)+25569+(-5/24)</f>
        <v>42124.632777777777</v>
      </c>
      <c r="N3444" s="5">
        <f t="shared" si="53"/>
        <v>42154.632777777777</v>
      </c>
      <c r="O3444" t="b">
        <v>0</v>
      </c>
      <c r="P3444">
        <v>8</v>
      </c>
      <c r="Q3444" t="b">
        <v>1</v>
      </c>
      <c r="R3444" t="s">
        <v>8271</v>
      </c>
      <c r="S3444" s="11">
        <f>SUM(E3444/D3444)*100</f>
        <v>100</v>
      </c>
      <c r="T3444" s="10">
        <f>SUM(E3444/P3444)</f>
        <v>31.25</v>
      </c>
      <c r="U3444" t="s">
        <v>8315</v>
      </c>
      <c r="V3444" t="s">
        <v>8316</v>
      </c>
    </row>
    <row r="3445" spans="1:22" ht="43.5" x14ac:dyDescent="0.35">
      <c r="A3445">
        <v>3443</v>
      </c>
      <c r="B3445" s="3" t="s">
        <v>3442</v>
      </c>
      <c r="C3445" s="3" t="s">
        <v>7553</v>
      </c>
      <c r="D3445" s="18">
        <v>1000</v>
      </c>
      <c r="E3445" s="18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7">
        <v>41861.316504629627</v>
      </c>
      <c r="L3445" s="7">
        <v>41891.316504629627</v>
      </c>
      <c r="M3445" s="5">
        <f>(J3445/86400)+25569+(-5/24)</f>
        <v>41861.316504629627</v>
      </c>
      <c r="N3445" s="5">
        <f t="shared" si="53"/>
        <v>41891.316504629627</v>
      </c>
      <c r="O3445" t="b">
        <v>0</v>
      </c>
      <c r="P3445">
        <v>45</v>
      </c>
      <c r="Q3445" t="b">
        <v>1</v>
      </c>
      <c r="R3445" t="s">
        <v>8271</v>
      </c>
      <c r="S3445" s="11">
        <f>SUM(E3445/D3445)*100</f>
        <v>185.5</v>
      </c>
      <c r="T3445" s="10">
        <f>SUM(E3445/P3445)</f>
        <v>41.222222222222221</v>
      </c>
      <c r="U3445" t="s">
        <v>8315</v>
      </c>
      <c r="V3445" t="s">
        <v>8316</v>
      </c>
    </row>
    <row r="3446" spans="1:22" ht="58" x14ac:dyDescent="0.35">
      <c r="A3446">
        <v>3444</v>
      </c>
      <c r="B3446" s="3" t="s">
        <v>3443</v>
      </c>
      <c r="C3446" s="3" t="s">
        <v>7554</v>
      </c>
      <c r="D3446" s="18">
        <v>300</v>
      </c>
      <c r="E3446" s="18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7">
        <v>42521.08317129629</v>
      </c>
      <c r="L3446" s="7">
        <v>42529.374305555553</v>
      </c>
      <c r="M3446" s="5">
        <f>(J3446/86400)+25569+(-5/24)</f>
        <v>42521.08317129629</v>
      </c>
      <c r="N3446" s="5">
        <f t="shared" si="53"/>
        <v>42529.374305555553</v>
      </c>
      <c r="O3446" t="b">
        <v>0</v>
      </c>
      <c r="P3446">
        <v>20</v>
      </c>
      <c r="Q3446" t="b">
        <v>1</v>
      </c>
      <c r="R3446" t="s">
        <v>8271</v>
      </c>
      <c r="S3446" s="11">
        <f>SUM(E3446/D3446)*100</f>
        <v>289</v>
      </c>
      <c r="T3446" s="10">
        <f>SUM(E3446/P3446)</f>
        <v>43.35</v>
      </c>
      <c r="U3446" t="s">
        <v>8315</v>
      </c>
      <c r="V3446" t="s">
        <v>8316</v>
      </c>
    </row>
    <row r="3447" spans="1:22" ht="43.5" x14ac:dyDescent="0.35">
      <c r="A3447">
        <v>3445</v>
      </c>
      <c r="B3447" s="3" t="s">
        <v>3444</v>
      </c>
      <c r="C3447" s="3" t="s">
        <v>7555</v>
      </c>
      <c r="D3447" s="18">
        <v>2000</v>
      </c>
      <c r="E3447" s="18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7">
        <v>42272.322175925925</v>
      </c>
      <c r="L3447" s="7">
        <v>42300.322175925925</v>
      </c>
      <c r="M3447" s="5">
        <f>(J3447/86400)+25569+(-5/24)</f>
        <v>42272.322175925925</v>
      </c>
      <c r="N3447" s="5">
        <f t="shared" si="53"/>
        <v>42300.322175925925</v>
      </c>
      <c r="O3447" t="b">
        <v>0</v>
      </c>
      <c r="P3447">
        <v>31</v>
      </c>
      <c r="Q3447" t="b">
        <v>1</v>
      </c>
      <c r="R3447" t="s">
        <v>8271</v>
      </c>
      <c r="S3447" s="11">
        <f>SUM(E3447/D3447)*100</f>
        <v>100</v>
      </c>
      <c r="T3447" s="10">
        <f>SUM(E3447/P3447)</f>
        <v>64.516129032258064</v>
      </c>
      <c r="U3447" t="s">
        <v>8315</v>
      </c>
      <c r="V3447" t="s">
        <v>8316</v>
      </c>
    </row>
    <row r="3448" spans="1:22" ht="43.5" x14ac:dyDescent="0.35">
      <c r="A3448">
        <v>3446</v>
      </c>
      <c r="B3448" s="3" t="s">
        <v>3445</v>
      </c>
      <c r="C3448" s="3" t="s">
        <v>7556</v>
      </c>
      <c r="D3448" s="18">
        <v>1000</v>
      </c>
      <c r="E3448" s="1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7">
        <v>42016.624131944445</v>
      </c>
      <c r="L3448" s="7">
        <v>42040.305555555555</v>
      </c>
      <c r="M3448" s="5">
        <f>(J3448/86400)+25569+(-5/24)</f>
        <v>42016.624131944445</v>
      </c>
      <c r="N3448" s="5">
        <f t="shared" si="53"/>
        <v>42040.305555555555</v>
      </c>
      <c r="O3448" t="b">
        <v>0</v>
      </c>
      <c r="P3448">
        <v>25</v>
      </c>
      <c r="Q3448" t="b">
        <v>1</v>
      </c>
      <c r="R3448" t="s">
        <v>8271</v>
      </c>
      <c r="S3448" s="11">
        <f>SUM(E3448/D3448)*100</f>
        <v>108.2</v>
      </c>
      <c r="T3448" s="10">
        <f>SUM(E3448/P3448)</f>
        <v>43.28</v>
      </c>
      <c r="U3448" t="s">
        <v>8315</v>
      </c>
      <c r="V3448" t="s">
        <v>8316</v>
      </c>
    </row>
    <row r="3449" spans="1:22" ht="29" x14ac:dyDescent="0.35">
      <c r="A3449">
        <v>3447</v>
      </c>
      <c r="B3449" s="3" t="s">
        <v>3446</v>
      </c>
      <c r="C3449" s="3" t="s">
        <v>7557</v>
      </c>
      <c r="D3449" s="18">
        <v>1000</v>
      </c>
      <c r="E3449" s="18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7">
        <v>42402.680694444447</v>
      </c>
      <c r="L3449" s="7">
        <v>42447.639027777775</v>
      </c>
      <c r="M3449" s="5">
        <f>(J3449/86400)+25569+(-5/24)</f>
        <v>42402.680694444447</v>
      </c>
      <c r="N3449" s="5">
        <f t="shared" si="53"/>
        <v>42447.639027777775</v>
      </c>
      <c r="O3449" t="b">
        <v>0</v>
      </c>
      <c r="P3449">
        <v>14</v>
      </c>
      <c r="Q3449" t="b">
        <v>1</v>
      </c>
      <c r="R3449" t="s">
        <v>8271</v>
      </c>
      <c r="S3449" s="11">
        <f>SUM(E3449/D3449)*100</f>
        <v>107.80000000000001</v>
      </c>
      <c r="T3449" s="10">
        <f>SUM(E3449/P3449)</f>
        <v>77</v>
      </c>
      <c r="U3449" t="s">
        <v>8315</v>
      </c>
      <c r="V3449" t="s">
        <v>8316</v>
      </c>
    </row>
    <row r="3450" spans="1:22" ht="43.5" x14ac:dyDescent="0.35">
      <c r="A3450">
        <v>3448</v>
      </c>
      <c r="B3450" s="3" t="s">
        <v>3447</v>
      </c>
      <c r="C3450" s="3" t="s">
        <v>7558</v>
      </c>
      <c r="D3450" s="18">
        <v>2100</v>
      </c>
      <c r="E3450" s="18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7">
        <v>41959.910752314812</v>
      </c>
      <c r="L3450" s="7">
        <v>41989.910752314812</v>
      </c>
      <c r="M3450" s="5">
        <f>(J3450/86400)+25569+(-5/24)</f>
        <v>41959.910752314812</v>
      </c>
      <c r="N3450" s="5">
        <f t="shared" si="53"/>
        <v>41989.910752314812</v>
      </c>
      <c r="O3450" t="b">
        <v>0</v>
      </c>
      <c r="P3450">
        <v>45</v>
      </c>
      <c r="Q3450" t="b">
        <v>1</v>
      </c>
      <c r="R3450" t="s">
        <v>8271</v>
      </c>
      <c r="S3450" s="11">
        <f>SUM(E3450/D3450)*100</f>
        <v>109.76190476190477</v>
      </c>
      <c r="T3450" s="10">
        <f>SUM(E3450/P3450)</f>
        <v>51.222222222222221</v>
      </c>
      <c r="U3450" t="s">
        <v>8315</v>
      </c>
      <c r="V3450" t="s">
        <v>8316</v>
      </c>
    </row>
    <row r="3451" spans="1:22" ht="43.5" x14ac:dyDescent="0.35">
      <c r="A3451">
        <v>3449</v>
      </c>
      <c r="B3451" s="3" t="s">
        <v>3448</v>
      </c>
      <c r="C3451" s="3" t="s">
        <v>7559</v>
      </c>
      <c r="D3451" s="18">
        <v>800</v>
      </c>
      <c r="E3451" s="18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7">
        <v>42531.844189814808</v>
      </c>
      <c r="L3451" s="7">
        <v>42559.958333333336</v>
      </c>
      <c r="M3451" s="5">
        <f>(J3451/86400)+25569+(-5/24)</f>
        <v>42531.844189814808</v>
      </c>
      <c r="N3451" s="5">
        <f t="shared" si="53"/>
        <v>42559.958333333336</v>
      </c>
      <c r="O3451" t="b">
        <v>0</v>
      </c>
      <c r="P3451">
        <v>20</v>
      </c>
      <c r="Q3451" t="b">
        <v>1</v>
      </c>
      <c r="R3451" t="s">
        <v>8271</v>
      </c>
      <c r="S3451" s="11">
        <f>SUM(E3451/D3451)*100</f>
        <v>170.625</v>
      </c>
      <c r="T3451" s="10">
        <f>SUM(E3451/P3451)</f>
        <v>68.25</v>
      </c>
      <c r="U3451" t="s">
        <v>8315</v>
      </c>
      <c r="V3451" t="s">
        <v>8316</v>
      </c>
    </row>
    <row r="3452" spans="1:22" ht="43.5" x14ac:dyDescent="0.35">
      <c r="A3452">
        <v>3450</v>
      </c>
      <c r="B3452" s="3" t="s">
        <v>3449</v>
      </c>
      <c r="C3452" s="3" t="s">
        <v>7560</v>
      </c>
      <c r="D3452" s="18">
        <v>500</v>
      </c>
      <c r="E3452" s="18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7">
        <v>42036.496192129627</v>
      </c>
      <c r="L3452" s="7">
        <v>42096.454525462956</v>
      </c>
      <c r="M3452" s="5">
        <f>(J3452/86400)+25569+(-5/24)</f>
        <v>42036.496192129627</v>
      </c>
      <c r="N3452" s="5">
        <f t="shared" si="53"/>
        <v>42096.454525462956</v>
      </c>
      <c r="O3452" t="b">
        <v>0</v>
      </c>
      <c r="P3452">
        <v>39</v>
      </c>
      <c r="Q3452" t="b">
        <v>1</v>
      </c>
      <c r="R3452" t="s">
        <v>8271</v>
      </c>
      <c r="S3452" s="11">
        <f>SUM(E3452/D3452)*100</f>
        <v>152</v>
      </c>
      <c r="T3452" s="10">
        <f>SUM(E3452/P3452)</f>
        <v>19.487179487179485</v>
      </c>
      <c r="U3452" t="s">
        <v>8315</v>
      </c>
      <c r="V3452" t="s">
        <v>8316</v>
      </c>
    </row>
    <row r="3453" spans="1:22" ht="43.5" x14ac:dyDescent="0.35">
      <c r="A3453">
        <v>3451</v>
      </c>
      <c r="B3453" s="3" t="s">
        <v>3450</v>
      </c>
      <c r="C3453" s="3" t="s">
        <v>7561</v>
      </c>
      <c r="D3453" s="18">
        <v>650</v>
      </c>
      <c r="E3453" s="18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7">
        <v>42088.515358796292</v>
      </c>
      <c r="L3453" s="7">
        <v>42115.515358796292</v>
      </c>
      <c r="M3453" s="5">
        <f>(J3453/86400)+25569+(-5/24)</f>
        <v>42088.515358796292</v>
      </c>
      <c r="N3453" s="5">
        <f t="shared" si="53"/>
        <v>42115.515358796292</v>
      </c>
      <c r="O3453" t="b">
        <v>0</v>
      </c>
      <c r="P3453">
        <v>16</v>
      </c>
      <c r="Q3453" t="b">
        <v>1</v>
      </c>
      <c r="R3453" t="s">
        <v>8271</v>
      </c>
      <c r="S3453" s="11">
        <f>SUM(E3453/D3453)*100</f>
        <v>101.23076923076924</v>
      </c>
      <c r="T3453" s="10">
        <f>SUM(E3453/P3453)</f>
        <v>41.125</v>
      </c>
      <c r="U3453" t="s">
        <v>8315</v>
      </c>
      <c r="V3453" t="s">
        <v>8316</v>
      </c>
    </row>
    <row r="3454" spans="1:22" ht="43.5" x14ac:dyDescent="0.35">
      <c r="A3454">
        <v>3452</v>
      </c>
      <c r="B3454" s="3" t="s">
        <v>3451</v>
      </c>
      <c r="C3454" s="3" t="s">
        <v>7562</v>
      </c>
      <c r="D3454" s="18">
        <v>1000</v>
      </c>
      <c r="E3454" s="18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7">
        <v>41820.430856481478</v>
      </c>
      <c r="L3454" s="7">
        <v>41842.957638888889</v>
      </c>
      <c r="M3454" s="5">
        <f>(J3454/86400)+25569+(-5/24)</f>
        <v>41820.430856481478</v>
      </c>
      <c r="N3454" s="5">
        <f t="shared" si="53"/>
        <v>41842.957638888889</v>
      </c>
      <c r="O3454" t="b">
        <v>0</v>
      </c>
      <c r="P3454">
        <v>37</v>
      </c>
      <c r="Q3454" t="b">
        <v>1</v>
      </c>
      <c r="R3454" t="s">
        <v>8271</v>
      </c>
      <c r="S3454" s="11">
        <f>SUM(E3454/D3454)*100</f>
        <v>153.19999999999999</v>
      </c>
      <c r="T3454" s="10">
        <f>SUM(E3454/P3454)</f>
        <v>41.405405405405403</v>
      </c>
      <c r="U3454" t="s">
        <v>8315</v>
      </c>
      <c r="V3454" t="s">
        <v>8316</v>
      </c>
    </row>
    <row r="3455" spans="1:22" ht="43.5" x14ac:dyDescent="0.35">
      <c r="A3455">
        <v>3453</v>
      </c>
      <c r="B3455" s="3" t="s">
        <v>3452</v>
      </c>
      <c r="C3455" s="3" t="s">
        <v>7563</v>
      </c>
      <c r="D3455" s="18">
        <v>300</v>
      </c>
      <c r="E3455" s="18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7">
        <v>42535.770324074074</v>
      </c>
      <c r="L3455" s="7">
        <v>42595.770324074074</v>
      </c>
      <c r="M3455" s="5">
        <f>(J3455/86400)+25569+(-5/24)</f>
        <v>42535.770324074074</v>
      </c>
      <c r="N3455" s="5">
        <f t="shared" si="53"/>
        <v>42595.770324074074</v>
      </c>
      <c r="O3455" t="b">
        <v>0</v>
      </c>
      <c r="P3455">
        <v>14</v>
      </c>
      <c r="Q3455" t="b">
        <v>1</v>
      </c>
      <c r="R3455" t="s">
        <v>8271</v>
      </c>
      <c r="S3455" s="11">
        <f>SUM(E3455/D3455)*100</f>
        <v>128.33333333333334</v>
      </c>
      <c r="T3455" s="10">
        <f>SUM(E3455/P3455)</f>
        <v>27.5</v>
      </c>
      <c r="U3455" t="s">
        <v>8315</v>
      </c>
      <c r="V3455" t="s">
        <v>8316</v>
      </c>
    </row>
    <row r="3456" spans="1:22" ht="58" x14ac:dyDescent="0.35">
      <c r="A3456">
        <v>3454</v>
      </c>
      <c r="B3456" s="3" t="s">
        <v>3453</v>
      </c>
      <c r="C3456" s="3" t="s">
        <v>7564</v>
      </c>
      <c r="D3456" s="18">
        <v>700</v>
      </c>
      <c r="E3456" s="18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7">
        <v>41821.490266203698</v>
      </c>
      <c r="L3456" s="7">
        <v>41851.490266203698</v>
      </c>
      <c r="M3456" s="5">
        <f>(J3456/86400)+25569+(-5/24)</f>
        <v>41821.490266203698</v>
      </c>
      <c r="N3456" s="5">
        <f t="shared" si="53"/>
        <v>41851.490266203698</v>
      </c>
      <c r="O3456" t="b">
        <v>0</v>
      </c>
      <c r="P3456">
        <v>21</v>
      </c>
      <c r="Q3456" t="b">
        <v>1</v>
      </c>
      <c r="R3456" t="s">
        <v>8271</v>
      </c>
      <c r="S3456" s="11">
        <f>SUM(E3456/D3456)*100</f>
        <v>100.71428571428571</v>
      </c>
      <c r="T3456" s="10">
        <f>SUM(E3456/P3456)</f>
        <v>33.571428571428569</v>
      </c>
      <c r="U3456" t="s">
        <v>8315</v>
      </c>
      <c r="V3456" t="s">
        <v>8316</v>
      </c>
    </row>
    <row r="3457" spans="1:22" ht="58" x14ac:dyDescent="0.35">
      <c r="A3457">
        <v>3455</v>
      </c>
      <c r="B3457" s="3" t="s">
        <v>3454</v>
      </c>
      <c r="C3457" s="3" t="s">
        <v>7565</v>
      </c>
      <c r="D3457" s="18">
        <v>10000</v>
      </c>
      <c r="E3457" s="18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7">
        <v>42626.541979166665</v>
      </c>
      <c r="L3457" s="7">
        <v>42656.541979166665</v>
      </c>
      <c r="M3457" s="5">
        <f>(J3457/86400)+25569+(-5/24)</f>
        <v>42626.541979166665</v>
      </c>
      <c r="N3457" s="5">
        <f t="shared" si="53"/>
        <v>42656.541979166665</v>
      </c>
      <c r="O3457" t="b">
        <v>0</v>
      </c>
      <c r="P3457">
        <v>69</v>
      </c>
      <c r="Q3457" t="b">
        <v>1</v>
      </c>
      <c r="R3457" t="s">
        <v>8271</v>
      </c>
      <c r="S3457" s="11">
        <f>SUM(E3457/D3457)*100</f>
        <v>100.64999999999999</v>
      </c>
      <c r="T3457" s="10">
        <f>SUM(E3457/P3457)</f>
        <v>145.86956521739131</v>
      </c>
      <c r="U3457" t="s">
        <v>8315</v>
      </c>
      <c r="V3457" t="s">
        <v>8316</v>
      </c>
    </row>
    <row r="3458" spans="1:22" ht="43.5" x14ac:dyDescent="0.35">
      <c r="A3458">
        <v>3456</v>
      </c>
      <c r="B3458" s="3" t="s">
        <v>3455</v>
      </c>
      <c r="C3458" s="3" t="s">
        <v>7566</v>
      </c>
      <c r="D3458" s="18">
        <v>3000</v>
      </c>
      <c r="E3458" s="1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7">
        <v>41820.997303240736</v>
      </c>
      <c r="L3458" s="7">
        <v>41852.082638888889</v>
      </c>
      <c r="M3458" s="5">
        <f>(J3458/86400)+25569+(-5/24)</f>
        <v>41820.997303240736</v>
      </c>
      <c r="N3458" s="5">
        <f t="shared" si="53"/>
        <v>41852.082638888889</v>
      </c>
      <c r="O3458" t="b">
        <v>0</v>
      </c>
      <c r="P3458">
        <v>16</v>
      </c>
      <c r="Q3458" t="b">
        <v>1</v>
      </c>
      <c r="R3458" t="s">
        <v>8271</v>
      </c>
      <c r="S3458" s="11">
        <f>SUM(E3458/D3458)*100</f>
        <v>191.3</v>
      </c>
      <c r="T3458" s="10">
        <f>SUM(E3458/P3458)</f>
        <v>358.6875</v>
      </c>
      <c r="U3458" t="s">
        <v>8315</v>
      </c>
      <c r="V3458" t="s">
        <v>8316</v>
      </c>
    </row>
    <row r="3459" spans="1:22" ht="29" x14ac:dyDescent="0.35">
      <c r="A3459">
        <v>3457</v>
      </c>
      <c r="B3459" s="3" t="s">
        <v>3456</v>
      </c>
      <c r="C3459" s="3" t="s">
        <v>7567</v>
      </c>
      <c r="D3459" s="18">
        <v>2000</v>
      </c>
      <c r="E3459" s="18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7">
        <v>42016.498344907406</v>
      </c>
      <c r="L3459" s="7">
        <v>42047.040972222218</v>
      </c>
      <c r="M3459" s="5">
        <f>(J3459/86400)+25569+(-5/24)</f>
        <v>42016.498344907406</v>
      </c>
      <c r="N3459" s="5">
        <f t="shared" ref="N3459:N3522" si="54">(I3459/86400)+25569+(-5/24)</f>
        <v>42047.040972222218</v>
      </c>
      <c r="O3459" t="b">
        <v>0</v>
      </c>
      <c r="P3459">
        <v>55</v>
      </c>
      <c r="Q3459" t="b">
        <v>1</v>
      </c>
      <c r="R3459" t="s">
        <v>8271</v>
      </c>
      <c r="S3459" s="11">
        <f>SUM(E3459/D3459)*100</f>
        <v>140.19999999999999</v>
      </c>
      <c r="T3459" s="10">
        <f>SUM(E3459/P3459)</f>
        <v>50.981818181818184</v>
      </c>
      <c r="U3459" t="s">
        <v>8315</v>
      </c>
      <c r="V3459" t="s">
        <v>8316</v>
      </c>
    </row>
    <row r="3460" spans="1:22" ht="43.5" x14ac:dyDescent="0.35">
      <c r="A3460">
        <v>3458</v>
      </c>
      <c r="B3460" s="3" t="s">
        <v>3457</v>
      </c>
      <c r="C3460" s="3" t="s">
        <v>7568</v>
      </c>
      <c r="D3460" s="18">
        <v>978</v>
      </c>
      <c r="E3460" s="18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7">
        <v>42010.994247685179</v>
      </c>
      <c r="L3460" s="7">
        <v>42037.977083333331</v>
      </c>
      <c r="M3460" s="5">
        <f>(J3460/86400)+25569+(-5/24)</f>
        <v>42010.994247685179</v>
      </c>
      <c r="N3460" s="5">
        <f t="shared" si="54"/>
        <v>42037.977083333331</v>
      </c>
      <c r="O3460" t="b">
        <v>0</v>
      </c>
      <c r="P3460">
        <v>27</v>
      </c>
      <c r="Q3460" t="b">
        <v>1</v>
      </c>
      <c r="R3460" t="s">
        <v>8271</v>
      </c>
      <c r="S3460" s="11">
        <f>SUM(E3460/D3460)*100</f>
        <v>124.33537832310839</v>
      </c>
      <c r="T3460" s="10">
        <f>SUM(E3460/P3460)</f>
        <v>45.037037037037038</v>
      </c>
      <c r="U3460" t="s">
        <v>8315</v>
      </c>
      <c r="V3460" t="s">
        <v>8316</v>
      </c>
    </row>
    <row r="3461" spans="1:22" ht="58" x14ac:dyDescent="0.35">
      <c r="A3461">
        <v>3459</v>
      </c>
      <c r="B3461" s="3" t="s">
        <v>3458</v>
      </c>
      <c r="C3461" s="3" t="s">
        <v>7569</v>
      </c>
      <c r="D3461" s="18">
        <v>500</v>
      </c>
      <c r="E3461" s="18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7">
        <v>42480.271527777775</v>
      </c>
      <c r="L3461" s="7">
        <v>42510.271527777775</v>
      </c>
      <c r="M3461" s="5">
        <f>(J3461/86400)+25569+(-5/24)</f>
        <v>42480.271527777775</v>
      </c>
      <c r="N3461" s="5">
        <f t="shared" si="54"/>
        <v>42510.271527777775</v>
      </c>
      <c r="O3461" t="b">
        <v>0</v>
      </c>
      <c r="P3461">
        <v>36</v>
      </c>
      <c r="Q3461" t="b">
        <v>1</v>
      </c>
      <c r="R3461" t="s">
        <v>8271</v>
      </c>
      <c r="S3461" s="11">
        <f>SUM(E3461/D3461)*100</f>
        <v>126.2</v>
      </c>
      <c r="T3461" s="10">
        <f>SUM(E3461/P3461)</f>
        <v>17.527777777777779</v>
      </c>
      <c r="U3461" t="s">
        <v>8315</v>
      </c>
      <c r="V3461" t="s">
        <v>8316</v>
      </c>
    </row>
    <row r="3462" spans="1:22" ht="43.5" x14ac:dyDescent="0.35">
      <c r="A3462">
        <v>3460</v>
      </c>
      <c r="B3462" s="3" t="s">
        <v>3459</v>
      </c>
      <c r="C3462" s="3" t="s">
        <v>7570</v>
      </c>
      <c r="D3462" s="18">
        <v>500</v>
      </c>
      <c r="E3462" s="18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7">
        <v>41852.318888888891</v>
      </c>
      <c r="L3462" s="7">
        <v>41866.318888888891</v>
      </c>
      <c r="M3462" s="5">
        <f>(J3462/86400)+25569+(-5/24)</f>
        <v>41852.318888888891</v>
      </c>
      <c r="N3462" s="5">
        <f t="shared" si="54"/>
        <v>41866.318888888891</v>
      </c>
      <c r="O3462" t="b">
        <v>0</v>
      </c>
      <c r="P3462">
        <v>19</v>
      </c>
      <c r="Q3462" t="b">
        <v>1</v>
      </c>
      <c r="R3462" t="s">
        <v>8271</v>
      </c>
      <c r="S3462" s="11">
        <f>SUM(E3462/D3462)*100</f>
        <v>190</v>
      </c>
      <c r="T3462" s="10">
        <f>SUM(E3462/P3462)</f>
        <v>50</v>
      </c>
      <c r="U3462" t="s">
        <v>8315</v>
      </c>
      <c r="V3462" t="s">
        <v>8316</v>
      </c>
    </row>
    <row r="3463" spans="1:22" ht="58" x14ac:dyDescent="0.35">
      <c r="A3463">
        <v>3461</v>
      </c>
      <c r="B3463" s="3" t="s">
        <v>3460</v>
      </c>
      <c r="C3463" s="3" t="s">
        <v>7571</v>
      </c>
      <c r="D3463" s="18">
        <v>500</v>
      </c>
      <c r="E3463" s="18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7">
        <v>42643.424525462957</v>
      </c>
      <c r="L3463" s="7">
        <v>42671.916666666664</v>
      </c>
      <c r="M3463" s="5">
        <f>(J3463/86400)+25569+(-5/24)</f>
        <v>42643.424525462957</v>
      </c>
      <c r="N3463" s="5">
        <f t="shared" si="54"/>
        <v>42671.916666666664</v>
      </c>
      <c r="O3463" t="b">
        <v>0</v>
      </c>
      <c r="P3463">
        <v>12</v>
      </c>
      <c r="Q3463" t="b">
        <v>1</v>
      </c>
      <c r="R3463" t="s">
        <v>8271</v>
      </c>
      <c r="S3463" s="11">
        <f>SUM(E3463/D3463)*100</f>
        <v>139</v>
      </c>
      <c r="T3463" s="10">
        <f>SUM(E3463/P3463)</f>
        <v>57.916666666666664</v>
      </c>
      <c r="U3463" t="s">
        <v>8315</v>
      </c>
      <c r="V3463" t="s">
        <v>8316</v>
      </c>
    </row>
    <row r="3464" spans="1:22" ht="43.5" x14ac:dyDescent="0.35">
      <c r="A3464">
        <v>3462</v>
      </c>
      <c r="B3464" s="3" t="s">
        <v>3461</v>
      </c>
      <c r="C3464" s="3" t="s">
        <v>7572</v>
      </c>
      <c r="D3464" s="18">
        <v>250</v>
      </c>
      <c r="E3464" s="18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7">
        <v>42179.690138888887</v>
      </c>
      <c r="L3464" s="7">
        <v>42195.541666666664</v>
      </c>
      <c r="M3464" s="5">
        <f>(J3464/86400)+25569+(-5/24)</f>
        <v>42179.690138888887</v>
      </c>
      <c r="N3464" s="5">
        <f t="shared" si="54"/>
        <v>42195.541666666664</v>
      </c>
      <c r="O3464" t="b">
        <v>0</v>
      </c>
      <c r="P3464">
        <v>17</v>
      </c>
      <c r="Q3464" t="b">
        <v>1</v>
      </c>
      <c r="R3464" t="s">
        <v>8271</v>
      </c>
      <c r="S3464" s="11">
        <f>SUM(E3464/D3464)*100</f>
        <v>202</v>
      </c>
      <c r="T3464" s="10">
        <f>SUM(E3464/P3464)</f>
        <v>29.705882352941178</v>
      </c>
      <c r="U3464" t="s">
        <v>8315</v>
      </c>
      <c r="V3464" t="s">
        <v>8316</v>
      </c>
    </row>
    <row r="3465" spans="1:22" ht="43.5" x14ac:dyDescent="0.35">
      <c r="A3465">
        <v>3463</v>
      </c>
      <c r="B3465" s="3" t="s">
        <v>3462</v>
      </c>
      <c r="C3465" s="3" t="s">
        <v>7573</v>
      </c>
      <c r="D3465" s="18">
        <v>10000</v>
      </c>
      <c r="E3465" s="18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7">
        <v>42612.710474537038</v>
      </c>
      <c r="L3465" s="7">
        <v>42653.957638888889</v>
      </c>
      <c r="M3465" s="5">
        <f>(J3465/86400)+25569+(-5/24)</f>
        <v>42612.710474537038</v>
      </c>
      <c r="N3465" s="5">
        <f t="shared" si="54"/>
        <v>42653.957638888889</v>
      </c>
      <c r="O3465" t="b">
        <v>0</v>
      </c>
      <c r="P3465">
        <v>114</v>
      </c>
      <c r="Q3465" t="b">
        <v>1</v>
      </c>
      <c r="R3465" t="s">
        <v>8271</v>
      </c>
      <c r="S3465" s="11">
        <f>SUM(E3465/D3465)*100</f>
        <v>103.38000000000001</v>
      </c>
      <c r="T3465" s="10">
        <f>SUM(E3465/P3465)</f>
        <v>90.684210526315795</v>
      </c>
      <c r="U3465" t="s">
        <v>8315</v>
      </c>
      <c r="V3465" t="s">
        <v>8316</v>
      </c>
    </row>
    <row r="3466" spans="1:22" ht="58" x14ac:dyDescent="0.35">
      <c r="A3466">
        <v>3464</v>
      </c>
      <c r="B3466" s="3" t="s">
        <v>3463</v>
      </c>
      <c r="C3466" s="3" t="s">
        <v>7574</v>
      </c>
      <c r="D3466" s="18">
        <v>5000</v>
      </c>
      <c r="E3466" s="18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7">
        <v>42574.921724537031</v>
      </c>
      <c r="L3466" s="7">
        <v>42604.921724537031</v>
      </c>
      <c r="M3466" s="5">
        <f>(J3466/86400)+25569+(-5/24)</f>
        <v>42574.921724537031</v>
      </c>
      <c r="N3466" s="5">
        <f t="shared" si="54"/>
        <v>42604.921724537031</v>
      </c>
      <c r="O3466" t="b">
        <v>0</v>
      </c>
      <c r="P3466">
        <v>93</v>
      </c>
      <c r="Q3466" t="b">
        <v>1</v>
      </c>
      <c r="R3466" t="s">
        <v>8271</v>
      </c>
      <c r="S3466" s="11">
        <f>SUM(E3466/D3466)*100</f>
        <v>102.3236</v>
      </c>
      <c r="T3466" s="10">
        <f>SUM(E3466/P3466)</f>
        <v>55.012688172043013</v>
      </c>
      <c r="U3466" t="s">
        <v>8315</v>
      </c>
      <c r="V3466" t="s">
        <v>8316</v>
      </c>
    </row>
    <row r="3467" spans="1:22" ht="43.5" x14ac:dyDescent="0.35">
      <c r="A3467">
        <v>3465</v>
      </c>
      <c r="B3467" s="3" t="s">
        <v>3464</v>
      </c>
      <c r="C3467" s="3" t="s">
        <v>7575</v>
      </c>
      <c r="D3467" s="18">
        <v>2000</v>
      </c>
      <c r="E3467" s="18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7">
        <v>42200.417499999996</v>
      </c>
      <c r="L3467" s="7">
        <v>42225.458333333336</v>
      </c>
      <c r="M3467" s="5">
        <f>(J3467/86400)+25569+(-5/24)</f>
        <v>42200.417499999996</v>
      </c>
      <c r="N3467" s="5">
        <f t="shared" si="54"/>
        <v>42225.458333333336</v>
      </c>
      <c r="O3467" t="b">
        <v>0</v>
      </c>
      <c r="P3467">
        <v>36</v>
      </c>
      <c r="Q3467" t="b">
        <v>1</v>
      </c>
      <c r="R3467" t="s">
        <v>8271</v>
      </c>
      <c r="S3467" s="11">
        <f>SUM(E3467/D3467)*100</f>
        <v>103</v>
      </c>
      <c r="T3467" s="10">
        <f>SUM(E3467/P3467)</f>
        <v>57.222222222222221</v>
      </c>
      <c r="U3467" t="s">
        <v>8315</v>
      </c>
      <c r="V3467" t="s">
        <v>8316</v>
      </c>
    </row>
    <row r="3468" spans="1:22" ht="43.5" x14ac:dyDescent="0.35">
      <c r="A3468">
        <v>3466</v>
      </c>
      <c r="B3468" s="3" t="s">
        <v>3465</v>
      </c>
      <c r="C3468" s="3" t="s">
        <v>7576</v>
      </c>
      <c r="D3468" s="18">
        <v>3500</v>
      </c>
      <c r="E3468" s="1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7">
        <v>42419.810763888883</v>
      </c>
      <c r="L3468" s="7">
        <v>42479.769097222219</v>
      </c>
      <c r="M3468" s="5">
        <f>(J3468/86400)+25569+(-5/24)</f>
        <v>42419.810763888883</v>
      </c>
      <c r="N3468" s="5">
        <f t="shared" si="54"/>
        <v>42479.769097222219</v>
      </c>
      <c r="O3468" t="b">
        <v>0</v>
      </c>
      <c r="P3468">
        <v>61</v>
      </c>
      <c r="Q3468" t="b">
        <v>1</v>
      </c>
      <c r="R3468" t="s">
        <v>8271</v>
      </c>
      <c r="S3468" s="11">
        <f>SUM(E3468/D3468)*100</f>
        <v>127.14285714285714</v>
      </c>
      <c r="T3468" s="10">
        <f>SUM(E3468/P3468)</f>
        <v>72.950819672131146</v>
      </c>
      <c r="U3468" t="s">
        <v>8315</v>
      </c>
      <c r="V3468" t="s">
        <v>8316</v>
      </c>
    </row>
    <row r="3469" spans="1:22" x14ac:dyDescent="0.35">
      <c r="A3469">
        <v>3467</v>
      </c>
      <c r="B3469" s="3" t="s">
        <v>3466</v>
      </c>
      <c r="C3469" s="3" t="s">
        <v>7577</v>
      </c>
      <c r="D3469" s="18">
        <v>3000</v>
      </c>
      <c r="E3469" s="18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7">
        <v>42053.463333333326</v>
      </c>
      <c r="L3469" s="7">
        <v>42083.421666666669</v>
      </c>
      <c r="M3469" s="5">
        <f>(J3469/86400)+25569+(-5/24)</f>
        <v>42053.463333333326</v>
      </c>
      <c r="N3469" s="5">
        <f t="shared" si="54"/>
        <v>42083.421666666669</v>
      </c>
      <c r="O3469" t="b">
        <v>0</v>
      </c>
      <c r="P3469">
        <v>47</v>
      </c>
      <c r="Q3469" t="b">
        <v>1</v>
      </c>
      <c r="R3469" t="s">
        <v>8271</v>
      </c>
      <c r="S3469" s="11">
        <f>SUM(E3469/D3469)*100</f>
        <v>101</v>
      </c>
      <c r="T3469" s="10">
        <f>SUM(E3469/P3469)</f>
        <v>64.468085106382972</v>
      </c>
      <c r="U3469" t="s">
        <v>8315</v>
      </c>
      <c r="V3469" t="s">
        <v>8316</v>
      </c>
    </row>
    <row r="3470" spans="1:22" ht="43.5" x14ac:dyDescent="0.35">
      <c r="A3470">
        <v>3468</v>
      </c>
      <c r="B3470" s="3" t="s">
        <v>3467</v>
      </c>
      <c r="C3470" s="3" t="s">
        <v>7578</v>
      </c>
      <c r="D3470" s="18">
        <v>10000</v>
      </c>
      <c r="E3470" s="18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7">
        <v>42605.55704861111</v>
      </c>
      <c r="L3470" s="7">
        <v>42633.916666666664</v>
      </c>
      <c r="M3470" s="5">
        <f>(J3470/86400)+25569+(-5/24)</f>
        <v>42605.55704861111</v>
      </c>
      <c r="N3470" s="5">
        <f t="shared" si="54"/>
        <v>42633.916666666664</v>
      </c>
      <c r="O3470" t="b">
        <v>0</v>
      </c>
      <c r="P3470">
        <v>17</v>
      </c>
      <c r="Q3470" t="b">
        <v>1</v>
      </c>
      <c r="R3470" t="s">
        <v>8271</v>
      </c>
      <c r="S3470" s="11">
        <f>SUM(E3470/D3470)*100</f>
        <v>121.78</v>
      </c>
      <c r="T3470" s="10">
        <f>SUM(E3470/P3470)</f>
        <v>716.35294117647061</v>
      </c>
      <c r="U3470" t="s">
        <v>8315</v>
      </c>
      <c r="V3470" t="s">
        <v>8316</v>
      </c>
    </row>
    <row r="3471" spans="1:22" ht="58" x14ac:dyDescent="0.35">
      <c r="A3471">
        <v>3469</v>
      </c>
      <c r="B3471" s="3" t="s">
        <v>3468</v>
      </c>
      <c r="C3471" s="3" t="s">
        <v>7579</v>
      </c>
      <c r="D3471" s="18">
        <v>2800</v>
      </c>
      <c r="E3471" s="18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7">
        <v>42458.433391203704</v>
      </c>
      <c r="L3471" s="7">
        <v>42488.433391203704</v>
      </c>
      <c r="M3471" s="5">
        <f>(J3471/86400)+25569+(-5/24)</f>
        <v>42458.433391203704</v>
      </c>
      <c r="N3471" s="5">
        <f t="shared" si="54"/>
        <v>42488.433391203704</v>
      </c>
      <c r="O3471" t="b">
        <v>0</v>
      </c>
      <c r="P3471">
        <v>63</v>
      </c>
      <c r="Q3471" t="b">
        <v>1</v>
      </c>
      <c r="R3471" t="s">
        <v>8271</v>
      </c>
      <c r="S3471" s="11">
        <f>SUM(E3471/D3471)*100</f>
        <v>113.39285714285714</v>
      </c>
      <c r="T3471" s="10">
        <f>SUM(E3471/P3471)</f>
        <v>50.396825396825399</v>
      </c>
      <c r="U3471" t="s">
        <v>8315</v>
      </c>
      <c r="V3471" t="s">
        <v>8316</v>
      </c>
    </row>
    <row r="3472" spans="1:22" ht="29" x14ac:dyDescent="0.35">
      <c r="A3472">
        <v>3470</v>
      </c>
      <c r="B3472" s="3" t="s">
        <v>3469</v>
      </c>
      <c r="C3472" s="3" t="s">
        <v>7580</v>
      </c>
      <c r="D3472" s="18">
        <v>250</v>
      </c>
      <c r="E3472" s="18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7">
        <v>42528.813680555548</v>
      </c>
      <c r="L3472" s="7">
        <v>42566.693055555552</v>
      </c>
      <c r="M3472" s="5">
        <f>(J3472/86400)+25569+(-5/24)</f>
        <v>42528.813680555548</v>
      </c>
      <c r="N3472" s="5">
        <f t="shared" si="54"/>
        <v>42566.693055555552</v>
      </c>
      <c r="O3472" t="b">
        <v>0</v>
      </c>
      <c r="P3472">
        <v>9</v>
      </c>
      <c r="Q3472" t="b">
        <v>1</v>
      </c>
      <c r="R3472" t="s">
        <v>8271</v>
      </c>
      <c r="S3472" s="11">
        <f>SUM(E3472/D3472)*100</f>
        <v>150</v>
      </c>
      <c r="T3472" s="10">
        <f>SUM(E3472/P3472)</f>
        <v>41.666666666666664</v>
      </c>
      <c r="U3472" t="s">
        <v>8315</v>
      </c>
      <c r="V3472" t="s">
        <v>8316</v>
      </c>
    </row>
    <row r="3473" spans="1:22" ht="58" x14ac:dyDescent="0.35">
      <c r="A3473">
        <v>3471</v>
      </c>
      <c r="B3473" s="3" t="s">
        <v>3470</v>
      </c>
      <c r="C3473" s="3" t="s">
        <v>7581</v>
      </c>
      <c r="D3473" s="18">
        <v>500</v>
      </c>
      <c r="E3473" s="18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7">
        <v>41841.61215277778</v>
      </c>
      <c r="L3473" s="7">
        <v>41882.625</v>
      </c>
      <c r="M3473" s="5">
        <f>(J3473/86400)+25569+(-5/24)</f>
        <v>41841.61215277778</v>
      </c>
      <c r="N3473" s="5">
        <f t="shared" si="54"/>
        <v>41882.625</v>
      </c>
      <c r="O3473" t="b">
        <v>0</v>
      </c>
      <c r="P3473">
        <v>30</v>
      </c>
      <c r="Q3473" t="b">
        <v>1</v>
      </c>
      <c r="R3473" t="s">
        <v>8271</v>
      </c>
      <c r="S3473" s="11">
        <f>SUM(E3473/D3473)*100</f>
        <v>214.6</v>
      </c>
      <c r="T3473" s="10">
        <f>SUM(E3473/P3473)</f>
        <v>35.766666666666666</v>
      </c>
      <c r="U3473" t="s">
        <v>8315</v>
      </c>
      <c r="V3473" t="s">
        <v>8316</v>
      </c>
    </row>
    <row r="3474" spans="1:22" ht="43.5" x14ac:dyDescent="0.35">
      <c r="A3474">
        <v>3472</v>
      </c>
      <c r="B3474" s="3" t="s">
        <v>3471</v>
      </c>
      <c r="C3474" s="3" t="s">
        <v>7582</v>
      </c>
      <c r="D3474" s="18">
        <v>2000</v>
      </c>
      <c r="E3474" s="18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7">
        <v>41927.962164351848</v>
      </c>
      <c r="L3474" s="7">
        <v>41949.040972222218</v>
      </c>
      <c r="M3474" s="5">
        <f>(J3474/86400)+25569+(-5/24)</f>
        <v>41927.962164351848</v>
      </c>
      <c r="N3474" s="5">
        <f t="shared" si="54"/>
        <v>41949.040972222218</v>
      </c>
      <c r="O3474" t="b">
        <v>0</v>
      </c>
      <c r="P3474">
        <v>23</v>
      </c>
      <c r="Q3474" t="b">
        <v>1</v>
      </c>
      <c r="R3474" t="s">
        <v>8271</v>
      </c>
      <c r="S3474" s="11">
        <f>SUM(E3474/D3474)*100</f>
        <v>102.05</v>
      </c>
      <c r="T3474" s="10">
        <f>SUM(E3474/P3474)</f>
        <v>88.739130434782609</v>
      </c>
      <c r="U3474" t="s">
        <v>8315</v>
      </c>
      <c r="V3474" t="s">
        <v>8316</v>
      </c>
    </row>
    <row r="3475" spans="1:22" ht="43.5" x14ac:dyDescent="0.35">
      <c r="A3475">
        <v>3473</v>
      </c>
      <c r="B3475" s="3" t="s">
        <v>3472</v>
      </c>
      <c r="C3475" s="3" t="s">
        <v>7583</v>
      </c>
      <c r="D3475" s="18">
        <v>4900</v>
      </c>
      <c r="E3475" s="18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7">
        <v>42062.626111111109</v>
      </c>
      <c r="L3475" s="7">
        <v>42083.643749999996</v>
      </c>
      <c r="M3475" s="5">
        <f>(J3475/86400)+25569+(-5/24)</f>
        <v>42062.626111111109</v>
      </c>
      <c r="N3475" s="5">
        <f t="shared" si="54"/>
        <v>42083.643749999996</v>
      </c>
      <c r="O3475" t="b">
        <v>0</v>
      </c>
      <c r="P3475">
        <v>33</v>
      </c>
      <c r="Q3475" t="b">
        <v>1</v>
      </c>
      <c r="R3475" t="s">
        <v>8271</v>
      </c>
      <c r="S3475" s="11">
        <f>SUM(E3475/D3475)*100</f>
        <v>100</v>
      </c>
      <c r="T3475" s="10">
        <f>SUM(E3475/P3475)</f>
        <v>148.4848484848485</v>
      </c>
      <c r="U3475" t="s">
        <v>8315</v>
      </c>
      <c r="V3475" t="s">
        <v>8316</v>
      </c>
    </row>
    <row r="3476" spans="1:22" ht="43.5" x14ac:dyDescent="0.35">
      <c r="A3476">
        <v>3474</v>
      </c>
      <c r="B3476" s="3" t="s">
        <v>3473</v>
      </c>
      <c r="C3476" s="3" t="s">
        <v>7584</v>
      </c>
      <c r="D3476" s="18">
        <v>2000</v>
      </c>
      <c r="E3476" s="18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7">
        <v>42541.293182870366</v>
      </c>
      <c r="L3476" s="7">
        <v>42571.293182870366</v>
      </c>
      <c r="M3476" s="5">
        <f>(J3476/86400)+25569+(-5/24)</f>
        <v>42541.293182870366</v>
      </c>
      <c r="N3476" s="5">
        <f t="shared" si="54"/>
        <v>42571.293182870366</v>
      </c>
      <c r="O3476" t="b">
        <v>0</v>
      </c>
      <c r="P3476">
        <v>39</v>
      </c>
      <c r="Q3476" t="b">
        <v>1</v>
      </c>
      <c r="R3476" t="s">
        <v>8271</v>
      </c>
      <c r="S3476" s="11">
        <f>SUM(E3476/D3476)*100</f>
        <v>101</v>
      </c>
      <c r="T3476" s="10">
        <f>SUM(E3476/P3476)</f>
        <v>51.794871794871796</v>
      </c>
      <c r="U3476" t="s">
        <v>8315</v>
      </c>
      <c r="V3476" t="s">
        <v>8316</v>
      </c>
    </row>
    <row r="3477" spans="1:22" ht="43.5" x14ac:dyDescent="0.35">
      <c r="A3477">
        <v>3475</v>
      </c>
      <c r="B3477" s="3" t="s">
        <v>3474</v>
      </c>
      <c r="C3477" s="3" t="s">
        <v>7585</v>
      </c>
      <c r="D3477" s="18">
        <v>300</v>
      </c>
      <c r="E3477" s="18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7">
        <v>41918.672499999993</v>
      </c>
      <c r="L3477" s="7">
        <v>41945.791666666664</v>
      </c>
      <c r="M3477" s="5">
        <f>(J3477/86400)+25569+(-5/24)</f>
        <v>41918.672499999993</v>
      </c>
      <c r="N3477" s="5">
        <f t="shared" si="54"/>
        <v>41945.791666666664</v>
      </c>
      <c r="O3477" t="b">
        <v>0</v>
      </c>
      <c r="P3477">
        <v>17</v>
      </c>
      <c r="Q3477" t="b">
        <v>1</v>
      </c>
      <c r="R3477" t="s">
        <v>8271</v>
      </c>
      <c r="S3477" s="11">
        <f>SUM(E3477/D3477)*100</f>
        <v>113.33333333333333</v>
      </c>
      <c r="T3477" s="10">
        <f>SUM(E3477/P3477)</f>
        <v>20</v>
      </c>
      <c r="U3477" t="s">
        <v>8315</v>
      </c>
      <c r="V3477" t="s">
        <v>8316</v>
      </c>
    </row>
    <row r="3478" spans="1:22" ht="58" x14ac:dyDescent="0.35">
      <c r="A3478">
        <v>3476</v>
      </c>
      <c r="B3478" s="3" t="s">
        <v>3475</v>
      </c>
      <c r="C3478" s="3" t="s">
        <v>7586</v>
      </c>
      <c r="D3478" s="18">
        <v>300</v>
      </c>
      <c r="E3478" s="1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7">
        <v>41921.071643518517</v>
      </c>
      <c r="L3478" s="7">
        <v>41938.916666666664</v>
      </c>
      <c r="M3478" s="5">
        <f>(J3478/86400)+25569+(-5/24)</f>
        <v>41921.071643518517</v>
      </c>
      <c r="N3478" s="5">
        <f t="shared" si="54"/>
        <v>41938.916666666664</v>
      </c>
      <c r="O3478" t="b">
        <v>0</v>
      </c>
      <c r="P3478">
        <v>6</v>
      </c>
      <c r="Q3478" t="b">
        <v>1</v>
      </c>
      <c r="R3478" t="s">
        <v>8271</v>
      </c>
      <c r="S3478" s="11">
        <f>SUM(E3478/D3478)*100</f>
        <v>104</v>
      </c>
      <c r="T3478" s="10">
        <f>SUM(E3478/P3478)</f>
        <v>52</v>
      </c>
      <c r="U3478" t="s">
        <v>8315</v>
      </c>
      <c r="V3478" t="s">
        <v>8316</v>
      </c>
    </row>
    <row r="3479" spans="1:22" ht="43.5" x14ac:dyDescent="0.35">
      <c r="A3479">
        <v>3477</v>
      </c>
      <c r="B3479" s="3" t="s">
        <v>3476</v>
      </c>
      <c r="C3479" s="3" t="s">
        <v>7587</v>
      </c>
      <c r="D3479" s="18">
        <v>1800</v>
      </c>
      <c r="E3479" s="18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7">
        <v>42128.528275462959</v>
      </c>
      <c r="L3479" s="7">
        <v>42140.916666666664</v>
      </c>
      <c r="M3479" s="5">
        <f>(J3479/86400)+25569+(-5/24)</f>
        <v>42128.528275462959</v>
      </c>
      <c r="N3479" s="5">
        <f t="shared" si="54"/>
        <v>42140.916666666664</v>
      </c>
      <c r="O3479" t="b">
        <v>0</v>
      </c>
      <c r="P3479">
        <v>39</v>
      </c>
      <c r="Q3479" t="b">
        <v>1</v>
      </c>
      <c r="R3479" t="s">
        <v>8271</v>
      </c>
      <c r="S3479" s="11">
        <f>SUM(E3479/D3479)*100</f>
        <v>115.33333333333333</v>
      </c>
      <c r="T3479" s="10">
        <f>SUM(E3479/P3479)</f>
        <v>53.230769230769234</v>
      </c>
      <c r="U3479" t="s">
        <v>8315</v>
      </c>
      <c r="V3479" t="s">
        <v>8316</v>
      </c>
    </row>
    <row r="3480" spans="1:22" ht="43.5" x14ac:dyDescent="0.35">
      <c r="A3480">
        <v>3478</v>
      </c>
      <c r="B3480" s="3" t="s">
        <v>3477</v>
      </c>
      <c r="C3480" s="3" t="s">
        <v>7588</v>
      </c>
      <c r="D3480" s="18">
        <v>2000</v>
      </c>
      <c r="E3480" s="18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7">
        <v>42053.708587962959</v>
      </c>
      <c r="L3480" s="7">
        <v>42079.666666666664</v>
      </c>
      <c r="M3480" s="5">
        <f>(J3480/86400)+25569+(-5/24)</f>
        <v>42053.708587962959</v>
      </c>
      <c r="N3480" s="5">
        <f t="shared" si="54"/>
        <v>42079.666666666664</v>
      </c>
      <c r="O3480" t="b">
        <v>0</v>
      </c>
      <c r="P3480">
        <v>57</v>
      </c>
      <c r="Q3480" t="b">
        <v>1</v>
      </c>
      <c r="R3480" t="s">
        <v>8271</v>
      </c>
      <c r="S3480" s="11">
        <f>SUM(E3480/D3480)*100</f>
        <v>112.85000000000001</v>
      </c>
      <c r="T3480" s="10">
        <f>SUM(E3480/P3480)</f>
        <v>39.596491228070178</v>
      </c>
      <c r="U3480" t="s">
        <v>8315</v>
      </c>
      <c r="V3480" t="s">
        <v>8316</v>
      </c>
    </row>
    <row r="3481" spans="1:22" ht="43.5" x14ac:dyDescent="0.35">
      <c r="A3481">
        <v>3479</v>
      </c>
      <c r="B3481" s="3" t="s">
        <v>3478</v>
      </c>
      <c r="C3481" s="3" t="s">
        <v>7589</v>
      </c>
      <c r="D3481" s="18">
        <v>1500</v>
      </c>
      <c r="E3481" s="18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7">
        <v>41781.64675925926</v>
      </c>
      <c r="L3481" s="7">
        <v>41811.64675925926</v>
      </c>
      <c r="M3481" s="5">
        <f>(J3481/86400)+25569+(-5/24)</f>
        <v>41781.64675925926</v>
      </c>
      <c r="N3481" s="5">
        <f t="shared" si="54"/>
        <v>41811.64675925926</v>
      </c>
      <c r="O3481" t="b">
        <v>0</v>
      </c>
      <c r="P3481">
        <v>56</v>
      </c>
      <c r="Q3481" t="b">
        <v>1</v>
      </c>
      <c r="R3481" t="s">
        <v>8271</v>
      </c>
      <c r="S3481" s="11">
        <f>SUM(E3481/D3481)*100</f>
        <v>127.86666666666666</v>
      </c>
      <c r="T3481" s="10">
        <f>SUM(E3481/P3481)</f>
        <v>34.25</v>
      </c>
      <c r="U3481" t="s">
        <v>8315</v>
      </c>
      <c r="V3481" t="s">
        <v>8316</v>
      </c>
    </row>
    <row r="3482" spans="1:22" ht="43.5" x14ac:dyDescent="0.35">
      <c r="A3482">
        <v>3480</v>
      </c>
      <c r="B3482" s="3" t="s">
        <v>3479</v>
      </c>
      <c r="C3482" s="3" t="s">
        <v>7590</v>
      </c>
      <c r="D3482" s="18">
        <v>1500</v>
      </c>
      <c r="E3482" s="18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7">
        <v>42171.109108796292</v>
      </c>
      <c r="L3482" s="7">
        <v>42195.666666666664</v>
      </c>
      <c r="M3482" s="5">
        <f>(J3482/86400)+25569+(-5/24)</f>
        <v>42171.109108796292</v>
      </c>
      <c r="N3482" s="5">
        <f t="shared" si="54"/>
        <v>42195.666666666664</v>
      </c>
      <c r="O3482" t="b">
        <v>0</v>
      </c>
      <c r="P3482">
        <v>13</v>
      </c>
      <c r="Q3482" t="b">
        <v>1</v>
      </c>
      <c r="R3482" t="s">
        <v>8271</v>
      </c>
      <c r="S3482" s="11">
        <f>SUM(E3482/D3482)*100</f>
        <v>142.66666666666669</v>
      </c>
      <c r="T3482" s="10">
        <f>SUM(E3482/P3482)</f>
        <v>164.61538461538461</v>
      </c>
      <c r="U3482" t="s">
        <v>8315</v>
      </c>
      <c r="V3482" t="s">
        <v>8316</v>
      </c>
    </row>
    <row r="3483" spans="1:22" ht="43.5" x14ac:dyDescent="0.35">
      <c r="A3483">
        <v>3481</v>
      </c>
      <c r="B3483" s="3" t="s">
        <v>3480</v>
      </c>
      <c r="C3483" s="3" t="s">
        <v>7591</v>
      </c>
      <c r="D3483" s="18">
        <v>10000</v>
      </c>
      <c r="E3483" s="18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7">
        <v>41989.039212962962</v>
      </c>
      <c r="L3483" s="7">
        <v>42006.039212962962</v>
      </c>
      <c r="M3483" s="5">
        <f>(J3483/86400)+25569+(-5/24)</f>
        <v>41989.039212962962</v>
      </c>
      <c r="N3483" s="5">
        <f t="shared" si="54"/>
        <v>42006.039212962962</v>
      </c>
      <c r="O3483" t="b">
        <v>0</v>
      </c>
      <c r="P3483">
        <v>95</v>
      </c>
      <c r="Q3483" t="b">
        <v>1</v>
      </c>
      <c r="R3483" t="s">
        <v>8271</v>
      </c>
      <c r="S3483" s="11">
        <f>SUM(E3483/D3483)*100</f>
        <v>118.8</v>
      </c>
      <c r="T3483" s="10">
        <f>SUM(E3483/P3483)</f>
        <v>125.05263157894737</v>
      </c>
      <c r="U3483" t="s">
        <v>8315</v>
      </c>
      <c r="V3483" t="s">
        <v>8316</v>
      </c>
    </row>
    <row r="3484" spans="1:22" ht="43.5" x14ac:dyDescent="0.35">
      <c r="A3484">
        <v>3482</v>
      </c>
      <c r="B3484" s="3" t="s">
        <v>3481</v>
      </c>
      <c r="C3484" s="3" t="s">
        <v>7592</v>
      </c>
      <c r="D3484" s="18">
        <v>3000</v>
      </c>
      <c r="E3484" s="18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7">
        <v>41796.563263888886</v>
      </c>
      <c r="L3484" s="7">
        <v>41826.563263888886</v>
      </c>
      <c r="M3484" s="5">
        <f>(J3484/86400)+25569+(-5/24)</f>
        <v>41796.563263888886</v>
      </c>
      <c r="N3484" s="5">
        <f t="shared" si="54"/>
        <v>41826.563263888886</v>
      </c>
      <c r="O3484" t="b">
        <v>0</v>
      </c>
      <c r="P3484">
        <v>80</v>
      </c>
      <c r="Q3484" t="b">
        <v>1</v>
      </c>
      <c r="R3484" t="s">
        <v>8271</v>
      </c>
      <c r="S3484" s="11">
        <f>SUM(E3484/D3484)*100</f>
        <v>138.33333333333334</v>
      </c>
      <c r="T3484" s="10">
        <f>SUM(E3484/P3484)</f>
        <v>51.875</v>
      </c>
      <c r="U3484" t="s">
        <v>8315</v>
      </c>
      <c r="V3484" t="s">
        <v>8316</v>
      </c>
    </row>
    <row r="3485" spans="1:22" ht="43.5" x14ac:dyDescent="0.35">
      <c r="A3485">
        <v>3483</v>
      </c>
      <c r="B3485" s="3" t="s">
        <v>3482</v>
      </c>
      <c r="C3485" s="3" t="s">
        <v>7593</v>
      </c>
      <c r="D3485" s="18">
        <v>3350</v>
      </c>
      <c r="E3485" s="18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7">
        <v>41793.460428240738</v>
      </c>
      <c r="L3485" s="7">
        <v>41823.460428240738</v>
      </c>
      <c r="M3485" s="5">
        <f>(J3485/86400)+25569+(-5/24)</f>
        <v>41793.460428240738</v>
      </c>
      <c r="N3485" s="5">
        <f t="shared" si="54"/>
        <v>41823.460428240738</v>
      </c>
      <c r="O3485" t="b">
        <v>0</v>
      </c>
      <c r="P3485">
        <v>133</v>
      </c>
      <c r="Q3485" t="b">
        <v>1</v>
      </c>
      <c r="R3485" t="s">
        <v>8271</v>
      </c>
      <c r="S3485" s="11">
        <f>SUM(E3485/D3485)*100</f>
        <v>159.9402985074627</v>
      </c>
      <c r="T3485" s="10">
        <f>SUM(E3485/P3485)</f>
        <v>40.285714285714285</v>
      </c>
      <c r="U3485" t="s">
        <v>8315</v>
      </c>
      <c r="V3485" t="s">
        <v>8316</v>
      </c>
    </row>
    <row r="3486" spans="1:22" ht="58" x14ac:dyDescent="0.35">
      <c r="A3486">
        <v>3484</v>
      </c>
      <c r="B3486" s="3" t="s">
        <v>3483</v>
      </c>
      <c r="C3486" s="3" t="s">
        <v>7594</v>
      </c>
      <c r="D3486" s="18">
        <v>2500</v>
      </c>
      <c r="E3486" s="18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7">
        <v>42506.552071759252</v>
      </c>
      <c r="L3486" s="7">
        <v>42536.552071759252</v>
      </c>
      <c r="M3486" s="5">
        <f>(J3486/86400)+25569+(-5/24)</f>
        <v>42506.552071759252</v>
      </c>
      <c r="N3486" s="5">
        <f t="shared" si="54"/>
        <v>42536.552071759252</v>
      </c>
      <c r="O3486" t="b">
        <v>0</v>
      </c>
      <c r="P3486">
        <v>44</v>
      </c>
      <c r="Q3486" t="b">
        <v>1</v>
      </c>
      <c r="R3486" t="s">
        <v>8271</v>
      </c>
      <c r="S3486" s="11">
        <f>SUM(E3486/D3486)*100</f>
        <v>114.24000000000001</v>
      </c>
      <c r="T3486" s="10">
        <f>SUM(E3486/P3486)</f>
        <v>64.909090909090907</v>
      </c>
      <c r="U3486" t="s">
        <v>8315</v>
      </c>
      <c r="V3486" t="s">
        <v>8316</v>
      </c>
    </row>
    <row r="3487" spans="1:22" ht="43.5" x14ac:dyDescent="0.35">
      <c r="A3487">
        <v>3485</v>
      </c>
      <c r="B3487" s="3" t="s">
        <v>3484</v>
      </c>
      <c r="C3487" s="3" t="s">
        <v>7595</v>
      </c>
      <c r="D3487" s="18">
        <v>1650</v>
      </c>
      <c r="E3487" s="18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7">
        <v>42372.484722222223</v>
      </c>
      <c r="L3487" s="7">
        <v>42402.484722222223</v>
      </c>
      <c r="M3487" s="5">
        <f>(J3487/86400)+25569+(-5/24)</f>
        <v>42372.484722222223</v>
      </c>
      <c r="N3487" s="5">
        <f t="shared" si="54"/>
        <v>42402.484722222223</v>
      </c>
      <c r="O3487" t="b">
        <v>0</v>
      </c>
      <c r="P3487">
        <v>30</v>
      </c>
      <c r="Q3487" t="b">
        <v>1</v>
      </c>
      <c r="R3487" t="s">
        <v>8271</v>
      </c>
      <c r="S3487" s="11">
        <f>SUM(E3487/D3487)*100</f>
        <v>100.60606060606061</v>
      </c>
      <c r="T3487" s="10">
        <f>SUM(E3487/P3487)</f>
        <v>55.333333333333336</v>
      </c>
      <c r="U3487" t="s">
        <v>8315</v>
      </c>
      <c r="V3487" t="s">
        <v>8316</v>
      </c>
    </row>
    <row r="3488" spans="1:22" ht="43.5" x14ac:dyDescent="0.35">
      <c r="A3488">
        <v>3486</v>
      </c>
      <c r="B3488" s="3" t="s">
        <v>3485</v>
      </c>
      <c r="C3488" s="3" t="s">
        <v>7596</v>
      </c>
      <c r="D3488" s="18">
        <v>3000</v>
      </c>
      <c r="E3488" s="1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7">
        <v>42126.666678240734</v>
      </c>
      <c r="L3488" s="7">
        <v>42158.082638888889</v>
      </c>
      <c r="M3488" s="5">
        <f>(J3488/86400)+25569+(-5/24)</f>
        <v>42126.666678240734</v>
      </c>
      <c r="N3488" s="5">
        <f t="shared" si="54"/>
        <v>42158.082638888889</v>
      </c>
      <c r="O3488" t="b">
        <v>0</v>
      </c>
      <c r="P3488">
        <v>56</v>
      </c>
      <c r="Q3488" t="b">
        <v>1</v>
      </c>
      <c r="R3488" t="s">
        <v>8271</v>
      </c>
      <c r="S3488" s="11">
        <f>SUM(E3488/D3488)*100</f>
        <v>155.20000000000002</v>
      </c>
      <c r="T3488" s="10">
        <f>SUM(E3488/P3488)</f>
        <v>83.142857142857139</v>
      </c>
      <c r="U3488" t="s">
        <v>8315</v>
      </c>
      <c r="V3488" t="s">
        <v>8316</v>
      </c>
    </row>
    <row r="3489" spans="1:22" ht="43.5" x14ac:dyDescent="0.35">
      <c r="A3489">
        <v>3487</v>
      </c>
      <c r="B3489" s="3" t="s">
        <v>3486</v>
      </c>
      <c r="C3489" s="3" t="s">
        <v>7597</v>
      </c>
      <c r="D3489" s="18">
        <v>2000</v>
      </c>
      <c r="E3489" s="18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7">
        <v>42149.732083333329</v>
      </c>
      <c r="L3489" s="7">
        <v>42179.732083333329</v>
      </c>
      <c r="M3489" s="5">
        <f>(J3489/86400)+25569+(-5/24)</f>
        <v>42149.732083333329</v>
      </c>
      <c r="N3489" s="5">
        <f t="shared" si="54"/>
        <v>42179.732083333329</v>
      </c>
      <c r="O3489" t="b">
        <v>0</v>
      </c>
      <c r="P3489">
        <v>66</v>
      </c>
      <c r="Q3489" t="b">
        <v>1</v>
      </c>
      <c r="R3489" t="s">
        <v>8271</v>
      </c>
      <c r="S3489" s="11">
        <f>SUM(E3489/D3489)*100</f>
        <v>127.75000000000001</v>
      </c>
      <c r="T3489" s="10">
        <f>SUM(E3489/P3489)</f>
        <v>38.712121212121211</v>
      </c>
      <c r="U3489" t="s">
        <v>8315</v>
      </c>
      <c r="V3489" t="s">
        <v>8316</v>
      </c>
    </row>
    <row r="3490" spans="1:22" ht="58" x14ac:dyDescent="0.35">
      <c r="A3490">
        <v>3488</v>
      </c>
      <c r="B3490" s="3" t="s">
        <v>3487</v>
      </c>
      <c r="C3490" s="3" t="s">
        <v>7598</v>
      </c>
      <c r="D3490" s="18">
        <v>3000</v>
      </c>
      <c r="E3490" s="18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7">
        <v>42087.55972222222</v>
      </c>
      <c r="L3490" s="7">
        <v>42111.458333333336</v>
      </c>
      <c r="M3490" s="5">
        <f>(J3490/86400)+25569+(-5/24)</f>
        <v>42087.55972222222</v>
      </c>
      <c r="N3490" s="5">
        <f t="shared" si="54"/>
        <v>42111.458333333336</v>
      </c>
      <c r="O3490" t="b">
        <v>0</v>
      </c>
      <c r="P3490">
        <v>29</v>
      </c>
      <c r="Q3490" t="b">
        <v>1</v>
      </c>
      <c r="R3490" t="s">
        <v>8271</v>
      </c>
      <c r="S3490" s="11">
        <f>SUM(E3490/D3490)*100</f>
        <v>121.2</v>
      </c>
      <c r="T3490" s="10">
        <f>SUM(E3490/P3490)</f>
        <v>125.37931034482759</v>
      </c>
      <c r="U3490" t="s">
        <v>8315</v>
      </c>
      <c r="V3490" t="s">
        <v>8316</v>
      </c>
    </row>
    <row r="3491" spans="1:22" ht="43.5" x14ac:dyDescent="0.35">
      <c r="A3491">
        <v>3489</v>
      </c>
      <c r="B3491" s="3" t="s">
        <v>3488</v>
      </c>
      <c r="C3491" s="3" t="s">
        <v>7599</v>
      </c>
      <c r="D3491" s="18">
        <v>5000</v>
      </c>
      <c r="E3491" s="18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7">
        <v>41753.427442129629</v>
      </c>
      <c r="L3491" s="7">
        <v>41783.666666666664</v>
      </c>
      <c r="M3491" s="5">
        <f>(J3491/86400)+25569+(-5/24)</f>
        <v>41753.427442129629</v>
      </c>
      <c r="N3491" s="5">
        <f t="shared" si="54"/>
        <v>41783.666666666664</v>
      </c>
      <c r="O3491" t="b">
        <v>0</v>
      </c>
      <c r="P3491">
        <v>72</v>
      </c>
      <c r="Q3491" t="b">
        <v>1</v>
      </c>
      <c r="R3491" t="s">
        <v>8271</v>
      </c>
      <c r="S3491" s="11">
        <f>SUM(E3491/D3491)*100</f>
        <v>112.7</v>
      </c>
      <c r="T3491" s="10">
        <f>SUM(E3491/P3491)</f>
        <v>78.263888888888886</v>
      </c>
      <c r="U3491" t="s">
        <v>8315</v>
      </c>
      <c r="V3491" t="s">
        <v>8316</v>
      </c>
    </row>
    <row r="3492" spans="1:22" ht="43.5" x14ac:dyDescent="0.35">
      <c r="A3492">
        <v>3490</v>
      </c>
      <c r="B3492" s="3" t="s">
        <v>3489</v>
      </c>
      <c r="C3492" s="3" t="s">
        <v>7600</v>
      </c>
      <c r="D3492" s="18">
        <v>1000</v>
      </c>
      <c r="E3492" s="18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7">
        <v>42443.594027777777</v>
      </c>
      <c r="L3492" s="7">
        <v>42473.594027777777</v>
      </c>
      <c r="M3492" s="5">
        <f>(J3492/86400)+25569+(-5/24)</f>
        <v>42443.594027777777</v>
      </c>
      <c r="N3492" s="5">
        <f t="shared" si="54"/>
        <v>42473.594027777777</v>
      </c>
      <c r="O3492" t="b">
        <v>0</v>
      </c>
      <c r="P3492">
        <v>27</v>
      </c>
      <c r="Q3492" t="b">
        <v>1</v>
      </c>
      <c r="R3492" t="s">
        <v>8271</v>
      </c>
      <c r="S3492" s="11">
        <f>SUM(E3492/D3492)*100</f>
        <v>127.49999999999999</v>
      </c>
      <c r="T3492" s="10">
        <f>SUM(E3492/P3492)</f>
        <v>47.222222222222221</v>
      </c>
      <c r="U3492" t="s">
        <v>8315</v>
      </c>
      <c r="V3492" t="s">
        <v>8316</v>
      </c>
    </row>
    <row r="3493" spans="1:22" ht="58" x14ac:dyDescent="0.35">
      <c r="A3493">
        <v>3491</v>
      </c>
      <c r="B3493" s="3" t="s">
        <v>3490</v>
      </c>
      <c r="C3493" s="3" t="s">
        <v>7601</v>
      </c>
      <c r="D3493" s="18">
        <v>500</v>
      </c>
      <c r="E3493" s="18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7">
        <v>42121.041481481479</v>
      </c>
      <c r="L3493" s="7">
        <v>42142.041481481479</v>
      </c>
      <c r="M3493" s="5">
        <f>(J3493/86400)+25569+(-5/24)</f>
        <v>42121.041481481479</v>
      </c>
      <c r="N3493" s="5">
        <f t="shared" si="54"/>
        <v>42142.041481481479</v>
      </c>
      <c r="O3493" t="b">
        <v>0</v>
      </c>
      <c r="P3493">
        <v>10</v>
      </c>
      <c r="Q3493" t="b">
        <v>1</v>
      </c>
      <c r="R3493" t="s">
        <v>8271</v>
      </c>
      <c r="S3493" s="11">
        <f>SUM(E3493/D3493)*100</f>
        <v>158.20000000000002</v>
      </c>
      <c r="T3493" s="10">
        <f>SUM(E3493/P3493)</f>
        <v>79.099999999999994</v>
      </c>
      <c r="U3493" t="s">
        <v>8315</v>
      </c>
      <c r="V3493" t="s">
        <v>8316</v>
      </c>
    </row>
    <row r="3494" spans="1:22" ht="43.5" x14ac:dyDescent="0.35">
      <c r="A3494">
        <v>3492</v>
      </c>
      <c r="B3494" s="3" t="s">
        <v>3491</v>
      </c>
      <c r="C3494" s="3" t="s">
        <v>7602</v>
      </c>
      <c r="D3494" s="18">
        <v>3800</v>
      </c>
      <c r="E3494" s="18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7">
        <v>42267.800891203697</v>
      </c>
      <c r="L3494" s="7">
        <v>42302.800891203697</v>
      </c>
      <c r="M3494" s="5">
        <f>(J3494/86400)+25569+(-5/24)</f>
        <v>42267.800891203697</v>
      </c>
      <c r="N3494" s="5">
        <f t="shared" si="54"/>
        <v>42302.800891203697</v>
      </c>
      <c r="O3494" t="b">
        <v>0</v>
      </c>
      <c r="P3494">
        <v>35</v>
      </c>
      <c r="Q3494" t="b">
        <v>1</v>
      </c>
      <c r="R3494" t="s">
        <v>8271</v>
      </c>
      <c r="S3494" s="11">
        <f>SUM(E3494/D3494)*100</f>
        <v>105.26894736842105</v>
      </c>
      <c r="T3494" s="10">
        <f>SUM(E3494/P3494)</f>
        <v>114.29199999999999</v>
      </c>
      <c r="U3494" t="s">
        <v>8315</v>
      </c>
      <c r="V3494" t="s">
        <v>8316</v>
      </c>
    </row>
    <row r="3495" spans="1:22" ht="43.5" x14ac:dyDescent="0.35">
      <c r="A3495">
        <v>3493</v>
      </c>
      <c r="B3495" s="3" t="s">
        <v>3492</v>
      </c>
      <c r="C3495" s="3" t="s">
        <v>7603</v>
      </c>
      <c r="D3495" s="18">
        <v>1500</v>
      </c>
      <c r="E3495" s="18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7">
        <v>41848.657824074071</v>
      </c>
      <c r="L3495" s="7">
        <v>41868.007638888885</v>
      </c>
      <c r="M3495" s="5">
        <f>(J3495/86400)+25569+(-5/24)</f>
        <v>41848.657824074071</v>
      </c>
      <c r="N3495" s="5">
        <f t="shared" si="54"/>
        <v>41868.007638888885</v>
      </c>
      <c r="O3495" t="b">
        <v>0</v>
      </c>
      <c r="P3495">
        <v>29</v>
      </c>
      <c r="Q3495" t="b">
        <v>1</v>
      </c>
      <c r="R3495" t="s">
        <v>8271</v>
      </c>
      <c r="S3495" s="11">
        <f>SUM(E3495/D3495)*100</f>
        <v>100</v>
      </c>
      <c r="T3495" s="10">
        <f>SUM(E3495/P3495)</f>
        <v>51.724137931034484</v>
      </c>
      <c r="U3495" t="s">
        <v>8315</v>
      </c>
      <c r="V3495" t="s">
        <v>8316</v>
      </c>
    </row>
    <row r="3496" spans="1:22" ht="43.5" x14ac:dyDescent="0.35">
      <c r="A3496">
        <v>3494</v>
      </c>
      <c r="B3496" s="3" t="s">
        <v>3493</v>
      </c>
      <c r="C3496" s="3" t="s">
        <v>7604</v>
      </c>
      <c r="D3496" s="18">
        <v>400</v>
      </c>
      <c r="E3496" s="18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7">
        <v>42689.006655092591</v>
      </c>
      <c r="L3496" s="7">
        <v>42700.041666666664</v>
      </c>
      <c r="M3496" s="5">
        <f>(J3496/86400)+25569+(-5/24)</f>
        <v>42689.006655092591</v>
      </c>
      <c r="N3496" s="5">
        <f t="shared" si="54"/>
        <v>42700.041666666664</v>
      </c>
      <c r="O3496" t="b">
        <v>0</v>
      </c>
      <c r="P3496">
        <v>13</v>
      </c>
      <c r="Q3496" t="b">
        <v>1</v>
      </c>
      <c r="R3496" t="s">
        <v>8271</v>
      </c>
      <c r="S3496" s="11">
        <f>SUM(E3496/D3496)*100</f>
        <v>100</v>
      </c>
      <c r="T3496" s="10">
        <f>SUM(E3496/P3496)</f>
        <v>30.76923076923077</v>
      </c>
      <c r="U3496" t="s">
        <v>8315</v>
      </c>
      <c r="V3496" t="s">
        <v>8316</v>
      </c>
    </row>
    <row r="3497" spans="1:22" ht="43.5" x14ac:dyDescent="0.35">
      <c r="A3497">
        <v>3495</v>
      </c>
      <c r="B3497" s="3" t="s">
        <v>3494</v>
      </c>
      <c r="C3497" s="3" t="s">
        <v>7605</v>
      </c>
      <c r="D3497" s="18">
        <v>5000</v>
      </c>
      <c r="E3497" s="18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7">
        <v>41915.554502314808</v>
      </c>
      <c r="L3497" s="7">
        <v>41944.512499999997</v>
      </c>
      <c r="M3497" s="5">
        <f>(J3497/86400)+25569+(-5/24)</f>
        <v>41915.554502314808</v>
      </c>
      <c r="N3497" s="5">
        <f t="shared" si="54"/>
        <v>41944.512499999997</v>
      </c>
      <c r="O3497" t="b">
        <v>0</v>
      </c>
      <c r="P3497">
        <v>72</v>
      </c>
      <c r="Q3497" t="b">
        <v>1</v>
      </c>
      <c r="R3497" t="s">
        <v>8271</v>
      </c>
      <c r="S3497" s="11">
        <f>SUM(E3497/D3497)*100</f>
        <v>106.86</v>
      </c>
      <c r="T3497" s="10">
        <f>SUM(E3497/P3497)</f>
        <v>74.208333333333329</v>
      </c>
      <c r="U3497" t="s">
        <v>8315</v>
      </c>
      <c r="V3497" t="s">
        <v>8316</v>
      </c>
    </row>
    <row r="3498" spans="1:22" ht="58" x14ac:dyDescent="0.35">
      <c r="A3498">
        <v>3496</v>
      </c>
      <c r="B3498" s="3" t="s">
        <v>3495</v>
      </c>
      <c r="C3498" s="3" t="s">
        <v>7606</v>
      </c>
      <c r="D3498" s="18">
        <v>3000</v>
      </c>
      <c r="E3498" s="1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7">
        <v>42584.638495370367</v>
      </c>
      <c r="L3498" s="7">
        <v>42624.638495370367</v>
      </c>
      <c r="M3498" s="5">
        <f>(J3498/86400)+25569+(-5/24)</f>
        <v>42584.638495370367</v>
      </c>
      <c r="N3498" s="5">
        <f t="shared" si="54"/>
        <v>42624.638495370367</v>
      </c>
      <c r="O3498" t="b">
        <v>0</v>
      </c>
      <c r="P3498">
        <v>78</v>
      </c>
      <c r="Q3498" t="b">
        <v>1</v>
      </c>
      <c r="R3498" t="s">
        <v>8271</v>
      </c>
      <c r="S3498" s="11">
        <f>SUM(E3498/D3498)*100</f>
        <v>124.4</v>
      </c>
      <c r="T3498" s="10">
        <f>SUM(E3498/P3498)</f>
        <v>47.846153846153847</v>
      </c>
      <c r="U3498" t="s">
        <v>8315</v>
      </c>
      <c r="V3498" t="s">
        <v>8316</v>
      </c>
    </row>
    <row r="3499" spans="1:22" ht="58" x14ac:dyDescent="0.35">
      <c r="A3499">
        <v>3497</v>
      </c>
      <c r="B3499" s="3" t="s">
        <v>3496</v>
      </c>
      <c r="C3499" s="3" t="s">
        <v>7607</v>
      </c>
      <c r="D3499" s="18">
        <v>1551</v>
      </c>
      <c r="E3499" s="18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7">
        <v>42511.53361111111</v>
      </c>
      <c r="L3499" s="7">
        <v>42523.708333333336</v>
      </c>
      <c r="M3499" s="5">
        <f>(J3499/86400)+25569+(-5/24)</f>
        <v>42511.53361111111</v>
      </c>
      <c r="N3499" s="5">
        <f t="shared" si="54"/>
        <v>42523.708333333336</v>
      </c>
      <c r="O3499" t="b">
        <v>0</v>
      </c>
      <c r="P3499">
        <v>49</v>
      </c>
      <c r="Q3499" t="b">
        <v>1</v>
      </c>
      <c r="R3499" t="s">
        <v>8271</v>
      </c>
      <c r="S3499" s="11">
        <f>SUM(E3499/D3499)*100</f>
        <v>108.70406189555126</v>
      </c>
      <c r="T3499" s="10">
        <f>SUM(E3499/P3499)</f>
        <v>34.408163265306122</v>
      </c>
      <c r="U3499" t="s">
        <v>8315</v>
      </c>
      <c r="V3499" t="s">
        <v>8316</v>
      </c>
    </row>
    <row r="3500" spans="1:22" ht="58" x14ac:dyDescent="0.35">
      <c r="A3500">
        <v>3498</v>
      </c>
      <c r="B3500" s="3" t="s">
        <v>3497</v>
      </c>
      <c r="C3500" s="3" t="s">
        <v>7608</v>
      </c>
      <c r="D3500" s="18">
        <v>1650</v>
      </c>
      <c r="E3500" s="18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7">
        <v>42458.950277777774</v>
      </c>
      <c r="L3500" s="7">
        <v>42518.697222222218</v>
      </c>
      <c r="M3500" s="5">
        <f>(J3500/86400)+25569+(-5/24)</f>
        <v>42458.950277777774</v>
      </c>
      <c r="N3500" s="5">
        <f t="shared" si="54"/>
        <v>42518.697222222218</v>
      </c>
      <c r="O3500" t="b">
        <v>0</v>
      </c>
      <c r="P3500">
        <v>42</v>
      </c>
      <c r="Q3500" t="b">
        <v>1</v>
      </c>
      <c r="R3500" t="s">
        <v>8271</v>
      </c>
      <c r="S3500" s="11">
        <f>SUM(E3500/D3500)*100</f>
        <v>102.42424242424242</v>
      </c>
      <c r="T3500" s="10">
        <f>SUM(E3500/P3500)</f>
        <v>40.238095238095241</v>
      </c>
      <c r="U3500" t="s">
        <v>8315</v>
      </c>
      <c r="V3500" t="s">
        <v>8316</v>
      </c>
    </row>
    <row r="3501" spans="1:22" ht="43.5" x14ac:dyDescent="0.35">
      <c r="A3501">
        <v>3499</v>
      </c>
      <c r="B3501" s="3" t="s">
        <v>3498</v>
      </c>
      <c r="C3501" s="3" t="s">
        <v>7609</v>
      </c>
      <c r="D3501" s="18">
        <v>2000</v>
      </c>
      <c r="E3501" s="18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7">
        <v>42131.827835648146</v>
      </c>
      <c r="L3501" s="7">
        <v>42186.082638888889</v>
      </c>
      <c r="M3501" s="5">
        <f>(J3501/86400)+25569+(-5/24)</f>
        <v>42131.827835648146</v>
      </c>
      <c r="N3501" s="5">
        <f t="shared" si="54"/>
        <v>42186.082638888889</v>
      </c>
      <c r="O3501" t="b">
        <v>0</v>
      </c>
      <c r="P3501">
        <v>35</v>
      </c>
      <c r="Q3501" t="b">
        <v>1</v>
      </c>
      <c r="R3501" t="s">
        <v>8271</v>
      </c>
      <c r="S3501" s="11">
        <f>SUM(E3501/D3501)*100</f>
        <v>105.5</v>
      </c>
      <c r="T3501" s="10">
        <f>SUM(E3501/P3501)</f>
        <v>60.285714285714285</v>
      </c>
      <c r="U3501" t="s">
        <v>8315</v>
      </c>
      <c r="V3501" t="s">
        <v>8316</v>
      </c>
    </row>
    <row r="3502" spans="1:22" ht="58" x14ac:dyDescent="0.35">
      <c r="A3502">
        <v>3500</v>
      </c>
      <c r="B3502" s="3" t="s">
        <v>3499</v>
      </c>
      <c r="C3502" s="3" t="s">
        <v>7610</v>
      </c>
      <c r="D3502" s="18">
        <v>1000</v>
      </c>
      <c r="E3502" s="18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7">
        <v>42419.711087962962</v>
      </c>
      <c r="L3502" s="7">
        <v>42435.999305555553</v>
      </c>
      <c r="M3502" s="5">
        <f>(J3502/86400)+25569+(-5/24)</f>
        <v>42419.711087962962</v>
      </c>
      <c r="N3502" s="5">
        <f t="shared" si="54"/>
        <v>42435.999305555553</v>
      </c>
      <c r="O3502" t="b">
        <v>0</v>
      </c>
      <c r="P3502">
        <v>42</v>
      </c>
      <c r="Q3502" t="b">
        <v>1</v>
      </c>
      <c r="R3502" t="s">
        <v>8271</v>
      </c>
      <c r="S3502" s="11">
        <f>SUM(E3502/D3502)*100</f>
        <v>106.3</v>
      </c>
      <c r="T3502" s="10">
        <f>SUM(E3502/P3502)</f>
        <v>25.30952380952381</v>
      </c>
      <c r="U3502" t="s">
        <v>8315</v>
      </c>
      <c r="V3502" t="s">
        <v>8316</v>
      </c>
    </row>
    <row r="3503" spans="1:22" ht="43.5" x14ac:dyDescent="0.35">
      <c r="A3503">
        <v>3501</v>
      </c>
      <c r="B3503" s="3" t="s">
        <v>3500</v>
      </c>
      <c r="C3503" s="3" t="s">
        <v>7611</v>
      </c>
      <c r="D3503" s="18">
        <v>1500</v>
      </c>
      <c r="E3503" s="18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7">
        <v>42233.555497685178</v>
      </c>
      <c r="L3503" s="7">
        <v>42258.555497685178</v>
      </c>
      <c r="M3503" s="5">
        <f>(J3503/86400)+25569+(-5/24)</f>
        <v>42233.555497685178</v>
      </c>
      <c r="N3503" s="5">
        <f t="shared" si="54"/>
        <v>42258.555497685178</v>
      </c>
      <c r="O3503" t="b">
        <v>0</v>
      </c>
      <c r="P3503">
        <v>42</v>
      </c>
      <c r="Q3503" t="b">
        <v>1</v>
      </c>
      <c r="R3503" t="s">
        <v>8271</v>
      </c>
      <c r="S3503" s="11">
        <f>SUM(E3503/D3503)*100</f>
        <v>100.66666666666666</v>
      </c>
      <c r="T3503" s="10">
        <f>SUM(E3503/P3503)</f>
        <v>35.952380952380949</v>
      </c>
      <c r="U3503" t="s">
        <v>8315</v>
      </c>
      <c r="V3503" t="s">
        <v>8316</v>
      </c>
    </row>
    <row r="3504" spans="1:22" ht="43.5" x14ac:dyDescent="0.35">
      <c r="A3504">
        <v>3502</v>
      </c>
      <c r="B3504" s="3" t="s">
        <v>3501</v>
      </c>
      <c r="C3504" s="3" t="s">
        <v>7612</v>
      </c>
      <c r="D3504" s="18">
        <v>4000</v>
      </c>
      <c r="E3504" s="18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7">
        <v>42430.631064814814</v>
      </c>
      <c r="L3504" s="7">
        <v>42444.957638888889</v>
      </c>
      <c r="M3504" s="5">
        <f>(J3504/86400)+25569+(-5/24)</f>
        <v>42430.631064814814</v>
      </c>
      <c r="N3504" s="5">
        <f t="shared" si="54"/>
        <v>42444.957638888889</v>
      </c>
      <c r="O3504" t="b">
        <v>0</v>
      </c>
      <c r="P3504">
        <v>31</v>
      </c>
      <c r="Q3504" t="b">
        <v>1</v>
      </c>
      <c r="R3504" t="s">
        <v>8271</v>
      </c>
      <c r="S3504" s="11">
        <f>SUM(E3504/D3504)*100</f>
        <v>105.4</v>
      </c>
      <c r="T3504" s="10">
        <f>SUM(E3504/P3504)</f>
        <v>136</v>
      </c>
      <c r="U3504" t="s">
        <v>8315</v>
      </c>
      <c r="V3504" t="s">
        <v>8316</v>
      </c>
    </row>
    <row r="3505" spans="1:22" ht="43.5" x14ac:dyDescent="0.35">
      <c r="A3505">
        <v>3503</v>
      </c>
      <c r="B3505" s="3" t="s">
        <v>3502</v>
      </c>
      <c r="C3505" s="3" t="s">
        <v>7613</v>
      </c>
      <c r="D3505" s="18">
        <v>2500</v>
      </c>
      <c r="E3505" s="18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7">
        <v>42545.27</v>
      </c>
      <c r="L3505" s="7">
        <v>42575.27</v>
      </c>
      <c r="M3505" s="5">
        <f>(J3505/86400)+25569+(-5/24)</f>
        <v>42545.27</v>
      </c>
      <c r="N3505" s="5">
        <f t="shared" si="54"/>
        <v>42575.27</v>
      </c>
      <c r="O3505" t="b">
        <v>0</v>
      </c>
      <c r="P3505">
        <v>38</v>
      </c>
      <c r="Q3505" t="b">
        <v>1</v>
      </c>
      <c r="R3505" t="s">
        <v>8271</v>
      </c>
      <c r="S3505" s="11">
        <f>SUM(E3505/D3505)*100</f>
        <v>107.55999999999999</v>
      </c>
      <c r="T3505" s="10">
        <f>SUM(E3505/P3505)</f>
        <v>70.763157894736835</v>
      </c>
      <c r="U3505" t="s">
        <v>8315</v>
      </c>
      <c r="V3505" t="s">
        <v>8316</v>
      </c>
    </row>
    <row r="3506" spans="1:22" ht="58" x14ac:dyDescent="0.35">
      <c r="A3506">
        <v>3504</v>
      </c>
      <c r="B3506" s="3" t="s">
        <v>3503</v>
      </c>
      <c r="C3506" s="3" t="s">
        <v>7614</v>
      </c>
      <c r="D3506" s="18">
        <v>1000</v>
      </c>
      <c r="E3506" s="18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7">
        <v>42297.540405092594</v>
      </c>
      <c r="L3506" s="7">
        <v>42327.582071759258</v>
      </c>
      <c r="M3506" s="5">
        <f>(J3506/86400)+25569+(-5/24)</f>
        <v>42297.540405092594</v>
      </c>
      <c r="N3506" s="5">
        <f t="shared" si="54"/>
        <v>42327.582071759258</v>
      </c>
      <c r="O3506" t="b">
        <v>0</v>
      </c>
      <c r="P3506">
        <v>8</v>
      </c>
      <c r="Q3506" t="b">
        <v>1</v>
      </c>
      <c r="R3506" t="s">
        <v>8271</v>
      </c>
      <c r="S3506" s="11">
        <f>SUM(E3506/D3506)*100</f>
        <v>100</v>
      </c>
      <c r="T3506" s="10">
        <f>SUM(E3506/P3506)</f>
        <v>125</v>
      </c>
      <c r="U3506" t="s">
        <v>8315</v>
      </c>
      <c r="V3506" t="s">
        <v>8316</v>
      </c>
    </row>
    <row r="3507" spans="1:22" ht="87" x14ac:dyDescent="0.35">
      <c r="A3507">
        <v>3505</v>
      </c>
      <c r="B3507" s="3" t="s">
        <v>3504</v>
      </c>
      <c r="C3507" s="3" t="s">
        <v>7615</v>
      </c>
      <c r="D3507" s="18">
        <v>2500</v>
      </c>
      <c r="E3507" s="18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7">
        <v>41760.727372685185</v>
      </c>
      <c r="L3507" s="7">
        <v>41771.958333333328</v>
      </c>
      <c r="M3507" s="5">
        <f>(J3507/86400)+25569+(-5/24)</f>
        <v>41760.727372685185</v>
      </c>
      <c r="N3507" s="5">
        <f t="shared" si="54"/>
        <v>41771.958333333328</v>
      </c>
      <c r="O3507" t="b">
        <v>0</v>
      </c>
      <c r="P3507">
        <v>39</v>
      </c>
      <c r="Q3507" t="b">
        <v>1</v>
      </c>
      <c r="R3507" t="s">
        <v>8271</v>
      </c>
      <c r="S3507" s="11">
        <f>SUM(E3507/D3507)*100</f>
        <v>103.76</v>
      </c>
      <c r="T3507" s="10">
        <f>SUM(E3507/P3507)</f>
        <v>66.512820512820511</v>
      </c>
      <c r="U3507" t="s">
        <v>8315</v>
      </c>
      <c r="V3507" t="s">
        <v>8316</v>
      </c>
    </row>
    <row r="3508" spans="1:22" ht="43.5" x14ac:dyDescent="0.35">
      <c r="A3508">
        <v>3506</v>
      </c>
      <c r="B3508" s="3" t="s">
        <v>3505</v>
      </c>
      <c r="C3508" s="3" t="s">
        <v>7616</v>
      </c>
      <c r="D3508" s="18">
        <v>3000</v>
      </c>
      <c r="E3508" s="1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7">
        <v>41829.525925925926</v>
      </c>
      <c r="L3508" s="7">
        <v>41874.525925925926</v>
      </c>
      <c r="M3508" s="5">
        <f>(J3508/86400)+25569+(-5/24)</f>
        <v>41829.525925925926</v>
      </c>
      <c r="N3508" s="5">
        <f t="shared" si="54"/>
        <v>41874.525925925926</v>
      </c>
      <c r="O3508" t="b">
        <v>0</v>
      </c>
      <c r="P3508">
        <v>29</v>
      </c>
      <c r="Q3508" t="b">
        <v>1</v>
      </c>
      <c r="R3508" t="s">
        <v>8271</v>
      </c>
      <c r="S3508" s="11">
        <f>SUM(E3508/D3508)*100</f>
        <v>101.49999999999999</v>
      </c>
      <c r="T3508" s="10">
        <f>SUM(E3508/P3508)</f>
        <v>105</v>
      </c>
      <c r="U3508" t="s">
        <v>8315</v>
      </c>
      <c r="V3508" t="s">
        <v>8316</v>
      </c>
    </row>
    <row r="3509" spans="1:22" ht="43.5" x14ac:dyDescent="0.35">
      <c r="A3509">
        <v>3507</v>
      </c>
      <c r="B3509" s="3" t="s">
        <v>3506</v>
      </c>
      <c r="C3509" s="3" t="s">
        <v>7617</v>
      </c>
      <c r="D3509" s="18">
        <v>10000</v>
      </c>
      <c r="E3509" s="18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7">
        <v>42491.714548611104</v>
      </c>
      <c r="L3509" s="7">
        <v>42521.714548611104</v>
      </c>
      <c r="M3509" s="5">
        <f>(J3509/86400)+25569+(-5/24)</f>
        <v>42491.714548611104</v>
      </c>
      <c r="N3509" s="5">
        <f t="shared" si="54"/>
        <v>42521.714548611104</v>
      </c>
      <c r="O3509" t="b">
        <v>0</v>
      </c>
      <c r="P3509">
        <v>72</v>
      </c>
      <c r="Q3509" t="b">
        <v>1</v>
      </c>
      <c r="R3509" t="s">
        <v>8271</v>
      </c>
      <c r="S3509" s="11">
        <f>SUM(E3509/D3509)*100</f>
        <v>104.4</v>
      </c>
      <c r="T3509" s="10">
        <f>SUM(E3509/P3509)</f>
        <v>145</v>
      </c>
      <c r="U3509" t="s">
        <v>8315</v>
      </c>
      <c r="V3509" t="s">
        <v>8316</v>
      </c>
    </row>
    <row r="3510" spans="1:22" ht="43.5" x14ac:dyDescent="0.35">
      <c r="A3510">
        <v>3508</v>
      </c>
      <c r="B3510" s="3" t="s">
        <v>3507</v>
      </c>
      <c r="C3510" s="3" t="s">
        <v>7618</v>
      </c>
      <c r="D3510" s="18">
        <v>100</v>
      </c>
      <c r="E3510" s="18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7">
        <v>42477.521446759252</v>
      </c>
      <c r="L3510" s="7">
        <v>42500.666666666664</v>
      </c>
      <c r="M3510" s="5">
        <f>(J3510/86400)+25569+(-5/24)</f>
        <v>42477.521446759252</v>
      </c>
      <c r="N3510" s="5">
        <f t="shared" si="54"/>
        <v>42500.666666666664</v>
      </c>
      <c r="O3510" t="b">
        <v>0</v>
      </c>
      <c r="P3510">
        <v>15</v>
      </c>
      <c r="Q3510" t="b">
        <v>1</v>
      </c>
      <c r="R3510" t="s">
        <v>8271</v>
      </c>
      <c r="S3510" s="11">
        <f>SUM(E3510/D3510)*100</f>
        <v>180</v>
      </c>
      <c r="T3510" s="10">
        <f>SUM(E3510/P3510)</f>
        <v>12</v>
      </c>
      <c r="U3510" t="s">
        <v>8315</v>
      </c>
      <c r="V3510" t="s">
        <v>8316</v>
      </c>
    </row>
    <row r="3511" spans="1:22" ht="43.5" x14ac:dyDescent="0.35">
      <c r="A3511">
        <v>3509</v>
      </c>
      <c r="B3511" s="3" t="s">
        <v>3508</v>
      </c>
      <c r="C3511" s="3" t="s">
        <v>7619</v>
      </c>
      <c r="D3511" s="18">
        <v>3000</v>
      </c>
      <c r="E3511" s="18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7">
        <v>41950.651226851849</v>
      </c>
      <c r="L3511" s="7">
        <v>41963.996527777774</v>
      </c>
      <c r="M3511" s="5">
        <f>(J3511/86400)+25569+(-5/24)</f>
        <v>41950.651226851849</v>
      </c>
      <c r="N3511" s="5">
        <f t="shared" si="54"/>
        <v>41963.996527777774</v>
      </c>
      <c r="O3511" t="b">
        <v>0</v>
      </c>
      <c r="P3511">
        <v>33</v>
      </c>
      <c r="Q3511" t="b">
        <v>1</v>
      </c>
      <c r="R3511" t="s">
        <v>8271</v>
      </c>
      <c r="S3511" s="11">
        <f>SUM(E3511/D3511)*100</f>
        <v>106.33333333333333</v>
      </c>
      <c r="T3511" s="10">
        <f>SUM(E3511/P3511)</f>
        <v>96.666666666666671</v>
      </c>
      <c r="U3511" t="s">
        <v>8315</v>
      </c>
      <c r="V3511" t="s">
        <v>8316</v>
      </c>
    </row>
    <row r="3512" spans="1:22" ht="58" x14ac:dyDescent="0.35">
      <c r="A3512">
        <v>3510</v>
      </c>
      <c r="B3512" s="3" t="s">
        <v>3509</v>
      </c>
      <c r="C3512" s="3" t="s">
        <v>7620</v>
      </c>
      <c r="D3512" s="18">
        <v>900</v>
      </c>
      <c r="E3512" s="18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7">
        <v>41802.412569444445</v>
      </c>
      <c r="L3512" s="7">
        <v>41822.412569444445</v>
      </c>
      <c r="M3512" s="5">
        <f>(J3512/86400)+25569+(-5/24)</f>
        <v>41802.412569444445</v>
      </c>
      <c r="N3512" s="5">
        <f t="shared" si="54"/>
        <v>41822.412569444445</v>
      </c>
      <c r="O3512" t="b">
        <v>0</v>
      </c>
      <c r="P3512">
        <v>15</v>
      </c>
      <c r="Q3512" t="b">
        <v>1</v>
      </c>
      <c r="R3512" t="s">
        <v>8271</v>
      </c>
      <c r="S3512" s="11">
        <f>SUM(E3512/D3512)*100</f>
        <v>100.55555555555556</v>
      </c>
      <c r="T3512" s="10">
        <f>SUM(E3512/P3512)</f>
        <v>60.333333333333336</v>
      </c>
      <c r="U3512" t="s">
        <v>8315</v>
      </c>
      <c r="V3512" t="s">
        <v>8316</v>
      </c>
    </row>
    <row r="3513" spans="1:22" ht="43.5" x14ac:dyDescent="0.35">
      <c r="A3513">
        <v>3511</v>
      </c>
      <c r="B3513" s="3" t="s">
        <v>3510</v>
      </c>
      <c r="C3513" s="3" t="s">
        <v>7621</v>
      </c>
      <c r="D3513" s="18">
        <v>1500</v>
      </c>
      <c r="E3513" s="18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7">
        <v>41927.665451388886</v>
      </c>
      <c r="L3513" s="7">
        <v>41950.5625</v>
      </c>
      <c r="M3513" s="5">
        <f>(J3513/86400)+25569+(-5/24)</f>
        <v>41927.665451388886</v>
      </c>
      <c r="N3513" s="5">
        <f t="shared" si="54"/>
        <v>41950.5625</v>
      </c>
      <c r="O3513" t="b">
        <v>0</v>
      </c>
      <c r="P3513">
        <v>19</v>
      </c>
      <c r="Q3513" t="b">
        <v>1</v>
      </c>
      <c r="R3513" t="s">
        <v>8271</v>
      </c>
      <c r="S3513" s="11">
        <f>SUM(E3513/D3513)*100</f>
        <v>101.2</v>
      </c>
      <c r="T3513" s="10">
        <f>SUM(E3513/P3513)</f>
        <v>79.89473684210526</v>
      </c>
      <c r="U3513" t="s">
        <v>8315</v>
      </c>
      <c r="V3513" t="s">
        <v>8316</v>
      </c>
    </row>
    <row r="3514" spans="1:22" ht="43.5" x14ac:dyDescent="0.35">
      <c r="A3514">
        <v>3512</v>
      </c>
      <c r="B3514" s="3" t="s">
        <v>3511</v>
      </c>
      <c r="C3514" s="3" t="s">
        <v>7622</v>
      </c>
      <c r="D3514" s="18">
        <v>1000</v>
      </c>
      <c r="E3514" s="18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7">
        <v>42057.328611111108</v>
      </c>
      <c r="L3514" s="7">
        <v>42117.286944444444</v>
      </c>
      <c r="M3514" s="5">
        <f>(J3514/86400)+25569+(-5/24)</f>
        <v>42057.328611111108</v>
      </c>
      <c r="N3514" s="5">
        <f t="shared" si="54"/>
        <v>42117.286944444444</v>
      </c>
      <c r="O3514" t="b">
        <v>0</v>
      </c>
      <c r="P3514">
        <v>17</v>
      </c>
      <c r="Q3514" t="b">
        <v>1</v>
      </c>
      <c r="R3514" t="s">
        <v>8271</v>
      </c>
      <c r="S3514" s="11">
        <f>SUM(E3514/D3514)*100</f>
        <v>100</v>
      </c>
      <c r="T3514" s="10">
        <f>SUM(E3514/P3514)</f>
        <v>58.823529411764703</v>
      </c>
      <c r="U3514" t="s">
        <v>8315</v>
      </c>
      <c r="V3514" t="s">
        <v>8316</v>
      </c>
    </row>
    <row r="3515" spans="1:22" ht="43.5" x14ac:dyDescent="0.35">
      <c r="A3515">
        <v>3513</v>
      </c>
      <c r="B3515" s="3" t="s">
        <v>3512</v>
      </c>
      <c r="C3515" s="3" t="s">
        <v>7623</v>
      </c>
      <c r="D3515" s="18">
        <v>2800</v>
      </c>
      <c r="E3515" s="18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7">
        <v>41780.887870370367</v>
      </c>
      <c r="L3515" s="7">
        <v>41793.999305555553</v>
      </c>
      <c r="M3515" s="5">
        <f>(J3515/86400)+25569+(-5/24)</f>
        <v>41780.887870370367</v>
      </c>
      <c r="N3515" s="5">
        <f t="shared" si="54"/>
        <v>41793.999305555553</v>
      </c>
      <c r="O3515" t="b">
        <v>0</v>
      </c>
      <c r="P3515">
        <v>44</v>
      </c>
      <c r="Q3515" t="b">
        <v>1</v>
      </c>
      <c r="R3515" t="s">
        <v>8271</v>
      </c>
      <c r="S3515" s="11">
        <f>SUM(E3515/D3515)*100</f>
        <v>118.39285714285714</v>
      </c>
      <c r="T3515" s="10">
        <f>SUM(E3515/P3515)</f>
        <v>75.340909090909093</v>
      </c>
      <c r="U3515" t="s">
        <v>8315</v>
      </c>
      <c r="V3515" t="s">
        <v>8316</v>
      </c>
    </row>
    <row r="3516" spans="1:22" ht="43.5" x14ac:dyDescent="0.35">
      <c r="A3516">
        <v>3514</v>
      </c>
      <c r="B3516" s="3" t="s">
        <v>3513</v>
      </c>
      <c r="C3516" s="3" t="s">
        <v>7624</v>
      </c>
      <c r="D3516" s="18">
        <v>500</v>
      </c>
      <c r="E3516" s="18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7">
        <v>42020.638333333329</v>
      </c>
      <c r="L3516" s="7">
        <v>42036.999305555553</v>
      </c>
      <c r="M3516" s="5">
        <f>(J3516/86400)+25569+(-5/24)</f>
        <v>42020.638333333329</v>
      </c>
      <c r="N3516" s="5">
        <f t="shared" si="54"/>
        <v>42036.999305555553</v>
      </c>
      <c r="O3516" t="b">
        <v>0</v>
      </c>
      <c r="P3516">
        <v>10</v>
      </c>
      <c r="Q3516" t="b">
        <v>1</v>
      </c>
      <c r="R3516" t="s">
        <v>8271</v>
      </c>
      <c r="S3516" s="11">
        <f>SUM(E3516/D3516)*100</f>
        <v>110.00000000000001</v>
      </c>
      <c r="T3516" s="10">
        <f>SUM(E3516/P3516)</f>
        <v>55</v>
      </c>
      <c r="U3516" t="s">
        <v>8315</v>
      </c>
      <c r="V3516" t="s">
        <v>8316</v>
      </c>
    </row>
    <row r="3517" spans="1:22" ht="43.5" x14ac:dyDescent="0.35">
      <c r="A3517">
        <v>3515</v>
      </c>
      <c r="B3517" s="3" t="s">
        <v>3514</v>
      </c>
      <c r="C3517" s="3" t="s">
        <v>7625</v>
      </c>
      <c r="D3517" s="18">
        <v>3000</v>
      </c>
      <c r="E3517" s="18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7">
        <v>42125.564479166664</v>
      </c>
      <c r="L3517" s="7">
        <v>42155.564479166664</v>
      </c>
      <c r="M3517" s="5">
        <f>(J3517/86400)+25569+(-5/24)</f>
        <v>42125.564479166664</v>
      </c>
      <c r="N3517" s="5">
        <f t="shared" si="54"/>
        <v>42155.564479166664</v>
      </c>
      <c r="O3517" t="b">
        <v>0</v>
      </c>
      <c r="P3517">
        <v>46</v>
      </c>
      <c r="Q3517" t="b">
        <v>1</v>
      </c>
      <c r="R3517" t="s">
        <v>8271</v>
      </c>
      <c r="S3517" s="11">
        <f>SUM(E3517/D3517)*100</f>
        <v>102.66666666666666</v>
      </c>
      <c r="T3517" s="10">
        <f>SUM(E3517/P3517)</f>
        <v>66.956521739130437</v>
      </c>
      <c r="U3517" t="s">
        <v>8315</v>
      </c>
      <c r="V3517" t="s">
        <v>8316</v>
      </c>
    </row>
    <row r="3518" spans="1:22" ht="43.5" x14ac:dyDescent="0.35">
      <c r="A3518">
        <v>3516</v>
      </c>
      <c r="B3518" s="3" t="s">
        <v>3515</v>
      </c>
      <c r="C3518" s="3" t="s">
        <v>7626</v>
      </c>
      <c r="D3518" s="18">
        <v>2500</v>
      </c>
      <c r="E3518" s="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7">
        <v>41855.801736111105</v>
      </c>
      <c r="L3518" s="7">
        <v>41889.916666666664</v>
      </c>
      <c r="M3518" s="5">
        <f>(J3518/86400)+25569+(-5/24)</f>
        <v>41855.801736111105</v>
      </c>
      <c r="N3518" s="5">
        <f t="shared" si="54"/>
        <v>41889.916666666664</v>
      </c>
      <c r="O3518" t="b">
        <v>0</v>
      </c>
      <c r="P3518">
        <v>11</v>
      </c>
      <c r="Q3518" t="b">
        <v>1</v>
      </c>
      <c r="R3518" t="s">
        <v>8271</v>
      </c>
      <c r="S3518" s="11">
        <f>SUM(E3518/D3518)*100</f>
        <v>100</v>
      </c>
      <c r="T3518" s="10">
        <f>SUM(E3518/P3518)</f>
        <v>227.27272727272728</v>
      </c>
      <c r="U3518" t="s">
        <v>8315</v>
      </c>
      <c r="V3518" t="s">
        <v>8316</v>
      </c>
    </row>
    <row r="3519" spans="1:22" ht="43.5" x14ac:dyDescent="0.35">
      <c r="A3519">
        <v>3517</v>
      </c>
      <c r="B3519" s="3" t="s">
        <v>3516</v>
      </c>
      <c r="C3519" s="3" t="s">
        <v>7627</v>
      </c>
      <c r="D3519" s="18">
        <v>4000</v>
      </c>
      <c r="E3519" s="18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7">
        <v>41794.609189814808</v>
      </c>
      <c r="L3519" s="7">
        <v>41824.25</v>
      </c>
      <c r="M3519" s="5">
        <f>(J3519/86400)+25569+(-5/24)</f>
        <v>41794.609189814808</v>
      </c>
      <c r="N3519" s="5">
        <f t="shared" si="54"/>
        <v>41824.25</v>
      </c>
      <c r="O3519" t="b">
        <v>0</v>
      </c>
      <c r="P3519">
        <v>13</v>
      </c>
      <c r="Q3519" t="b">
        <v>1</v>
      </c>
      <c r="R3519" t="s">
        <v>8271</v>
      </c>
      <c r="S3519" s="11">
        <f>SUM(E3519/D3519)*100</f>
        <v>100</v>
      </c>
      <c r="T3519" s="10">
        <f>SUM(E3519/P3519)</f>
        <v>307.69230769230768</v>
      </c>
      <c r="U3519" t="s">
        <v>8315</v>
      </c>
      <c r="V3519" t="s">
        <v>8316</v>
      </c>
    </row>
    <row r="3520" spans="1:22" ht="43.5" x14ac:dyDescent="0.35">
      <c r="A3520">
        <v>3518</v>
      </c>
      <c r="B3520" s="3" t="s">
        <v>3517</v>
      </c>
      <c r="C3520" s="3" t="s">
        <v>7628</v>
      </c>
      <c r="D3520" s="18">
        <v>1500</v>
      </c>
      <c r="E3520" s="18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7">
        <v>41893.575219907405</v>
      </c>
      <c r="L3520" s="7">
        <v>41914.38958333333</v>
      </c>
      <c r="M3520" s="5">
        <f>(J3520/86400)+25569+(-5/24)</f>
        <v>41893.575219907405</v>
      </c>
      <c r="N3520" s="5">
        <f t="shared" si="54"/>
        <v>41914.38958333333</v>
      </c>
      <c r="O3520" t="b">
        <v>0</v>
      </c>
      <c r="P3520">
        <v>33</v>
      </c>
      <c r="Q3520" t="b">
        <v>1</v>
      </c>
      <c r="R3520" t="s">
        <v>8271</v>
      </c>
      <c r="S3520" s="11">
        <f>SUM(E3520/D3520)*100</f>
        <v>110.04599999999999</v>
      </c>
      <c r="T3520" s="10">
        <f>SUM(E3520/P3520)</f>
        <v>50.020909090909093</v>
      </c>
      <c r="U3520" t="s">
        <v>8315</v>
      </c>
      <c r="V3520" t="s">
        <v>8316</v>
      </c>
    </row>
    <row r="3521" spans="1:22" ht="43.5" x14ac:dyDescent="0.35">
      <c r="A3521">
        <v>3519</v>
      </c>
      <c r="B3521" s="3" t="s">
        <v>3518</v>
      </c>
      <c r="C3521" s="3" t="s">
        <v>7629</v>
      </c>
      <c r="D3521" s="18">
        <v>2000</v>
      </c>
      <c r="E3521" s="18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7">
        <v>42037.390624999993</v>
      </c>
      <c r="L3521" s="7">
        <v>42067.390624999993</v>
      </c>
      <c r="M3521" s="5">
        <f>(J3521/86400)+25569+(-5/24)</f>
        <v>42037.390624999993</v>
      </c>
      <c r="N3521" s="5">
        <f t="shared" si="54"/>
        <v>42067.390624999993</v>
      </c>
      <c r="O3521" t="b">
        <v>0</v>
      </c>
      <c r="P3521">
        <v>28</v>
      </c>
      <c r="Q3521" t="b">
        <v>1</v>
      </c>
      <c r="R3521" t="s">
        <v>8271</v>
      </c>
      <c r="S3521" s="11">
        <f>SUM(E3521/D3521)*100</f>
        <v>101.35000000000001</v>
      </c>
      <c r="T3521" s="10">
        <f>SUM(E3521/P3521)</f>
        <v>72.392857142857139</v>
      </c>
      <c r="U3521" t="s">
        <v>8315</v>
      </c>
      <c r="V3521" t="s">
        <v>8316</v>
      </c>
    </row>
    <row r="3522" spans="1:22" ht="43.5" x14ac:dyDescent="0.35">
      <c r="A3522">
        <v>3520</v>
      </c>
      <c r="B3522" s="3" t="s">
        <v>3519</v>
      </c>
      <c r="C3522" s="3" t="s">
        <v>7630</v>
      </c>
      <c r="D3522" s="18">
        <v>2000</v>
      </c>
      <c r="E3522" s="18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7">
        <v>42227.615879629629</v>
      </c>
      <c r="L3522" s="7">
        <v>42253.365972222215</v>
      </c>
      <c r="M3522" s="5">
        <f>(J3522/86400)+25569+(-5/24)</f>
        <v>42227.615879629629</v>
      </c>
      <c r="N3522" s="5">
        <f t="shared" si="54"/>
        <v>42253.365972222215</v>
      </c>
      <c r="O3522" t="b">
        <v>0</v>
      </c>
      <c r="P3522">
        <v>21</v>
      </c>
      <c r="Q3522" t="b">
        <v>1</v>
      </c>
      <c r="R3522" t="s">
        <v>8271</v>
      </c>
      <c r="S3522" s="11">
        <f>SUM(E3522/D3522)*100</f>
        <v>100.75</v>
      </c>
      <c r="T3522" s="10">
        <f>SUM(E3522/P3522)</f>
        <v>95.952380952380949</v>
      </c>
      <c r="U3522" t="s">
        <v>8315</v>
      </c>
      <c r="V3522" t="s">
        <v>8316</v>
      </c>
    </row>
    <row r="3523" spans="1:22" ht="58" x14ac:dyDescent="0.35">
      <c r="A3523">
        <v>3521</v>
      </c>
      <c r="B3523" s="3" t="s">
        <v>3520</v>
      </c>
      <c r="C3523" s="3" t="s">
        <v>7631</v>
      </c>
      <c r="D3523" s="18">
        <v>350</v>
      </c>
      <c r="E3523" s="18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7">
        <v>41881.153009259258</v>
      </c>
      <c r="L3523" s="7">
        <v>41911.153009259258</v>
      </c>
      <c r="M3523" s="5">
        <f>(J3523/86400)+25569+(-5/24)</f>
        <v>41881.153009259258</v>
      </c>
      <c r="N3523" s="5">
        <f t="shared" ref="N3523:N3586" si="55">(I3523/86400)+25569+(-5/24)</f>
        <v>41911.153009259258</v>
      </c>
      <c r="O3523" t="b">
        <v>0</v>
      </c>
      <c r="P3523">
        <v>13</v>
      </c>
      <c r="Q3523" t="b">
        <v>1</v>
      </c>
      <c r="R3523" t="s">
        <v>8271</v>
      </c>
      <c r="S3523" s="11">
        <f>SUM(E3523/D3523)*100</f>
        <v>169.42857142857144</v>
      </c>
      <c r="T3523" s="10">
        <f>SUM(E3523/P3523)</f>
        <v>45.615384615384613</v>
      </c>
      <c r="U3523" t="s">
        <v>8315</v>
      </c>
      <c r="V3523" t="s">
        <v>8316</v>
      </c>
    </row>
    <row r="3524" spans="1:22" ht="43.5" x14ac:dyDescent="0.35">
      <c r="A3524">
        <v>3522</v>
      </c>
      <c r="B3524" s="3" t="s">
        <v>3521</v>
      </c>
      <c r="C3524" s="3" t="s">
        <v>7632</v>
      </c>
      <c r="D3524" s="18">
        <v>1395</v>
      </c>
      <c r="E3524" s="18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7">
        <v>42234.581550925919</v>
      </c>
      <c r="L3524" s="7">
        <v>42262.212500000001</v>
      </c>
      <c r="M3524" s="5">
        <f>(J3524/86400)+25569+(-5/24)</f>
        <v>42234.581550925919</v>
      </c>
      <c r="N3524" s="5">
        <f t="shared" si="55"/>
        <v>42262.212500000001</v>
      </c>
      <c r="O3524" t="b">
        <v>0</v>
      </c>
      <c r="P3524">
        <v>34</v>
      </c>
      <c r="Q3524" t="b">
        <v>1</v>
      </c>
      <c r="R3524" t="s">
        <v>8271</v>
      </c>
      <c r="S3524" s="11">
        <f>SUM(E3524/D3524)*100</f>
        <v>100</v>
      </c>
      <c r="T3524" s="10">
        <f>SUM(E3524/P3524)</f>
        <v>41.029411764705884</v>
      </c>
      <c r="U3524" t="s">
        <v>8315</v>
      </c>
      <c r="V3524" t="s">
        <v>8316</v>
      </c>
    </row>
    <row r="3525" spans="1:22" ht="43.5" x14ac:dyDescent="0.35">
      <c r="A3525">
        <v>3523</v>
      </c>
      <c r="B3525" s="3" t="s">
        <v>3522</v>
      </c>
      <c r="C3525" s="3" t="s">
        <v>7633</v>
      </c>
      <c r="D3525" s="18">
        <v>4000</v>
      </c>
      <c r="E3525" s="18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7">
        <v>42581.189212962963</v>
      </c>
      <c r="L3525" s="7">
        <v>42638.749999999993</v>
      </c>
      <c r="M3525" s="5">
        <f>(J3525/86400)+25569+(-5/24)</f>
        <v>42581.189212962963</v>
      </c>
      <c r="N3525" s="5">
        <f t="shared" si="55"/>
        <v>42638.749999999993</v>
      </c>
      <c r="O3525" t="b">
        <v>0</v>
      </c>
      <c r="P3525">
        <v>80</v>
      </c>
      <c r="Q3525" t="b">
        <v>1</v>
      </c>
      <c r="R3525" t="s">
        <v>8271</v>
      </c>
      <c r="S3525" s="11">
        <f>SUM(E3525/D3525)*100</f>
        <v>113.65</v>
      </c>
      <c r="T3525" s="10">
        <f>SUM(E3525/P3525)</f>
        <v>56.825000000000003</v>
      </c>
      <c r="U3525" t="s">
        <v>8315</v>
      </c>
      <c r="V3525" t="s">
        <v>8316</v>
      </c>
    </row>
    <row r="3526" spans="1:22" ht="58" x14ac:dyDescent="0.35">
      <c r="A3526">
        <v>3524</v>
      </c>
      <c r="B3526" s="3" t="s">
        <v>3523</v>
      </c>
      <c r="C3526" s="3" t="s">
        <v>7634</v>
      </c>
      <c r="D3526" s="18">
        <v>10000</v>
      </c>
      <c r="E3526" s="18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7">
        <v>41880.555243055554</v>
      </c>
      <c r="L3526" s="7">
        <v>41894.958333333328</v>
      </c>
      <c r="M3526" s="5">
        <f>(J3526/86400)+25569+(-5/24)</f>
        <v>41880.555243055554</v>
      </c>
      <c r="N3526" s="5">
        <f t="shared" si="55"/>
        <v>41894.958333333328</v>
      </c>
      <c r="O3526" t="b">
        <v>0</v>
      </c>
      <c r="P3526">
        <v>74</v>
      </c>
      <c r="Q3526" t="b">
        <v>1</v>
      </c>
      <c r="R3526" t="s">
        <v>8271</v>
      </c>
      <c r="S3526" s="11">
        <f>SUM(E3526/D3526)*100</f>
        <v>101.56</v>
      </c>
      <c r="T3526" s="10">
        <f>SUM(E3526/P3526)</f>
        <v>137.24324324324326</v>
      </c>
      <c r="U3526" t="s">
        <v>8315</v>
      </c>
      <c r="V3526" t="s">
        <v>8316</v>
      </c>
    </row>
    <row r="3527" spans="1:22" ht="43.5" x14ac:dyDescent="0.35">
      <c r="A3527">
        <v>3525</v>
      </c>
      <c r="B3527" s="3" t="s">
        <v>3524</v>
      </c>
      <c r="C3527" s="3" t="s">
        <v>7635</v>
      </c>
      <c r="D3527" s="18">
        <v>500</v>
      </c>
      <c r="E3527" s="18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7">
        <v>42214.487337962964</v>
      </c>
      <c r="L3527" s="7">
        <v>42225.458333333336</v>
      </c>
      <c r="M3527" s="5">
        <f>(J3527/86400)+25569+(-5/24)</f>
        <v>42214.487337962964</v>
      </c>
      <c r="N3527" s="5">
        <f t="shared" si="55"/>
        <v>42225.458333333336</v>
      </c>
      <c r="O3527" t="b">
        <v>0</v>
      </c>
      <c r="P3527">
        <v>7</v>
      </c>
      <c r="Q3527" t="b">
        <v>1</v>
      </c>
      <c r="R3527" t="s">
        <v>8271</v>
      </c>
      <c r="S3527" s="11">
        <f>SUM(E3527/D3527)*100</f>
        <v>106</v>
      </c>
      <c r="T3527" s="10">
        <f>SUM(E3527/P3527)</f>
        <v>75.714285714285708</v>
      </c>
      <c r="U3527" t="s">
        <v>8315</v>
      </c>
      <c r="V3527" t="s">
        <v>8316</v>
      </c>
    </row>
    <row r="3528" spans="1:22" ht="43.5" x14ac:dyDescent="0.35">
      <c r="A3528">
        <v>3526</v>
      </c>
      <c r="B3528" s="3" t="s">
        <v>3525</v>
      </c>
      <c r="C3528" s="3" t="s">
        <v>7636</v>
      </c>
      <c r="D3528" s="18">
        <v>3300</v>
      </c>
      <c r="E3528" s="1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7">
        <v>42460.126979166664</v>
      </c>
      <c r="L3528" s="7">
        <v>42488.040972222218</v>
      </c>
      <c r="M3528" s="5">
        <f>(J3528/86400)+25569+(-5/24)</f>
        <v>42460.126979166664</v>
      </c>
      <c r="N3528" s="5">
        <f t="shared" si="55"/>
        <v>42488.040972222218</v>
      </c>
      <c r="O3528" t="b">
        <v>0</v>
      </c>
      <c r="P3528">
        <v>34</v>
      </c>
      <c r="Q3528" t="b">
        <v>1</v>
      </c>
      <c r="R3528" t="s">
        <v>8271</v>
      </c>
      <c r="S3528" s="11">
        <f>SUM(E3528/D3528)*100</f>
        <v>102</v>
      </c>
      <c r="T3528" s="10">
        <f>SUM(E3528/P3528)</f>
        <v>99</v>
      </c>
      <c r="U3528" t="s">
        <v>8315</v>
      </c>
      <c r="V3528" t="s">
        <v>8316</v>
      </c>
    </row>
    <row r="3529" spans="1:22" ht="43.5" x14ac:dyDescent="0.35">
      <c r="A3529">
        <v>3527</v>
      </c>
      <c r="B3529" s="3" t="s">
        <v>3526</v>
      </c>
      <c r="C3529" s="3" t="s">
        <v>7637</v>
      </c>
      <c r="D3529" s="18">
        <v>6000</v>
      </c>
      <c r="E3529" s="18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7">
        <v>42166.814872685187</v>
      </c>
      <c r="L3529" s="7">
        <v>42195.957638888889</v>
      </c>
      <c r="M3529" s="5">
        <f>(J3529/86400)+25569+(-5/24)</f>
        <v>42166.814872685187</v>
      </c>
      <c r="N3529" s="5">
        <f t="shared" si="55"/>
        <v>42195.957638888889</v>
      </c>
      <c r="O3529" t="b">
        <v>0</v>
      </c>
      <c r="P3529">
        <v>86</v>
      </c>
      <c r="Q3529" t="b">
        <v>1</v>
      </c>
      <c r="R3529" t="s">
        <v>8271</v>
      </c>
      <c r="S3529" s="11">
        <f>SUM(E3529/D3529)*100</f>
        <v>116.91666666666667</v>
      </c>
      <c r="T3529" s="10">
        <f>SUM(E3529/P3529)</f>
        <v>81.569767441860463</v>
      </c>
      <c r="U3529" t="s">
        <v>8315</v>
      </c>
      <c r="V3529" t="s">
        <v>8316</v>
      </c>
    </row>
    <row r="3530" spans="1:22" ht="43.5" x14ac:dyDescent="0.35">
      <c r="A3530">
        <v>3528</v>
      </c>
      <c r="B3530" s="3" t="s">
        <v>3527</v>
      </c>
      <c r="C3530" s="3" t="s">
        <v>7638</v>
      </c>
      <c r="D3530" s="18">
        <v>1650</v>
      </c>
      <c r="E3530" s="18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7">
        <v>42733.293032407404</v>
      </c>
      <c r="L3530" s="7">
        <v>42753.293032407404</v>
      </c>
      <c r="M3530" s="5">
        <f>(J3530/86400)+25569+(-5/24)</f>
        <v>42733.293032407404</v>
      </c>
      <c r="N3530" s="5">
        <f t="shared" si="55"/>
        <v>42753.293032407404</v>
      </c>
      <c r="O3530" t="b">
        <v>0</v>
      </c>
      <c r="P3530">
        <v>37</v>
      </c>
      <c r="Q3530" t="b">
        <v>1</v>
      </c>
      <c r="R3530" t="s">
        <v>8271</v>
      </c>
      <c r="S3530" s="11">
        <f>SUM(E3530/D3530)*100</f>
        <v>101.15151515151514</v>
      </c>
      <c r="T3530" s="10">
        <f>SUM(E3530/P3530)</f>
        <v>45.108108108108105</v>
      </c>
      <c r="U3530" t="s">
        <v>8315</v>
      </c>
      <c r="V3530" t="s">
        <v>8316</v>
      </c>
    </row>
    <row r="3531" spans="1:22" ht="58" x14ac:dyDescent="0.35">
      <c r="A3531">
        <v>3529</v>
      </c>
      <c r="B3531" s="3" t="s">
        <v>3528</v>
      </c>
      <c r="C3531" s="3" t="s">
        <v>7639</v>
      </c>
      <c r="D3531" s="18">
        <v>500</v>
      </c>
      <c r="E3531" s="18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7">
        <v>42177.553449074076</v>
      </c>
      <c r="L3531" s="7">
        <v>42197.833333333336</v>
      </c>
      <c r="M3531" s="5">
        <f>(J3531/86400)+25569+(-5/24)</f>
        <v>42177.553449074076</v>
      </c>
      <c r="N3531" s="5">
        <f t="shared" si="55"/>
        <v>42197.833333333336</v>
      </c>
      <c r="O3531" t="b">
        <v>0</v>
      </c>
      <c r="P3531">
        <v>18</v>
      </c>
      <c r="Q3531" t="b">
        <v>1</v>
      </c>
      <c r="R3531" t="s">
        <v>8271</v>
      </c>
      <c r="S3531" s="11">
        <f>SUM(E3531/D3531)*100</f>
        <v>132</v>
      </c>
      <c r="T3531" s="10">
        <f>SUM(E3531/P3531)</f>
        <v>36.666666666666664</v>
      </c>
      <c r="U3531" t="s">
        <v>8315</v>
      </c>
      <c r="V3531" t="s">
        <v>8316</v>
      </c>
    </row>
    <row r="3532" spans="1:22" ht="43.5" x14ac:dyDescent="0.35">
      <c r="A3532">
        <v>3530</v>
      </c>
      <c r="B3532" s="3" t="s">
        <v>3529</v>
      </c>
      <c r="C3532" s="3" t="s">
        <v>7640</v>
      </c>
      <c r="D3532" s="18">
        <v>2750</v>
      </c>
      <c r="E3532" s="18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7">
        <v>42442.41501157407</v>
      </c>
      <c r="L3532" s="7">
        <v>42470.624999999993</v>
      </c>
      <c r="M3532" s="5">
        <f>(J3532/86400)+25569+(-5/24)</f>
        <v>42442.41501157407</v>
      </c>
      <c r="N3532" s="5">
        <f t="shared" si="55"/>
        <v>42470.624999999993</v>
      </c>
      <c r="O3532" t="b">
        <v>0</v>
      </c>
      <c r="P3532">
        <v>22</v>
      </c>
      <c r="Q3532" t="b">
        <v>1</v>
      </c>
      <c r="R3532" t="s">
        <v>8271</v>
      </c>
      <c r="S3532" s="11">
        <f>SUM(E3532/D3532)*100</f>
        <v>100</v>
      </c>
      <c r="T3532" s="10">
        <f>SUM(E3532/P3532)</f>
        <v>125</v>
      </c>
      <c r="U3532" t="s">
        <v>8315</v>
      </c>
      <c r="V3532" t="s">
        <v>8316</v>
      </c>
    </row>
    <row r="3533" spans="1:22" x14ac:dyDescent="0.35">
      <c r="A3533">
        <v>3531</v>
      </c>
      <c r="B3533" s="3" t="s">
        <v>3530</v>
      </c>
      <c r="C3533" s="3" t="s">
        <v>7641</v>
      </c>
      <c r="D3533" s="18">
        <v>1000</v>
      </c>
      <c r="E3533" s="18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7">
        <v>42521.44599537037</v>
      </c>
      <c r="L3533" s="7">
        <v>42551.44599537037</v>
      </c>
      <c r="M3533" s="5">
        <f>(J3533/86400)+25569+(-5/24)</f>
        <v>42521.44599537037</v>
      </c>
      <c r="N3533" s="5">
        <f t="shared" si="55"/>
        <v>42551.44599537037</v>
      </c>
      <c r="O3533" t="b">
        <v>0</v>
      </c>
      <c r="P3533">
        <v>26</v>
      </c>
      <c r="Q3533" t="b">
        <v>1</v>
      </c>
      <c r="R3533" t="s">
        <v>8271</v>
      </c>
      <c r="S3533" s="11">
        <f>SUM(E3533/D3533)*100</f>
        <v>128</v>
      </c>
      <c r="T3533" s="10">
        <f>SUM(E3533/P3533)</f>
        <v>49.230769230769234</v>
      </c>
      <c r="U3533" t="s">
        <v>8315</v>
      </c>
      <c r="V3533" t="s">
        <v>8316</v>
      </c>
    </row>
    <row r="3534" spans="1:22" ht="58" x14ac:dyDescent="0.35">
      <c r="A3534">
        <v>3532</v>
      </c>
      <c r="B3534" s="3" t="s">
        <v>3531</v>
      </c>
      <c r="C3534" s="3" t="s">
        <v>7642</v>
      </c>
      <c r="D3534" s="18">
        <v>960</v>
      </c>
      <c r="E3534" s="18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7">
        <v>41884.391516203701</v>
      </c>
      <c r="L3534" s="7">
        <v>41899.957638888889</v>
      </c>
      <c r="M3534" s="5">
        <f>(J3534/86400)+25569+(-5/24)</f>
        <v>41884.391516203701</v>
      </c>
      <c r="N3534" s="5">
        <f t="shared" si="55"/>
        <v>41899.957638888889</v>
      </c>
      <c r="O3534" t="b">
        <v>0</v>
      </c>
      <c r="P3534">
        <v>27</v>
      </c>
      <c r="Q3534" t="b">
        <v>1</v>
      </c>
      <c r="R3534" t="s">
        <v>8271</v>
      </c>
      <c r="S3534" s="11">
        <f>SUM(E3534/D3534)*100</f>
        <v>118.95833333333334</v>
      </c>
      <c r="T3534" s="10">
        <f>SUM(E3534/P3534)</f>
        <v>42.296296296296298</v>
      </c>
      <c r="U3534" t="s">
        <v>8315</v>
      </c>
      <c r="V3534" t="s">
        <v>8316</v>
      </c>
    </row>
    <row r="3535" spans="1:22" ht="58" x14ac:dyDescent="0.35">
      <c r="A3535">
        <v>3533</v>
      </c>
      <c r="B3535" s="3" t="s">
        <v>3532</v>
      </c>
      <c r="C3535" s="3" t="s">
        <v>7643</v>
      </c>
      <c r="D3535" s="18">
        <v>500</v>
      </c>
      <c r="E3535" s="18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7">
        <v>42289.552858796298</v>
      </c>
      <c r="L3535" s="7">
        <v>42319.594525462962</v>
      </c>
      <c r="M3535" s="5">
        <f>(J3535/86400)+25569+(-5/24)</f>
        <v>42289.552858796298</v>
      </c>
      <c r="N3535" s="5">
        <f t="shared" si="55"/>
        <v>42319.594525462962</v>
      </c>
      <c r="O3535" t="b">
        <v>0</v>
      </c>
      <c r="P3535">
        <v>8</v>
      </c>
      <c r="Q3535" t="b">
        <v>1</v>
      </c>
      <c r="R3535" t="s">
        <v>8271</v>
      </c>
      <c r="S3535" s="11">
        <f>SUM(E3535/D3535)*100</f>
        <v>126.2</v>
      </c>
      <c r="T3535" s="10">
        <f>SUM(E3535/P3535)</f>
        <v>78.875</v>
      </c>
      <c r="U3535" t="s">
        <v>8315</v>
      </c>
      <c r="V3535" t="s">
        <v>8316</v>
      </c>
    </row>
    <row r="3536" spans="1:22" ht="43.5" x14ac:dyDescent="0.35">
      <c r="A3536">
        <v>3534</v>
      </c>
      <c r="B3536" s="3" t="s">
        <v>3533</v>
      </c>
      <c r="C3536" s="3" t="s">
        <v>7644</v>
      </c>
      <c r="D3536" s="18">
        <v>5000</v>
      </c>
      <c r="E3536" s="18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7">
        <v>42243.416932870365</v>
      </c>
      <c r="L3536" s="7">
        <v>42278.416932870365</v>
      </c>
      <c r="M3536" s="5">
        <f>(J3536/86400)+25569+(-5/24)</f>
        <v>42243.416932870365</v>
      </c>
      <c r="N3536" s="5">
        <f t="shared" si="55"/>
        <v>42278.416932870365</v>
      </c>
      <c r="O3536" t="b">
        <v>0</v>
      </c>
      <c r="P3536">
        <v>204</v>
      </c>
      <c r="Q3536" t="b">
        <v>1</v>
      </c>
      <c r="R3536" t="s">
        <v>8271</v>
      </c>
      <c r="S3536" s="11">
        <f>SUM(E3536/D3536)*100</f>
        <v>156.20000000000002</v>
      </c>
      <c r="T3536" s="10">
        <f>SUM(E3536/P3536)</f>
        <v>38.284313725490193</v>
      </c>
      <c r="U3536" t="s">
        <v>8315</v>
      </c>
      <c r="V3536" t="s">
        <v>8316</v>
      </c>
    </row>
    <row r="3537" spans="1:22" ht="43.5" x14ac:dyDescent="0.35">
      <c r="A3537">
        <v>3535</v>
      </c>
      <c r="B3537" s="3" t="s">
        <v>3534</v>
      </c>
      <c r="C3537" s="3" t="s">
        <v>7645</v>
      </c>
      <c r="D3537" s="18">
        <v>2000</v>
      </c>
      <c r="E3537" s="18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7">
        <v>42248.431828703702</v>
      </c>
      <c r="L3537" s="7">
        <v>42279.541666666664</v>
      </c>
      <c r="M3537" s="5">
        <f>(J3537/86400)+25569+(-5/24)</f>
        <v>42248.431828703702</v>
      </c>
      <c r="N3537" s="5">
        <f t="shared" si="55"/>
        <v>42279.541666666664</v>
      </c>
      <c r="O3537" t="b">
        <v>0</v>
      </c>
      <c r="P3537">
        <v>46</v>
      </c>
      <c r="Q3537" t="b">
        <v>1</v>
      </c>
      <c r="R3537" t="s">
        <v>8271</v>
      </c>
      <c r="S3537" s="11">
        <f>SUM(E3537/D3537)*100</f>
        <v>103.15</v>
      </c>
      <c r="T3537" s="10">
        <f>SUM(E3537/P3537)</f>
        <v>44.847826086956523</v>
      </c>
      <c r="U3537" t="s">
        <v>8315</v>
      </c>
      <c r="V3537" t="s">
        <v>8316</v>
      </c>
    </row>
    <row r="3538" spans="1:22" ht="43.5" x14ac:dyDescent="0.35">
      <c r="A3538">
        <v>3536</v>
      </c>
      <c r="B3538" s="3" t="s">
        <v>3535</v>
      </c>
      <c r="C3538" s="3" t="s">
        <v>7646</v>
      </c>
      <c r="D3538" s="18">
        <v>150</v>
      </c>
      <c r="E3538" s="1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7">
        <v>42328.518807870372</v>
      </c>
      <c r="L3538" s="7">
        <v>42358.290972222218</v>
      </c>
      <c r="M3538" s="5">
        <f>(J3538/86400)+25569+(-5/24)</f>
        <v>42328.518807870372</v>
      </c>
      <c r="N3538" s="5">
        <f t="shared" si="55"/>
        <v>42358.290972222218</v>
      </c>
      <c r="O3538" t="b">
        <v>0</v>
      </c>
      <c r="P3538">
        <v>17</v>
      </c>
      <c r="Q3538" t="b">
        <v>1</v>
      </c>
      <c r="R3538" t="s">
        <v>8271</v>
      </c>
      <c r="S3538" s="11">
        <f>SUM(E3538/D3538)*100</f>
        <v>153.33333333333334</v>
      </c>
      <c r="T3538" s="10">
        <f>SUM(E3538/P3538)</f>
        <v>13.529411764705882</v>
      </c>
      <c r="U3538" t="s">
        <v>8315</v>
      </c>
      <c r="V3538" t="s">
        <v>8316</v>
      </c>
    </row>
    <row r="3539" spans="1:22" ht="58" x14ac:dyDescent="0.35">
      <c r="A3539">
        <v>3537</v>
      </c>
      <c r="B3539" s="3" t="s">
        <v>3536</v>
      </c>
      <c r="C3539" s="3" t="s">
        <v>7647</v>
      </c>
      <c r="D3539" s="18">
        <v>675</v>
      </c>
      <c r="E3539" s="18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7">
        <v>41923.146018518521</v>
      </c>
      <c r="L3539" s="7">
        <v>41960.124305555553</v>
      </c>
      <c r="M3539" s="5">
        <f>(J3539/86400)+25569+(-5/24)</f>
        <v>41923.146018518521</v>
      </c>
      <c r="N3539" s="5">
        <f t="shared" si="55"/>
        <v>41960.124305555553</v>
      </c>
      <c r="O3539" t="b">
        <v>0</v>
      </c>
      <c r="P3539">
        <v>28</v>
      </c>
      <c r="Q3539" t="b">
        <v>1</v>
      </c>
      <c r="R3539" t="s">
        <v>8271</v>
      </c>
      <c r="S3539" s="11">
        <f>SUM(E3539/D3539)*100</f>
        <v>180.44444444444446</v>
      </c>
      <c r="T3539" s="10">
        <f>SUM(E3539/P3539)</f>
        <v>43.5</v>
      </c>
      <c r="U3539" t="s">
        <v>8315</v>
      </c>
      <c r="V3539" t="s">
        <v>8316</v>
      </c>
    </row>
    <row r="3540" spans="1:22" ht="43.5" x14ac:dyDescent="0.35">
      <c r="A3540">
        <v>3538</v>
      </c>
      <c r="B3540" s="3" t="s">
        <v>3537</v>
      </c>
      <c r="C3540" s="3" t="s">
        <v>7648</v>
      </c>
      <c r="D3540" s="18">
        <v>2000</v>
      </c>
      <c r="E3540" s="18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7">
        <v>42571.212268518517</v>
      </c>
      <c r="L3540" s="7">
        <v>42599.212268518517</v>
      </c>
      <c r="M3540" s="5">
        <f>(J3540/86400)+25569+(-5/24)</f>
        <v>42571.212268518517</v>
      </c>
      <c r="N3540" s="5">
        <f t="shared" si="55"/>
        <v>42599.212268518517</v>
      </c>
      <c r="O3540" t="b">
        <v>0</v>
      </c>
      <c r="P3540">
        <v>83</v>
      </c>
      <c r="Q3540" t="b">
        <v>1</v>
      </c>
      <c r="R3540" t="s">
        <v>8271</v>
      </c>
      <c r="S3540" s="11">
        <f>SUM(E3540/D3540)*100</f>
        <v>128.44999999999999</v>
      </c>
      <c r="T3540" s="10">
        <f>SUM(E3540/P3540)</f>
        <v>30.951807228915662</v>
      </c>
      <c r="U3540" t="s">
        <v>8315</v>
      </c>
      <c r="V3540" t="s">
        <v>8316</v>
      </c>
    </row>
    <row r="3541" spans="1:22" ht="43.5" x14ac:dyDescent="0.35">
      <c r="A3541">
        <v>3539</v>
      </c>
      <c r="B3541" s="3" t="s">
        <v>3538</v>
      </c>
      <c r="C3541" s="3" t="s">
        <v>7649</v>
      </c>
      <c r="D3541" s="18">
        <v>600</v>
      </c>
      <c r="E3541" s="18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7">
        <v>42600.547708333332</v>
      </c>
      <c r="L3541" s="7">
        <v>42621.547708333332</v>
      </c>
      <c r="M3541" s="5">
        <f>(J3541/86400)+25569+(-5/24)</f>
        <v>42600.547708333332</v>
      </c>
      <c r="N3541" s="5">
        <f t="shared" si="55"/>
        <v>42621.547708333332</v>
      </c>
      <c r="O3541" t="b">
        <v>0</v>
      </c>
      <c r="P3541">
        <v>13</v>
      </c>
      <c r="Q3541" t="b">
        <v>1</v>
      </c>
      <c r="R3541" t="s">
        <v>8271</v>
      </c>
      <c r="S3541" s="11">
        <f>SUM(E3541/D3541)*100</f>
        <v>119.66666666666667</v>
      </c>
      <c r="T3541" s="10">
        <f>SUM(E3541/P3541)</f>
        <v>55.230769230769234</v>
      </c>
      <c r="U3541" t="s">
        <v>8315</v>
      </c>
      <c r="V3541" t="s">
        <v>8316</v>
      </c>
    </row>
    <row r="3542" spans="1:22" ht="58" x14ac:dyDescent="0.35">
      <c r="A3542">
        <v>3540</v>
      </c>
      <c r="B3542" s="3" t="s">
        <v>3539</v>
      </c>
      <c r="C3542" s="3" t="s">
        <v>7650</v>
      </c>
      <c r="D3542" s="18">
        <v>300</v>
      </c>
      <c r="E3542" s="18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7">
        <v>42516.795034722221</v>
      </c>
      <c r="L3542" s="7">
        <v>42546.795034722221</v>
      </c>
      <c r="M3542" s="5">
        <f>(J3542/86400)+25569+(-5/24)</f>
        <v>42516.795034722221</v>
      </c>
      <c r="N3542" s="5">
        <f t="shared" si="55"/>
        <v>42546.795034722221</v>
      </c>
      <c r="O3542" t="b">
        <v>0</v>
      </c>
      <c r="P3542">
        <v>8</v>
      </c>
      <c r="Q3542" t="b">
        <v>1</v>
      </c>
      <c r="R3542" t="s">
        <v>8271</v>
      </c>
      <c r="S3542" s="11">
        <f>SUM(E3542/D3542)*100</f>
        <v>123</v>
      </c>
      <c r="T3542" s="10">
        <f>SUM(E3542/P3542)</f>
        <v>46.125</v>
      </c>
      <c r="U3542" t="s">
        <v>8315</v>
      </c>
      <c r="V3542" t="s">
        <v>8316</v>
      </c>
    </row>
    <row r="3543" spans="1:22" ht="43.5" x14ac:dyDescent="0.35">
      <c r="A3543">
        <v>3541</v>
      </c>
      <c r="B3543" s="3" t="s">
        <v>3540</v>
      </c>
      <c r="C3543" s="3" t="s">
        <v>7651</v>
      </c>
      <c r="D3543" s="18">
        <v>1200</v>
      </c>
      <c r="E3543" s="18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7">
        <v>42222.521701388883</v>
      </c>
      <c r="L3543" s="7">
        <v>42247.521701388883</v>
      </c>
      <c r="M3543" s="5">
        <f>(J3543/86400)+25569+(-5/24)</f>
        <v>42222.521701388883</v>
      </c>
      <c r="N3543" s="5">
        <f t="shared" si="55"/>
        <v>42247.521701388883</v>
      </c>
      <c r="O3543" t="b">
        <v>0</v>
      </c>
      <c r="P3543">
        <v>32</v>
      </c>
      <c r="Q3543" t="b">
        <v>1</v>
      </c>
      <c r="R3543" t="s">
        <v>8271</v>
      </c>
      <c r="S3543" s="11">
        <f>SUM(E3543/D3543)*100</f>
        <v>105</v>
      </c>
      <c r="T3543" s="10">
        <f>SUM(E3543/P3543)</f>
        <v>39.375</v>
      </c>
      <c r="U3543" t="s">
        <v>8315</v>
      </c>
      <c r="V3543" t="s">
        <v>8316</v>
      </c>
    </row>
    <row r="3544" spans="1:22" ht="43.5" x14ac:dyDescent="0.35">
      <c r="A3544">
        <v>3542</v>
      </c>
      <c r="B3544" s="3" t="s">
        <v>3541</v>
      </c>
      <c r="C3544" s="3" t="s">
        <v>7652</v>
      </c>
      <c r="D3544" s="18">
        <v>5500</v>
      </c>
      <c r="E3544" s="18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7">
        <v>41829.391458333332</v>
      </c>
      <c r="L3544" s="7">
        <v>41889.391458333332</v>
      </c>
      <c r="M3544" s="5">
        <f>(J3544/86400)+25569+(-5/24)</f>
        <v>41829.391458333332</v>
      </c>
      <c r="N3544" s="5">
        <f t="shared" si="55"/>
        <v>41889.391458333332</v>
      </c>
      <c r="O3544" t="b">
        <v>0</v>
      </c>
      <c r="P3544">
        <v>85</v>
      </c>
      <c r="Q3544" t="b">
        <v>1</v>
      </c>
      <c r="R3544" t="s">
        <v>8271</v>
      </c>
      <c r="S3544" s="11">
        <f>SUM(E3544/D3544)*100</f>
        <v>102.23636363636363</v>
      </c>
      <c r="T3544" s="10">
        <f>SUM(E3544/P3544)</f>
        <v>66.152941176470591</v>
      </c>
      <c r="U3544" t="s">
        <v>8315</v>
      </c>
      <c r="V3544" t="s">
        <v>8316</v>
      </c>
    </row>
    <row r="3545" spans="1:22" ht="43.5" x14ac:dyDescent="0.35">
      <c r="A3545">
        <v>3543</v>
      </c>
      <c r="B3545" s="3" t="s">
        <v>3542</v>
      </c>
      <c r="C3545" s="3" t="s">
        <v>7653</v>
      </c>
      <c r="D3545" s="18">
        <v>1500</v>
      </c>
      <c r="E3545" s="18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7">
        <v>42150.546979166662</v>
      </c>
      <c r="L3545" s="7">
        <v>42180.546979166662</v>
      </c>
      <c r="M3545" s="5">
        <f>(J3545/86400)+25569+(-5/24)</f>
        <v>42150.546979166662</v>
      </c>
      <c r="N3545" s="5">
        <f t="shared" si="55"/>
        <v>42180.546979166662</v>
      </c>
      <c r="O3545" t="b">
        <v>0</v>
      </c>
      <c r="P3545">
        <v>29</v>
      </c>
      <c r="Q3545" t="b">
        <v>1</v>
      </c>
      <c r="R3545" t="s">
        <v>8271</v>
      </c>
      <c r="S3545" s="11">
        <f>SUM(E3545/D3545)*100</f>
        <v>104.66666666666666</v>
      </c>
      <c r="T3545" s="10">
        <f>SUM(E3545/P3545)</f>
        <v>54.137931034482762</v>
      </c>
      <c r="U3545" t="s">
        <v>8315</v>
      </c>
      <c r="V3545" t="s">
        <v>8316</v>
      </c>
    </row>
    <row r="3546" spans="1:22" ht="29" x14ac:dyDescent="0.35">
      <c r="A3546">
        <v>3544</v>
      </c>
      <c r="B3546" s="3" t="s">
        <v>3543</v>
      </c>
      <c r="C3546" s="3" t="s">
        <v>7654</v>
      </c>
      <c r="D3546" s="18">
        <v>2500</v>
      </c>
      <c r="E3546" s="18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7">
        <v>42040.623344907406</v>
      </c>
      <c r="L3546" s="7">
        <v>42070.623344907406</v>
      </c>
      <c r="M3546" s="5">
        <f>(J3546/86400)+25569+(-5/24)</f>
        <v>42040.623344907406</v>
      </c>
      <c r="N3546" s="5">
        <f t="shared" si="55"/>
        <v>42070.623344907406</v>
      </c>
      <c r="O3546" t="b">
        <v>0</v>
      </c>
      <c r="P3546">
        <v>24</v>
      </c>
      <c r="Q3546" t="b">
        <v>1</v>
      </c>
      <c r="R3546" t="s">
        <v>8271</v>
      </c>
      <c r="S3546" s="11">
        <f>SUM(E3546/D3546)*100</f>
        <v>100</v>
      </c>
      <c r="T3546" s="10">
        <f>SUM(E3546/P3546)</f>
        <v>104.16666666666667</v>
      </c>
      <c r="U3546" t="s">
        <v>8315</v>
      </c>
      <c r="V3546" t="s">
        <v>8316</v>
      </c>
    </row>
    <row r="3547" spans="1:22" ht="43.5" x14ac:dyDescent="0.35">
      <c r="A3547">
        <v>3545</v>
      </c>
      <c r="B3547" s="3" t="s">
        <v>3544</v>
      </c>
      <c r="C3547" s="3" t="s">
        <v>7655</v>
      </c>
      <c r="D3547" s="18">
        <v>250</v>
      </c>
      <c r="E3547" s="18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7">
        <v>42075.599062499998</v>
      </c>
      <c r="L3547" s="7">
        <v>42105.599062499998</v>
      </c>
      <c r="M3547" s="5">
        <f>(J3547/86400)+25569+(-5/24)</f>
        <v>42075.599062499998</v>
      </c>
      <c r="N3547" s="5">
        <f t="shared" si="55"/>
        <v>42105.599062499998</v>
      </c>
      <c r="O3547" t="b">
        <v>0</v>
      </c>
      <c r="P3547">
        <v>8</v>
      </c>
      <c r="Q3547" t="b">
        <v>1</v>
      </c>
      <c r="R3547" t="s">
        <v>8271</v>
      </c>
      <c r="S3547" s="11">
        <f>SUM(E3547/D3547)*100</f>
        <v>100.4</v>
      </c>
      <c r="T3547" s="10">
        <f>SUM(E3547/P3547)</f>
        <v>31.375</v>
      </c>
      <c r="U3547" t="s">
        <v>8315</v>
      </c>
      <c r="V3547" t="s">
        <v>8316</v>
      </c>
    </row>
    <row r="3548" spans="1:22" ht="43.5" x14ac:dyDescent="0.35">
      <c r="A3548">
        <v>3546</v>
      </c>
      <c r="B3548" s="3" t="s">
        <v>3545</v>
      </c>
      <c r="C3548" s="3" t="s">
        <v>7656</v>
      </c>
      <c r="D3548" s="18">
        <v>1100</v>
      </c>
      <c r="E3548" s="1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7">
        <v>42073.452361111107</v>
      </c>
      <c r="L3548" s="7">
        <v>42094.957638888889</v>
      </c>
      <c r="M3548" s="5">
        <f>(J3548/86400)+25569+(-5/24)</f>
        <v>42073.452361111107</v>
      </c>
      <c r="N3548" s="5">
        <f t="shared" si="55"/>
        <v>42094.957638888889</v>
      </c>
      <c r="O3548" t="b">
        <v>0</v>
      </c>
      <c r="P3548">
        <v>19</v>
      </c>
      <c r="Q3548" t="b">
        <v>1</v>
      </c>
      <c r="R3548" t="s">
        <v>8271</v>
      </c>
      <c r="S3548" s="11">
        <f>SUM(E3548/D3548)*100</f>
        <v>102.27272727272727</v>
      </c>
      <c r="T3548" s="10">
        <f>SUM(E3548/P3548)</f>
        <v>59.210526315789473</v>
      </c>
      <c r="U3548" t="s">
        <v>8315</v>
      </c>
      <c r="V3548" t="s">
        <v>8316</v>
      </c>
    </row>
    <row r="3549" spans="1:22" ht="43.5" x14ac:dyDescent="0.35">
      <c r="A3549">
        <v>3547</v>
      </c>
      <c r="B3549" s="3" t="s">
        <v>3546</v>
      </c>
      <c r="C3549" s="3" t="s">
        <v>7657</v>
      </c>
      <c r="D3549" s="18">
        <v>35000</v>
      </c>
      <c r="E3549" s="18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7">
        <v>42479.870381944442</v>
      </c>
      <c r="L3549" s="7">
        <v>42503.957638888889</v>
      </c>
      <c r="M3549" s="5">
        <f>(J3549/86400)+25569+(-5/24)</f>
        <v>42479.870381944442</v>
      </c>
      <c r="N3549" s="5">
        <f t="shared" si="55"/>
        <v>42503.957638888889</v>
      </c>
      <c r="O3549" t="b">
        <v>0</v>
      </c>
      <c r="P3549">
        <v>336</v>
      </c>
      <c r="Q3549" t="b">
        <v>1</v>
      </c>
      <c r="R3549" t="s">
        <v>8271</v>
      </c>
      <c r="S3549" s="11">
        <f>SUM(E3549/D3549)*100</f>
        <v>114.40928571428573</v>
      </c>
      <c r="T3549" s="10">
        <f>SUM(E3549/P3549)</f>
        <v>119.17633928571429</v>
      </c>
      <c r="U3549" t="s">
        <v>8315</v>
      </c>
      <c r="V3549" t="s">
        <v>8316</v>
      </c>
    </row>
    <row r="3550" spans="1:22" ht="43.5" x14ac:dyDescent="0.35">
      <c r="A3550">
        <v>3548</v>
      </c>
      <c r="B3550" s="3" t="s">
        <v>3547</v>
      </c>
      <c r="C3550" s="3" t="s">
        <v>7658</v>
      </c>
      <c r="D3550" s="18">
        <v>2100</v>
      </c>
      <c r="E3550" s="18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7">
        <v>42411.733958333331</v>
      </c>
      <c r="L3550" s="7">
        <v>42433.833333333336</v>
      </c>
      <c r="M3550" s="5">
        <f>(J3550/86400)+25569+(-5/24)</f>
        <v>42411.733958333331</v>
      </c>
      <c r="N3550" s="5">
        <f t="shared" si="55"/>
        <v>42433.833333333336</v>
      </c>
      <c r="O3550" t="b">
        <v>0</v>
      </c>
      <c r="P3550">
        <v>13</v>
      </c>
      <c r="Q3550" t="b">
        <v>1</v>
      </c>
      <c r="R3550" t="s">
        <v>8271</v>
      </c>
      <c r="S3550" s="11">
        <f>SUM(E3550/D3550)*100</f>
        <v>101.9047619047619</v>
      </c>
      <c r="T3550" s="10">
        <f>SUM(E3550/P3550)</f>
        <v>164.61538461538461</v>
      </c>
      <c r="U3550" t="s">
        <v>8315</v>
      </c>
      <c r="V3550" t="s">
        <v>8316</v>
      </c>
    </row>
    <row r="3551" spans="1:22" ht="43.5" x14ac:dyDescent="0.35">
      <c r="A3551">
        <v>3549</v>
      </c>
      <c r="B3551" s="3" t="s">
        <v>3548</v>
      </c>
      <c r="C3551" s="3" t="s">
        <v>7659</v>
      </c>
      <c r="D3551" s="18">
        <v>1000</v>
      </c>
      <c r="E3551" s="18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7">
        <v>42223.186030092591</v>
      </c>
      <c r="L3551" s="7">
        <v>42251.186030092591</v>
      </c>
      <c r="M3551" s="5">
        <f>(J3551/86400)+25569+(-5/24)</f>
        <v>42223.186030092591</v>
      </c>
      <c r="N3551" s="5">
        <f t="shared" si="55"/>
        <v>42251.186030092591</v>
      </c>
      <c r="O3551" t="b">
        <v>0</v>
      </c>
      <c r="P3551">
        <v>42</v>
      </c>
      <c r="Q3551" t="b">
        <v>1</v>
      </c>
      <c r="R3551" t="s">
        <v>8271</v>
      </c>
      <c r="S3551" s="11">
        <f>SUM(E3551/D3551)*100</f>
        <v>102</v>
      </c>
      <c r="T3551" s="10">
        <f>SUM(E3551/P3551)</f>
        <v>24.285714285714285</v>
      </c>
      <c r="U3551" t="s">
        <v>8315</v>
      </c>
      <c r="V3551" t="s">
        <v>8316</v>
      </c>
    </row>
    <row r="3552" spans="1:22" ht="58" x14ac:dyDescent="0.35">
      <c r="A3552">
        <v>3550</v>
      </c>
      <c r="B3552" s="3" t="s">
        <v>3549</v>
      </c>
      <c r="C3552" s="3" t="s">
        <v>7660</v>
      </c>
      <c r="D3552" s="18">
        <v>2500</v>
      </c>
      <c r="E3552" s="18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7">
        <v>42462.685162037036</v>
      </c>
      <c r="L3552" s="7">
        <v>42492.685162037036</v>
      </c>
      <c r="M3552" s="5">
        <f>(J3552/86400)+25569+(-5/24)</f>
        <v>42462.685162037036</v>
      </c>
      <c r="N3552" s="5">
        <f t="shared" si="55"/>
        <v>42492.685162037036</v>
      </c>
      <c r="O3552" t="b">
        <v>0</v>
      </c>
      <c r="P3552">
        <v>64</v>
      </c>
      <c r="Q3552" t="b">
        <v>1</v>
      </c>
      <c r="R3552" t="s">
        <v>8271</v>
      </c>
      <c r="S3552" s="11">
        <f>SUM(E3552/D3552)*100</f>
        <v>104.80000000000001</v>
      </c>
      <c r="T3552" s="10">
        <f>SUM(E3552/P3552)</f>
        <v>40.9375</v>
      </c>
      <c r="U3552" t="s">
        <v>8315</v>
      </c>
      <c r="V3552" t="s">
        <v>8316</v>
      </c>
    </row>
    <row r="3553" spans="1:22" ht="43.5" x14ac:dyDescent="0.35">
      <c r="A3553">
        <v>3551</v>
      </c>
      <c r="B3553" s="3" t="s">
        <v>3550</v>
      </c>
      <c r="C3553" s="3" t="s">
        <v>7661</v>
      </c>
      <c r="D3553" s="18">
        <v>1500</v>
      </c>
      <c r="E3553" s="18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7">
        <v>41753.307523148142</v>
      </c>
      <c r="L3553" s="7">
        <v>41781.713194444441</v>
      </c>
      <c r="M3553" s="5">
        <f>(J3553/86400)+25569+(-5/24)</f>
        <v>41753.307523148142</v>
      </c>
      <c r="N3553" s="5">
        <f t="shared" si="55"/>
        <v>41781.713194444441</v>
      </c>
      <c r="O3553" t="b">
        <v>0</v>
      </c>
      <c r="P3553">
        <v>25</v>
      </c>
      <c r="Q3553" t="b">
        <v>1</v>
      </c>
      <c r="R3553" t="s">
        <v>8271</v>
      </c>
      <c r="S3553" s="11">
        <f>SUM(E3553/D3553)*100</f>
        <v>101.83333333333333</v>
      </c>
      <c r="T3553" s="10">
        <f>SUM(E3553/P3553)</f>
        <v>61.1</v>
      </c>
      <c r="U3553" t="s">
        <v>8315</v>
      </c>
      <c r="V3553" t="s">
        <v>8316</v>
      </c>
    </row>
    <row r="3554" spans="1:22" ht="43.5" x14ac:dyDescent="0.35">
      <c r="A3554">
        <v>3552</v>
      </c>
      <c r="B3554" s="3" t="s">
        <v>3551</v>
      </c>
      <c r="C3554" s="3" t="s">
        <v>7662</v>
      </c>
      <c r="D3554" s="18">
        <v>773</v>
      </c>
      <c r="E3554" s="18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7">
        <v>41788.378749999996</v>
      </c>
      <c r="L3554" s="7">
        <v>41818.378749999996</v>
      </c>
      <c r="M3554" s="5">
        <f>(J3554/86400)+25569+(-5/24)</f>
        <v>41788.378749999996</v>
      </c>
      <c r="N3554" s="5">
        <f t="shared" si="55"/>
        <v>41818.378749999996</v>
      </c>
      <c r="O3554" t="b">
        <v>0</v>
      </c>
      <c r="P3554">
        <v>20</v>
      </c>
      <c r="Q3554" t="b">
        <v>1</v>
      </c>
      <c r="R3554" t="s">
        <v>8271</v>
      </c>
      <c r="S3554" s="11">
        <f>SUM(E3554/D3554)*100</f>
        <v>100</v>
      </c>
      <c r="T3554" s="10">
        <f>SUM(E3554/P3554)</f>
        <v>38.65</v>
      </c>
      <c r="U3554" t="s">
        <v>8315</v>
      </c>
      <c r="V3554" t="s">
        <v>8316</v>
      </c>
    </row>
    <row r="3555" spans="1:22" ht="43.5" x14ac:dyDescent="0.35">
      <c r="A3555">
        <v>3553</v>
      </c>
      <c r="B3555" s="3" t="s">
        <v>3552</v>
      </c>
      <c r="C3555" s="3" t="s">
        <v>7663</v>
      </c>
      <c r="D3555" s="18">
        <v>5500</v>
      </c>
      <c r="E3555" s="18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7">
        <v>42195.820370370369</v>
      </c>
      <c r="L3555" s="7">
        <v>42227.791666666664</v>
      </c>
      <c r="M3555" s="5">
        <f>(J3555/86400)+25569+(-5/24)</f>
        <v>42195.820370370369</v>
      </c>
      <c r="N3555" s="5">
        <f t="shared" si="55"/>
        <v>42227.791666666664</v>
      </c>
      <c r="O3555" t="b">
        <v>0</v>
      </c>
      <c r="P3555">
        <v>104</v>
      </c>
      <c r="Q3555" t="b">
        <v>1</v>
      </c>
      <c r="R3555" t="s">
        <v>8271</v>
      </c>
      <c r="S3555" s="11">
        <f>SUM(E3555/D3555)*100</f>
        <v>106.27272727272728</v>
      </c>
      <c r="T3555" s="10">
        <f>SUM(E3555/P3555)</f>
        <v>56.20192307692308</v>
      </c>
      <c r="U3555" t="s">
        <v>8315</v>
      </c>
      <c r="V3555" t="s">
        <v>8316</v>
      </c>
    </row>
    <row r="3556" spans="1:22" ht="43.5" x14ac:dyDescent="0.35">
      <c r="A3556">
        <v>3554</v>
      </c>
      <c r="B3556" s="3" t="s">
        <v>3553</v>
      </c>
      <c r="C3556" s="3" t="s">
        <v>7664</v>
      </c>
      <c r="D3556" s="18">
        <v>5000</v>
      </c>
      <c r="E3556" s="18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7">
        <v>42015.842118055552</v>
      </c>
      <c r="L3556" s="7">
        <v>42046.499999999993</v>
      </c>
      <c r="M3556" s="5">
        <f>(J3556/86400)+25569+(-5/24)</f>
        <v>42015.842118055552</v>
      </c>
      <c r="N3556" s="5">
        <f t="shared" si="55"/>
        <v>42046.499999999993</v>
      </c>
      <c r="O3556" t="b">
        <v>0</v>
      </c>
      <c r="P3556">
        <v>53</v>
      </c>
      <c r="Q3556" t="b">
        <v>1</v>
      </c>
      <c r="R3556" t="s">
        <v>8271</v>
      </c>
      <c r="S3556" s="11">
        <f>SUM(E3556/D3556)*100</f>
        <v>113.42219999999999</v>
      </c>
      <c r="T3556" s="10">
        <f>SUM(E3556/P3556)</f>
        <v>107.00207547169811</v>
      </c>
      <c r="U3556" t="s">
        <v>8315</v>
      </c>
      <c r="V3556" t="s">
        <v>8316</v>
      </c>
    </row>
    <row r="3557" spans="1:22" ht="43.5" x14ac:dyDescent="0.35">
      <c r="A3557">
        <v>3555</v>
      </c>
      <c r="B3557" s="3" t="s">
        <v>3554</v>
      </c>
      <c r="C3557" s="3" t="s">
        <v>7665</v>
      </c>
      <c r="D3557" s="18">
        <v>2400</v>
      </c>
      <c r="E3557" s="18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7">
        <v>42661.233726851853</v>
      </c>
      <c r="L3557" s="7">
        <v>42691.275393518517</v>
      </c>
      <c r="M3557" s="5">
        <f>(J3557/86400)+25569+(-5/24)</f>
        <v>42661.233726851853</v>
      </c>
      <c r="N3557" s="5">
        <f t="shared" si="55"/>
        <v>42691.275393518517</v>
      </c>
      <c r="O3557" t="b">
        <v>0</v>
      </c>
      <c r="P3557">
        <v>14</v>
      </c>
      <c r="Q3557" t="b">
        <v>1</v>
      </c>
      <c r="R3557" t="s">
        <v>8271</v>
      </c>
      <c r="S3557" s="11">
        <f>SUM(E3557/D3557)*100</f>
        <v>100</v>
      </c>
      <c r="T3557" s="10">
        <f>SUM(E3557/P3557)</f>
        <v>171.42857142857142</v>
      </c>
      <c r="U3557" t="s">
        <v>8315</v>
      </c>
      <c r="V3557" t="s">
        <v>8316</v>
      </c>
    </row>
    <row r="3558" spans="1:22" ht="58" x14ac:dyDescent="0.35">
      <c r="A3558">
        <v>3556</v>
      </c>
      <c r="B3558" s="3" t="s">
        <v>3555</v>
      </c>
      <c r="C3558" s="3" t="s">
        <v>7666</v>
      </c>
      <c r="D3558" s="18">
        <v>2200</v>
      </c>
      <c r="E3558" s="1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7">
        <v>41808.441249999996</v>
      </c>
      <c r="L3558" s="7">
        <v>41868.441249999996</v>
      </c>
      <c r="M3558" s="5">
        <f>(J3558/86400)+25569+(-5/24)</f>
        <v>41808.441249999996</v>
      </c>
      <c r="N3558" s="5">
        <f t="shared" si="55"/>
        <v>41868.441249999996</v>
      </c>
      <c r="O3558" t="b">
        <v>0</v>
      </c>
      <c r="P3558">
        <v>20</v>
      </c>
      <c r="Q3558" t="b">
        <v>1</v>
      </c>
      <c r="R3558" t="s">
        <v>8271</v>
      </c>
      <c r="S3558" s="11">
        <f>SUM(E3558/D3558)*100</f>
        <v>100.45454545454547</v>
      </c>
      <c r="T3558" s="10">
        <f>SUM(E3558/P3558)</f>
        <v>110.5</v>
      </c>
      <c r="U3558" t="s">
        <v>8315</v>
      </c>
      <c r="V3558" t="s">
        <v>8316</v>
      </c>
    </row>
    <row r="3559" spans="1:22" ht="58" x14ac:dyDescent="0.35">
      <c r="A3559">
        <v>3557</v>
      </c>
      <c r="B3559" s="3" t="s">
        <v>3556</v>
      </c>
      <c r="C3559" s="3" t="s">
        <v>7667</v>
      </c>
      <c r="D3559" s="18">
        <v>100000</v>
      </c>
      <c r="E3559" s="18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7">
        <v>41730.068414351852</v>
      </c>
      <c r="L3559" s="7">
        <v>41764.068414351852</v>
      </c>
      <c r="M3559" s="5">
        <f>(J3559/86400)+25569+(-5/24)</f>
        <v>41730.068414351852</v>
      </c>
      <c r="N3559" s="5">
        <f t="shared" si="55"/>
        <v>41764.068414351852</v>
      </c>
      <c r="O3559" t="b">
        <v>0</v>
      </c>
      <c r="P3559">
        <v>558</v>
      </c>
      <c r="Q3559" t="b">
        <v>1</v>
      </c>
      <c r="R3559" t="s">
        <v>8271</v>
      </c>
      <c r="S3559" s="11">
        <f>SUM(E3559/D3559)*100</f>
        <v>100.03599999999999</v>
      </c>
      <c r="T3559" s="10">
        <f>SUM(E3559/P3559)</f>
        <v>179.27598566308242</v>
      </c>
      <c r="U3559" t="s">
        <v>8315</v>
      </c>
      <c r="V3559" t="s">
        <v>8316</v>
      </c>
    </row>
    <row r="3560" spans="1:22" ht="43.5" x14ac:dyDescent="0.35">
      <c r="A3560">
        <v>3558</v>
      </c>
      <c r="B3560" s="3" t="s">
        <v>3557</v>
      </c>
      <c r="C3560" s="3" t="s">
        <v>7668</v>
      </c>
      <c r="D3560" s="18">
        <v>350</v>
      </c>
      <c r="E3560" s="18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7">
        <v>42139.608506944445</v>
      </c>
      <c r="L3560" s="7">
        <v>42181.666666666664</v>
      </c>
      <c r="M3560" s="5">
        <f>(J3560/86400)+25569+(-5/24)</f>
        <v>42139.608506944445</v>
      </c>
      <c r="N3560" s="5">
        <f t="shared" si="55"/>
        <v>42181.666666666664</v>
      </c>
      <c r="O3560" t="b">
        <v>0</v>
      </c>
      <c r="P3560">
        <v>22</v>
      </c>
      <c r="Q3560" t="b">
        <v>1</v>
      </c>
      <c r="R3560" t="s">
        <v>8271</v>
      </c>
      <c r="S3560" s="11">
        <f>SUM(E3560/D3560)*100</f>
        <v>144</v>
      </c>
      <c r="T3560" s="10">
        <f>SUM(E3560/P3560)</f>
        <v>22.90909090909091</v>
      </c>
      <c r="U3560" t="s">
        <v>8315</v>
      </c>
      <c r="V3560" t="s">
        <v>8316</v>
      </c>
    </row>
    <row r="3561" spans="1:22" ht="58" x14ac:dyDescent="0.35">
      <c r="A3561">
        <v>3559</v>
      </c>
      <c r="B3561" s="3" t="s">
        <v>3558</v>
      </c>
      <c r="C3561" s="3" t="s">
        <v>7669</v>
      </c>
      <c r="D3561" s="18">
        <v>1000</v>
      </c>
      <c r="E3561" s="18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7">
        <v>42193.887824074067</v>
      </c>
      <c r="L3561" s="7">
        <v>42216.165277777771</v>
      </c>
      <c r="M3561" s="5">
        <f>(J3561/86400)+25569+(-5/24)</f>
        <v>42193.887824074067</v>
      </c>
      <c r="N3561" s="5">
        <f t="shared" si="55"/>
        <v>42216.165277777771</v>
      </c>
      <c r="O3561" t="b">
        <v>0</v>
      </c>
      <c r="P3561">
        <v>24</v>
      </c>
      <c r="Q3561" t="b">
        <v>1</v>
      </c>
      <c r="R3561" t="s">
        <v>8271</v>
      </c>
      <c r="S3561" s="11">
        <f>SUM(E3561/D3561)*100</f>
        <v>103.49999999999999</v>
      </c>
      <c r="T3561" s="10">
        <f>SUM(E3561/P3561)</f>
        <v>43.125</v>
      </c>
      <c r="U3561" t="s">
        <v>8315</v>
      </c>
      <c r="V3561" t="s">
        <v>8316</v>
      </c>
    </row>
    <row r="3562" spans="1:22" ht="58" x14ac:dyDescent="0.35">
      <c r="A3562">
        <v>3560</v>
      </c>
      <c r="B3562" s="3" t="s">
        <v>3559</v>
      </c>
      <c r="C3562" s="3" t="s">
        <v>7670</v>
      </c>
      <c r="D3562" s="18">
        <v>3200</v>
      </c>
      <c r="E3562" s="18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7">
        <v>42115.68131944444</v>
      </c>
      <c r="L3562" s="7">
        <v>42150.906249999993</v>
      </c>
      <c r="M3562" s="5">
        <f>(J3562/86400)+25569+(-5/24)</f>
        <v>42115.68131944444</v>
      </c>
      <c r="N3562" s="5">
        <f t="shared" si="55"/>
        <v>42150.906249999993</v>
      </c>
      <c r="O3562" t="b">
        <v>0</v>
      </c>
      <c r="P3562">
        <v>74</v>
      </c>
      <c r="Q3562" t="b">
        <v>1</v>
      </c>
      <c r="R3562" t="s">
        <v>8271</v>
      </c>
      <c r="S3562" s="11">
        <f>SUM(E3562/D3562)*100</f>
        <v>108.43750000000001</v>
      </c>
      <c r="T3562" s="10">
        <f>SUM(E3562/P3562)</f>
        <v>46.891891891891895</v>
      </c>
      <c r="U3562" t="s">
        <v>8315</v>
      </c>
      <c r="V3562" t="s">
        <v>8316</v>
      </c>
    </row>
    <row r="3563" spans="1:22" ht="116" x14ac:dyDescent="0.35">
      <c r="A3563">
        <v>3561</v>
      </c>
      <c r="B3563" s="3" t="s">
        <v>3560</v>
      </c>
      <c r="C3563" s="3" t="s">
        <v>7671</v>
      </c>
      <c r="D3563" s="18">
        <v>2500</v>
      </c>
      <c r="E3563" s="18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7">
        <v>42203.471967592595</v>
      </c>
      <c r="L3563" s="7">
        <v>42221.566666666666</v>
      </c>
      <c r="M3563" s="5">
        <f>(J3563/86400)+25569+(-5/24)</f>
        <v>42203.471967592595</v>
      </c>
      <c r="N3563" s="5">
        <f t="shared" si="55"/>
        <v>42221.566666666666</v>
      </c>
      <c r="O3563" t="b">
        <v>0</v>
      </c>
      <c r="P3563">
        <v>54</v>
      </c>
      <c r="Q3563" t="b">
        <v>1</v>
      </c>
      <c r="R3563" t="s">
        <v>8271</v>
      </c>
      <c r="S3563" s="11">
        <f>SUM(E3563/D3563)*100</f>
        <v>102.4</v>
      </c>
      <c r="T3563" s="10">
        <f>SUM(E3563/P3563)</f>
        <v>47.407407407407405</v>
      </c>
      <c r="U3563" t="s">
        <v>8315</v>
      </c>
      <c r="V3563" t="s">
        <v>8316</v>
      </c>
    </row>
    <row r="3564" spans="1:22" ht="58" x14ac:dyDescent="0.35">
      <c r="A3564">
        <v>3562</v>
      </c>
      <c r="B3564" s="3" t="s">
        <v>3561</v>
      </c>
      <c r="C3564" s="3" t="s">
        <v>7672</v>
      </c>
      <c r="D3564" s="18">
        <v>315</v>
      </c>
      <c r="E3564" s="18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7">
        <v>42433.553553240738</v>
      </c>
      <c r="L3564" s="7">
        <v>42442.708333333336</v>
      </c>
      <c r="M3564" s="5">
        <f>(J3564/86400)+25569+(-5/24)</f>
        <v>42433.553553240738</v>
      </c>
      <c r="N3564" s="5">
        <f t="shared" si="55"/>
        <v>42442.708333333336</v>
      </c>
      <c r="O3564" t="b">
        <v>0</v>
      </c>
      <c r="P3564">
        <v>31</v>
      </c>
      <c r="Q3564" t="b">
        <v>1</v>
      </c>
      <c r="R3564" t="s">
        <v>8271</v>
      </c>
      <c r="S3564" s="11">
        <f>SUM(E3564/D3564)*100</f>
        <v>148.88888888888889</v>
      </c>
      <c r="T3564" s="10">
        <f>SUM(E3564/P3564)</f>
        <v>15.129032258064516</v>
      </c>
      <c r="U3564" t="s">
        <v>8315</v>
      </c>
      <c r="V3564" t="s">
        <v>8316</v>
      </c>
    </row>
    <row r="3565" spans="1:22" ht="43.5" x14ac:dyDescent="0.35">
      <c r="A3565">
        <v>3563</v>
      </c>
      <c r="B3565" s="3" t="s">
        <v>3562</v>
      </c>
      <c r="C3565" s="3" t="s">
        <v>7673</v>
      </c>
      <c r="D3565" s="18">
        <v>500</v>
      </c>
      <c r="E3565" s="18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7">
        <v>42555.46361111111</v>
      </c>
      <c r="L3565" s="7">
        <v>42583.583333333336</v>
      </c>
      <c r="M3565" s="5">
        <f>(J3565/86400)+25569+(-5/24)</f>
        <v>42555.46361111111</v>
      </c>
      <c r="N3565" s="5">
        <f t="shared" si="55"/>
        <v>42583.583333333336</v>
      </c>
      <c r="O3565" t="b">
        <v>0</v>
      </c>
      <c r="P3565">
        <v>25</v>
      </c>
      <c r="Q3565" t="b">
        <v>1</v>
      </c>
      <c r="R3565" t="s">
        <v>8271</v>
      </c>
      <c r="S3565" s="11">
        <f>SUM(E3565/D3565)*100</f>
        <v>105.49000000000002</v>
      </c>
      <c r="T3565" s="10">
        <f>SUM(E3565/P3565)</f>
        <v>21.098000000000003</v>
      </c>
      <c r="U3565" t="s">
        <v>8315</v>
      </c>
      <c r="V3565" t="s">
        <v>8316</v>
      </c>
    </row>
    <row r="3566" spans="1:22" ht="29" x14ac:dyDescent="0.35">
      <c r="A3566">
        <v>3564</v>
      </c>
      <c r="B3566" s="3" t="s">
        <v>3563</v>
      </c>
      <c r="C3566" s="3" t="s">
        <v>7674</v>
      </c>
      <c r="D3566" s="18">
        <v>1000</v>
      </c>
      <c r="E3566" s="18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7">
        <v>42236.414918981478</v>
      </c>
      <c r="L3566" s="7">
        <v>42282.458333333336</v>
      </c>
      <c r="M3566" s="5">
        <f>(J3566/86400)+25569+(-5/24)</f>
        <v>42236.414918981478</v>
      </c>
      <c r="N3566" s="5">
        <f t="shared" si="55"/>
        <v>42282.458333333336</v>
      </c>
      <c r="O3566" t="b">
        <v>0</v>
      </c>
      <c r="P3566">
        <v>17</v>
      </c>
      <c r="Q3566" t="b">
        <v>1</v>
      </c>
      <c r="R3566" t="s">
        <v>8271</v>
      </c>
      <c r="S3566" s="11">
        <f>SUM(E3566/D3566)*100</f>
        <v>100.49999999999999</v>
      </c>
      <c r="T3566" s="10">
        <f>SUM(E3566/P3566)</f>
        <v>59.117647058823529</v>
      </c>
      <c r="U3566" t="s">
        <v>8315</v>
      </c>
      <c r="V3566" t="s">
        <v>8316</v>
      </c>
    </row>
    <row r="3567" spans="1:22" ht="43.5" x14ac:dyDescent="0.35">
      <c r="A3567">
        <v>3565</v>
      </c>
      <c r="B3567" s="3" t="s">
        <v>3564</v>
      </c>
      <c r="C3567" s="3" t="s">
        <v>7675</v>
      </c>
      <c r="D3567" s="18">
        <v>900</v>
      </c>
      <c r="E3567" s="18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7">
        <v>41974.534814814811</v>
      </c>
      <c r="L3567" s="7">
        <v>42004.534814814811</v>
      </c>
      <c r="M3567" s="5">
        <f>(J3567/86400)+25569+(-5/24)</f>
        <v>41974.534814814811</v>
      </c>
      <c r="N3567" s="5">
        <f t="shared" si="55"/>
        <v>42004.534814814811</v>
      </c>
      <c r="O3567" t="b">
        <v>0</v>
      </c>
      <c r="P3567">
        <v>12</v>
      </c>
      <c r="Q3567" t="b">
        <v>1</v>
      </c>
      <c r="R3567" t="s">
        <v>8271</v>
      </c>
      <c r="S3567" s="11">
        <f>SUM(E3567/D3567)*100</f>
        <v>130.55555555555557</v>
      </c>
      <c r="T3567" s="10">
        <f>SUM(E3567/P3567)</f>
        <v>97.916666666666671</v>
      </c>
      <c r="U3567" t="s">
        <v>8315</v>
      </c>
      <c r="V3567" t="s">
        <v>8316</v>
      </c>
    </row>
    <row r="3568" spans="1:22" ht="43.5" x14ac:dyDescent="0.35">
      <c r="A3568">
        <v>3566</v>
      </c>
      <c r="B3568" s="3" t="s">
        <v>3565</v>
      </c>
      <c r="C3568" s="3" t="s">
        <v>7676</v>
      </c>
      <c r="D3568" s="18">
        <v>2000</v>
      </c>
      <c r="E3568" s="1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7">
        <v>41997.299571759257</v>
      </c>
      <c r="L3568" s="7">
        <v>42027.299571759257</v>
      </c>
      <c r="M3568" s="5">
        <f>(J3568/86400)+25569+(-5/24)</f>
        <v>41997.299571759257</v>
      </c>
      <c r="N3568" s="5">
        <f t="shared" si="55"/>
        <v>42027.299571759257</v>
      </c>
      <c r="O3568" t="b">
        <v>0</v>
      </c>
      <c r="P3568">
        <v>38</v>
      </c>
      <c r="Q3568" t="b">
        <v>1</v>
      </c>
      <c r="R3568" t="s">
        <v>8271</v>
      </c>
      <c r="S3568" s="11">
        <f>SUM(E3568/D3568)*100</f>
        <v>104.75000000000001</v>
      </c>
      <c r="T3568" s="10">
        <f>SUM(E3568/P3568)</f>
        <v>55.131578947368418</v>
      </c>
      <c r="U3568" t="s">
        <v>8315</v>
      </c>
      <c r="V3568" t="s">
        <v>8316</v>
      </c>
    </row>
    <row r="3569" spans="1:22" ht="43.5" x14ac:dyDescent="0.35">
      <c r="A3569">
        <v>3567</v>
      </c>
      <c r="B3569" s="3" t="s">
        <v>3566</v>
      </c>
      <c r="C3569" s="3" t="s">
        <v>7677</v>
      </c>
      <c r="D3569" s="18">
        <v>1000</v>
      </c>
      <c r="E3569" s="18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7">
        <v>42135.602361111109</v>
      </c>
      <c r="L3569" s="7">
        <v>42165.602361111109</v>
      </c>
      <c r="M3569" s="5">
        <f>(J3569/86400)+25569+(-5/24)</f>
        <v>42135.602361111109</v>
      </c>
      <c r="N3569" s="5">
        <f t="shared" si="55"/>
        <v>42165.602361111109</v>
      </c>
      <c r="O3569" t="b">
        <v>0</v>
      </c>
      <c r="P3569">
        <v>41</v>
      </c>
      <c r="Q3569" t="b">
        <v>1</v>
      </c>
      <c r="R3569" t="s">
        <v>8271</v>
      </c>
      <c r="S3569" s="11">
        <f>SUM(E3569/D3569)*100</f>
        <v>108.80000000000001</v>
      </c>
      <c r="T3569" s="10">
        <f>SUM(E3569/P3569)</f>
        <v>26.536585365853657</v>
      </c>
      <c r="U3569" t="s">
        <v>8315</v>
      </c>
      <c r="V3569" t="s">
        <v>8316</v>
      </c>
    </row>
    <row r="3570" spans="1:22" ht="43.5" x14ac:dyDescent="0.35">
      <c r="A3570">
        <v>3568</v>
      </c>
      <c r="B3570" s="3" t="s">
        <v>3567</v>
      </c>
      <c r="C3570" s="3" t="s">
        <v>7678</v>
      </c>
      <c r="D3570" s="18">
        <v>1000</v>
      </c>
      <c r="E3570" s="18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7">
        <v>41869.532337962963</v>
      </c>
      <c r="L3570" s="7">
        <v>41899.532337962963</v>
      </c>
      <c r="M3570" s="5">
        <f>(J3570/86400)+25569+(-5/24)</f>
        <v>41869.532337962963</v>
      </c>
      <c r="N3570" s="5">
        <f t="shared" si="55"/>
        <v>41899.532337962963</v>
      </c>
      <c r="O3570" t="b">
        <v>0</v>
      </c>
      <c r="P3570">
        <v>19</v>
      </c>
      <c r="Q3570" t="b">
        <v>1</v>
      </c>
      <c r="R3570" t="s">
        <v>8271</v>
      </c>
      <c r="S3570" s="11">
        <f>SUM(E3570/D3570)*100</f>
        <v>111.00000000000001</v>
      </c>
      <c r="T3570" s="10">
        <f>SUM(E3570/P3570)</f>
        <v>58.421052631578945</v>
      </c>
      <c r="U3570" t="s">
        <v>8315</v>
      </c>
      <c r="V3570" t="s">
        <v>8316</v>
      </c>
    </row>
    <row r="3571" spans="1:22" ht="43.5" x14ac:dyDescent="0.35">
      <c r="A3571">
        <v>3569</v>
      </c>
      <c r="B3571" s="3" t="s">
        <v>3568</v>
      </c>
      <c r="C3571" s="3" t="s">
        <v>7679</v>
      </c>
      <c r="D3571" s="18">
        <v>5000</v>
      </c>
      <c r="E3571" s="18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7">
        <v>41982.480277777773</v>
      </c>
      <c r="L3571" s="7">
        <v>42012.480277777773</v>
      </c>
      <c r="M3571" s="5">
        <f>(J3571/86400)+25569+(-5/24)</f>
        <v>41982.480277777773</v>
      </c>
      <c r="N3571" s="5">
        <f t="shared" si="55"/>
        <v>42012.480277777773</v>
      </c>
      <c r="O3571" t="b">
        <v>0</v>
      </c>
      <c r="P3571">
        <v>41</v>
      </c>
      <c r="Q3571" t="b">
        <v>1</v>
      </c>
      <c r="R3571" t="s">
        <v>8271</v>
      </c>
      <c r="S3571" s="11">
        <f>SUM(E3571/D3571)*100</f>
        <v>100.47999999999999</v>
      </c>
      <c r="T3571" s="10">
        <f>SUM(E3571/P3571)</f>
        <v>122.53658536585365</v>
      </c>
      <c r="U3571" t="s">
        <v>8315</v>
      </c>
      <c r="V3571" t="s">
        <v>8316</v>
      </c>
    </row>
    <row r="3572" spans="1:22" ht="43.5" x14ac:dyDescent="0.35">
      <c r="A3572">
        <v>3570</v>
      </c>
      <c r="B3572" s="3" t="s">
        <v>3569</v>
      </c>
      <c r="C3572" s="3" t="s">
        <v>7680</v>
      </c>
      <c r="D3572" s="18">
        <v>2000</v>
      </c>
      <c r="E3572" s="18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7">
        <v>41976.12364583333</v>
      </c>
      <c r="L3572" s="7">
        <v>42004.083333333336</v>
      </c>
      <c r="M3572" s="5">
        <f>(J3572/86400)+25569+(-5/24)</f>
        <v>41976.12364583333</v>
      </c>
      <c r="N3572" s="5">
        <f t="shared" si="55"/>
        <v>42004.083333333336</v>
      </c>
      <c r="O3572" t="b">
        <v>0</v>
      </c>
      <c r="P3572">
        <v>26</v>
      </c>
      <c r="Q3572" t="b">
        <v>1</v>
      </c>
      <c r="R3572" t="s">
        <v>8271</v>
      </c>
      <c r="S3572" s="11">
        <f>SUM(E3572/D3572)*100</f>
        <v>114.35</v>
      </c>
      <c r="T3572" s="10">
        <f>SUM(E3572/P3572)</f>
        <v>87.961538461538467</v>
      </c>
      <c r="U3572" t="s">
        <v>8315</v>
      </c>
      <c r="V3572" t="s">
        <v>8316</v>
      </c>
    </row>
    <row r="3573" spans="1:22" ht="43.5" x14ac:dyDescent="0.35">
      <c r="A3573">
        <v>3571</v>
      </c>
      <c r="B3573" s="3" t="s">
        <v>3570</v>
      </c>
      <c r="C3573" s="3" t="s">
        <v>7681</v>
      </c>
      <c r="D3573" s="18">
        <v>1500</v>
      </c>
      <c r="E3573" s="18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7">
        <v>41912.650613425925</v>
      </c>
      <c r="L3573" s="7">
        <v>41942.650613425925</v>
      </c>
      <c r="M3573" s="5">
        <f>(J3573/86400)+25569+(-5/24)</f>
        <v>41912.650613425925</v>
      </c>
      <c r="N3573" s="5">
        <f t="shared" si="55"/>
        <v>41942.650613425925</v>
      </c>
      <c r="O3573" t="b">
        <v>0</v>
      </c>
      <c r="P3573">
        <v>25</v>
      </c>
      <c r="Q3573" t="b">
        <v>1</v>
      </c>
      <c r="R3573" t="s">
        <v>8271</v>
      </c>
      <c r="S3573" s="11">
        <f>SUM(E3573/D3573)*100</f>
        <v>122.06666666666666</v>
      </c>
      <c r="T3573" s="10">
        <f>SUM(E3573/P3573)</f>
        <v>73.239999999999995</v>
      </c>
      <c r="U3573" t="s">
        <v>8315</v>
      </c>
      <c r="V3573" t="s">
        <v>8316</v>
      </c>
    </row>
    <row r="3574" spans="1:22" ht="29" x14ac:dyDescent="0.35">
      <c r="A3574">
        <v>3572</v>
      </c>
      <c r="B3574" s="3" t="s">
        <v>3571</v>
      </c>
      <c r="C3574" s="3" t="s">
        <v>7682</v>
      </c>
      <c r="D3574" s="18">
        <v>500</v>
      </c>
      <c r="E3574" s="18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7">
        <v>42146.36206018518</v>
      </c>
      <c r="L3574" s="7">
        <v>42176.36206018518</v>
      </c>
      <c r="M3574" s="5">
        <f>(J3574/86400)+25569+(-5/24)</f>
        <v>42146.36206018518</v>
      </c>
      <c r="N3574" s="5">
        <f t="shared" si="55"/>
        <v>42176.36206018518</v>
      </c>
      <c r="O3574" t="b">
        <v>0</v>
      </c>
      <c r="P3574">
        <v>9</v>
      </c>
      <c r="Q3574" t="b">
        <v>1</v>
      </c>
      <c r="R3574" t="s">
        <v>8271</v>
      </c>
      <c r="S3574" s="11">
        <f>SUM(E3574/D3574)*100</f>
        <v>100</v>
      </c>
      <c r="T3574" s="10">
        <f>SUM(E3574/P3574)</f>
        <v>55.555555555555557</v>
      </c>
      <c r="U3574" t="s">
        <v>8315</v>
      </c>
      <c r="V3574" t="s">
        <v>8316</v>
      </c>
    </row>
    <row r="3575" spans="1:22" ht="43.5" x14ac:dyDescent="0.35">
      <c r="A3575">
        <v>3573</v>
      </c>
      <c r="B3575" s="3" t="s">
        <v>3572</v>
      </c>
      <c r="C3575" s="3" t="s">
        <v>7683</v>
      </c>
      <c r="D3575" s="18">
        <v>3000</v>
      </c>
      <c r="E3575" s="18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7">
        <v>41921.167199074072</v>
      </c>
      <c r="L3575" s="7">
        <v>41951.208865740737</v>
      </c>
      <c r="M3575" s="5">
        <f>(J3575/86400)+25569+(-5/24)</f>
        <v>41921.167199074072</v>
      </c>
      <c r="N3575" s="5">
        <f t="shared" si="55"/>
        <v>41951.208865740737</v>
      </c>
      <c r="O3575" t="b">
        <v>0</v>
      </c>
      <c r="P3575">
        <v>78</v>
      </c>
      <c r="Q3575" t="b">
        <v>1</v>
      </c>
      <c r="R3575" t="s">
        <v>8271</v>
      </c>
      <c r="S3575" s="11">
        <f>SUM(E3575/D3575)*100</f>
        <v>102.8</v>
      </c>
      <c r="T3575" s="10">
        <f>SUM(E3575/P3575)</f>
        <v>39.53846153846154</v>
      </c>
      <c r="U3575" t="s">
        <v>8315</v>
      </c>
      <c r="V3575" t="s">
        <v>8316</v>
      </c>
    </row>
    <row r="3576" spans="1:22" ht="43.5" x14ac:dyDescent="0.35">
      <c r="A3576">
        <v>3574</v>
      </c>
      <c r="B3576" s="3" t="s">
        <v>3573</v>
      </c>
      <c r="C3576" s="3" t="s">
        <v>7684</v>
      </c>
      <c r="D3576" s="18">
        <v>5800</v>
      </c>
      <c r="E3576" s="18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7">
        <v>41926.734351851854</v>
      </c>
      <c r="L3576" s="7">
        <v>41956.776018518511</v>
      </c>
      <c r="M3576" s="5">
        <f>(J3576/86400)+25569+(-5/24)</f>
        <v>41926.734351851854</v>
      </c>
      <c r="N3576" s="5">
        <f t="shared" si="55"/>
        <v>41956.776018518511</v>
      </c>
      <c r="O3576" t="b">
        <v>0</v>
      </c>
      <c r="P3576">
        <v>45</v>
      </c>
      <c r="Q3576" t="b">
        <v>1</v>
      </c>
      <c r="R3576" t="s">
        <v>8271</v>
      </c>
      <c r="S3576" s="11">
        <f>SUM(E3576/D3576)*100</f>
        <v>106.12068965517241</v>
      </c>
      <c r="T3576" s="10">
        <f>SUM(E3576/P3576)</f>
        <v>136.77777777777777</v>
      </c>
      <c r="U3576" t="s">
        <v>8315</v>
      </c>
      <c r="V3576" t="s">
        <v>8316</v>
      </c>
    </row>
    <row r="3577" spans="1:22" ht="43.5" x14ac:dyDescent="0.35">
      <c r="A3577">
        <v>3575</v>
      </c>
      <c r="B3577" s="3" t="s">
        <v>3574</v>
      </c>
      <c r="C3577" s="3" t="s">
        <v>7685</v>
      </c>
      <c r="D3577" s="18">
        <v>10000</v>
      </c>
      <c r="E3577" s="18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7">
        <v>42561.575543981475</v>
      </c>
      <c r="L3577" s="7">
        <v>42592.957638888889</v>
      </c>
      <c r="M3577" s="5">
        <f>(J3577/86400)+25569+(-5/24)</f>
        <v>42561.575543981475</v>
      </c>
      <c r="N3577" s="5">
        <f t="shared" si="55"/>
        <v>42592.957638888889</v>
      </c>
      <c r="O3577" t="b">
        <v>0</v>
      </c>
      <c r="P3577">
        <v>102</v>
      </c>
      <c r="Q3577" t="b">
        <v>1</v>
      </c>
      <c r="R3577" t="s">
        <v>8271</v>
      </c>
      <c r="S3577" s="11">
        <f>SUM(E3577/D3577)*100</f>
        <v>101.33000000000001</v>
      </c>
      <c r="T3577" s="10">
        <f>SUM(E3577/P3577)</f>
        <v>99.343137254901961</v>
      </c>
      <c r="U3577" t="s">
        <v>8315</v>
      </c>
      <c r="V3577" t="s">
        <v>8316</v>
      </c>
    </row>
    <row r="3578" spans="1:22" ht="43.5" x14ac:dyDescent="0.35">
      <c r="A3578">
        <v>3576</v>
      </c>
      <c r="B3578" s="3" t="s">
        <v>3575</v>
      </c>
      <c r="C3578" s="3" t="s">
        <v>7686</v>
      </c>
      <c r="D3578" s="18">
        <v>100</v>
      </c>
      <c r="E3578" s="1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7">
        <v>42649.340902777774</v>
      </c>
      <c r="L3578" s="7">
        <v>42709.382569444446</v>
      </c>
      <c r="M3578" s="5">
        <f>(J3578/86400)+25569+(-5/24)</f>
        <v>42649.340902777774</v>
      </c>
      <c r="N3578" s="5">
        <f t="shared" si="55"/>
        <v>42709.382569444446</v>
      </c>
      <c r="O3578" t="b">
        <v>0</v>
      </c>
      <c r="P3578">
        <v>5</v>
      </c>
      <c r="Q3578" t="b">
        <v>1</v>
      </c>
      <c r="R3578" t="s">
        <v>8271</v>
      </c>
      <c r="S3578" s="11">
        <f>SUM(E3578/D3578)*100</f>
        <v>100</v>
      </c>
      <c r="T3578" s="10">
        <f>SUM(E3578/P3578)</f>
        <v>20</v>
      </c>
      <c r="U3578" t="s">
        <v>8315</v>
      </c>
      <c r="V3578" t="s">
        <v>8316</v>
      </c>
    </row>
    <row r="3579" spans="1:22" ht="43.5" x14ac:dyDescent="0.35">
      <c r="A3579">
        <v>3577</v>
      </c>
      <c r="B3579" s="3" t="s">
        <v>3576</v>
      </c>
      <c r="C3579" s="3" t="s">
        <v>7687</v>
      </c>
      <c r="D3579" s="18">
        <v>600</v>
      </c>
      <c r="E3579" s="18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7">
        <v>42093.578506944446</v>
      </c>
      <c r="L3579" s="7">
        <v>42120.061111111114</v>
      </c>
      <c r="M3579" s="5">
        <f>(J3579/86400)+25569+(-5/24)</f>
        <v>42093.578506944446</v>
      </c>
      <c r="N3579" s="5">
        <f t="shared" si="55"/>
        <v>42120.061111111114</v>
      </c>
      <c r="O3579" t="b">
        <v>0</v>
      </c>
      <c r="P3579">
        <v>27</v>
      </c>
      <c r="Q3579" t="b">
        <v>1</v>
      </c>
      <c r="R3579" t="s">
        <v>8271</v>
      </c>
      <c r="S3579" s="11">
        <f>SUM(E3579/D3579)*100</f>
        <v>130</v>
      </c>
      <c r="T3579" s="10">
        <f>SUM(E3579/P3579)</f>
        <v>28.888888888888889</v>
      </c>
      <c r="U3579" t="s">
        <v>8315</v>
      </c>
      <c r="V3579" t="s">
        <v>8316</v>
      </c>
    </row>
    <row r="3580" spans="1:22" ht="43.5" x14ac:dyDescent="0.35">
      <c r="A3580">
        <v>3578</v>
      </c>
      <c r="B3580" s="3" t="s">
        <v>3577</v>
      </c>
      <c r="C3580" s="3" t="s">
        <v>7688</v>
      </c>
      <c r="D3580" s="18">
        <v>1500</v>
      </c>
      <c r="E3580" s="18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7">
        <v>42460.525196759256</v>
      </c>
      <c r="L3580" s="7">
        <v>42490.525196759256</v>
      </c>
      <c r="M3580" s="5">
        <f>(J3580/86400)+25569+(-5/24)</f>
        <v>42460.525196759256</v>
      </c>
      <c r="N3580" s="5">
        <f t="shared" si="55"/>
        <v>42490.525196759256</v>
      </c>
      <c r="O3580" t="b">
        <v>0</v>
      </c>
      <c r="P3580">
        <v>37</v>
      </c>
      <c r="Q3580" t="b">
        <v>1</v>
      </c>
      <c r="R3580" t="s">
        <v>8271</v>
      </c>
      <c r="S3580" s="11">
        <f>SUM(E3580/D3580)*100</f>
        <v>100.01333333333334</v>
      </c>
      <c r="T3580" s="10">
        <f>SUM(E3580/P3580)</f>
        <v>40.545945945945945</v>
      </c>
      <c r="U3580" t="s">
        <v>8315</v>
      </c>
      <c r="V3580" t="s">
        <v>8316</v>
      </c>
    </row>
    <row r="3581" spans="1:22" ht="43.5" x14ac:dyDescent="0.35">
      <c r="A3581">
        <v>3579</v>
      </c>
      <c r="B3581" s="3" t="s">
        <v>3578</v>
      </c>
      <c r="C3581" s="3" t="s">
        <v>7689</v>
      </c>
      <c r="D3581" s="18">
        <v>500</v>
      </c>
      <c r="E3581" s="18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7">
        <v>42430.553888888891</v>
      </c>
      <c r="L3581" s="7">
        <v>42460.51222222222</v>
      </c>
      <c r="M3581" s="5">
        <f>(J3581/86400)+25569+(-5/24)</f>
        <v>42430.553888888891</v>
      </c>
      <c r="N3581" s="5">
        <f t="shared" si="55"/>
        <v>42460.51222222222</v>
      </c>
      <c r="O3581" t="b">
        <v>0</v>
      </c>
      <c r="P3581">
        <v>14</v>
      </c>
      <c r="Q3581" t="b">
        <v>1</v>
      </c>
      <c r="R3581" t="s">
        <v>8271</v>
      </c>
      <c r="S3581" s="11">
        <f>SUM(E3581/D3581)*100</f>
        <v>100</v>
      </c>
      <c r="T3581" s="10">
        <f>SUM(E3581/P3581)</f>
        <v>35.714285714285715</v>
      </c>
      <c r="U3581" t="s">
        <v>8315</v>
      </c>
      <c r="V3581" t="s">
        <v>8316</v>
      </c>
    </row>
    <row r="3582" spans="1:22" ht="43.5" x14ac:dyDescent="0.35">
      <c r="A3582">
        <v>3580</v>
      </c>
      <c r="B3582" s="3" t="s">
        <v>3579</v>
      </c>
      <c r="C3582" s="3" t="s">
        <v>7690</v>
      </c>
      <c r="D3582" s="18">
        <v>900</v>
      </c>
      <c r="E3582" s="18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7">
        <v>42025.967847222222</v>
      </c>
      <c r="L3582" s="7">
        <v>42063.999305555553</v>
      </c>
      <c r="M3582" s="5">
        <f>(J3582/86400)+25569+(-5/24)</f>
        <v>42025.967847222222</v>
      </c>
      <c r="N3582" s="5">
        <f t="shared" si="55"/>
        <v>42063.999305555553</v>
      </c>
      <c r="O3582" t="b">
        <v>0</v>
      </c>
      <c r="P3582">
        <v>27</v>
      </c>
      <c r="Q3582" t="b">
        <v>1</v>
      </c>
      <c r="R3582" t="s">
        <v>8271</v>
      </c>
      <c r="S3582" s="11">
        <f>SUM(E3582/D3582)*100</f>
        <v>113.88888888888889</v>
      </c>
      <c r="T3582" s="10">
        <f>SUM(E3582/P3582)</f>
        <v>37.962962962962962</v>
      </c>
      <c r="U3582" t="s">
        <v>8315</v>
      </c>
      <c r="V3582" t="s">
        <v>8316</v>
      </c>
    </row>
    <row r="3583" spans="1:22" ht="58" x14ac:dyDescent="0.35">
      <c r="A3583">
        <v>3581</v>
      </c>
      <c r="B3583" s="3" t="s">
        <v>3580</v>
      </c>
      <c r="C3583" s="3" t="s">
        <v>7691</v>
      </c>
      <c r="D3583" s="18">
        <v>1500</v>
      </c>
      <c r="E3583" s="18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7">
        <v>41836.26284722222</v>
      </c>
      <c r="L3583" s="7">
        <v>41850.26284722222</v>
      </c>
      <c r="M3583" s="5">
        <f>(J3583/86400)+25569+(-5/24)</f>
        <v>41836.26284722222</v>
      </c>
      <c r="N3583" s="5">
        <f t="shared" si="55"/>
        <v>41850.26284722222</v>
      </c>
      <c r="O3583" t="b">
        <v>0</v>
      </c>
      <c r="P3583">
        <v>45</v>
      </c>
      <c r="Q3583" t="b">
        <v>1</v>
      </c>
      <c r="R3583" t="s">
        <v>8271</v>
      </c>
      <c r="S3583" s="11">
        <f>SUM(E3583/D3583)*100</f>
        <v>100</v>
      </c>
      <c r="T3583" s="10">
        <f>SUM(E3583/P3583)</f>
        <v>33.333333333333336</v>
      </c>
      <c r="U3583" t="s">
        <v>8315</v>
      </c>
      <c r="V3583" t="s">
        <v>8316</v>
      </c>
    </row>
    <row r="3584" spans="1:22" ht="43.5" x14ac:dyDescent="0.35">
      <c r="A3584">
        <v>3582</v>
      </c>
      <c r="B3584" s="3" t="s">
        <v>3581</v>
      </c>
      <c r="C3584" s="3" t="s">
        <v>7692</v>
      </c>
      <c r="D3584" s="18">
        <v>1000</v>
      </c>
      <c r="E3584" s="18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7">
        <v>42450.887523148143</v>
      </c>
      <c r="L3584" s="7">
        <v>42464.887523148143</v>
      </c>
      <c r="M3584" s="5">
        <f>(J3584/86400)+25569+(-5/24)</f>
        <v>42450.887523148143</v>
      </c>
      <c r="N3584" s="5">
        <f t="shared" si="55"/>
        <v>42464.887523148143</v>
      </c>
      <c r="O3584" t="b">
        <v>0</v>
      </c>
      <c r="P3584">
        <v>49</v>
      </c>
      <c r="Q3584" t="b">
        <v>1</v>
      </c>
      <c r="R3584" t="s">
        <v>8271</v>
      </c>
      <c r="S3584" s="11">
        <f>SUM(E3584/D3584)*100</f>
        <v>287</v>
      </c>
      <c r="T3584" s="10">
        <f>SUM(E3584/P3584)</f>
        <v>58.571428571428569</v>
      </c>
      <c r="U3584" t="s">
        <v>8315</v>
      </c>
      <c r="V3584" t="s">
        <v>8316</v>
      </c>
    </row>
    <row r="3585" spans="1:22" ht="43.5" x14ac:dyDescent="0.35">
      <c r="A3585">
        <v>3583</v>
      </c>
      <c r="B3585" s="3" t="s">
        <v>3582</v>
      </c>
      <c r="C3585" s="3" t="s">
        <v>7693</v>
      </c>
      <c r="D3585" s="18">
        <v>3000</v>
      </c>
      <c r="E3585" s="18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7">
        <v>42418.217650462961</v>
      </c>
      <c r="L3585" s="7">
        <v>42478.175983796296</v>
      </c>
      <c r="M3585" s="5">
        <f>(J3585/86400)+25569+(-5/24)</f>
        <v>42418.217650462961</v>
      </c>
      <c r="N3585" s="5">
        <f t="shared" si="55"/>
        <v>42478.175983796296</v>
      </c>
      <c r="O3585" t="b">
        <v>0</v>
      </c>
      <c r="P3585">
        <v>24</v>
      </c>
      <c r="Q3585" t="b">
        <v>1</v>
      </c>
      <c r="R3585" t="s">
        <v>8271</v>
      </c>
      <c r="S3585" s="11">
        <f>SUM(E3585/D3585)*100</f>
        <v>108.5</v>
      </c>
      <c r="T3585" s="10">
        <f>SUM(E3585/P3585)</f>
        <v>135.625</v>
      </c>
      <c r="U3585" t="s">
        <v>8315</v>
      </c>
      <c r="V3585" t="s">
        <v>8316</v>
      </c>
    </row>
    <row r="3586" spans="1:22" ht="87" x14ac:dyDescent="0.35">
      <c r="A3586">
        <v>3584</v>
      </c>
      <c r="B3586" s="3" t="s">
        <v>3583</v>
      </c>
      <c r="C3586" s="3" t="s">
        <v>7694</v>
      </c>
      <c r="D3586" s="18">
        <v>3000</v>
      </c>
      <c r="E3586" s="18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7">
        <v>42168.108148148145</v>
      </c>
      <c r="L3586" s="7">
        <v>42198.108148148145</v>
      </c>
      <c r="M3586" s="5">
        <f>(J3586/86400)+25569+(-5/24)</f>
        <v>42168.108148148145</v>
      </c>
      <c r="N3586" s="5">
        <f t="shared" si="55"/>
        <v>42198.108148148145</v>
      </c>
      <c r="O3586" t="b">
        <v>0</v>
      </c>
      <c r="P3586">
        <v>112</v>
      </c>
      <c r="Q3586" t="b">
        <v>1</v>
      </c>
      <c r="R3586" t="s">
        <v>8271</v>
      </c>
      <c r="S3586" s="11">
        <f>SUM(E3586/D3586)*100</f>
        <v>115.5</v>
      </c>
      <c r="T3586" s="10">
        <f>SUM(E3586/P3586)</f>
        <v>30.9375</v>
      </c>
      <c r="U3586" t="s">
        <v>8315</v>
      </c>
      <c r="V3586" t="s">
        <v>8316</v>
      </c>
    </row>
    <row r="3587" spans="1:22" ht="43.5" x14ac:dyDescent="0.35">
      <c r="A3587">
        <v>3585</v>
      </c>
      <c r="B3587" s="3" t="s">
        <v>3584</v>
      </c>
      <c r="C3587" s="3" t="s">
        <v>7695</v>
      </c>
      <c r="D3587" s="18">
        <v>3400</v>
      </c>
      <c r="E3587" s="18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7">
        <v>41964.507986111108</v>
      </c>
      <c r="L3587" s="7">
        <v>41994.507986111108</v>
      </c>
      <c r="M3587" s="5">
        <f>(J3587/86400)+25569+(-5/24)</f>
        <v>41964.507986111108</v>
      </c>
      <c r="N3587" s="5">
        <f t="shared" ref="N3587:N3650" si="56">(I3587/86400)+25569+(-5/24)</f>
        <v>41994.507986111108</v>
      </c>
      <c r="O3587" t="b">
        <v>0</v>
      </c>
      <c r="P3587">
        <v>23</v>
      </c>
      <c r="Q3587" t="b">
        <v>1</v>
      </c>
      <c r="R3587" t="s">
        <v>8271</v>
      </c>
      <c r="S3587" s="11">
        <f>SUM(E3587/D3587)*100</f>
        <v>119.11764705882352</v>
      </c>
      <c r="T3587" s="10">
        <f>SUM(E3587/P3587)</f>
        <v>176.08695652173913</v>
      </c>
      <c r="U3587" t="s">
        <v>8315</v>
      </c>
      <c r="V3587" t="s">
        <v>8316</v>
      </c>
    </row>
    <row r="3588" spans="1:22" x14ac:dyDescent="0.35">
      <c r="A3588">
        <v>3586</v>
      </c>
      <c r="B3588" s="3" t="s">
        <v>3585</v>
      </c>
      <c r="C3588" s="3" t="s">
        <v>7696</v>
      </c>
      <c r="D3588" s="18">
        <v>7500</v>
      </c>
      <c r="E3588" s="1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7">
        <v>42576.489236111105</v>
      </c>
      <c r="L3588" s="7">
        <v>42636.489236111105</v>
      </c>
      <c r="M3588" s="5">
        <f>(J3588/86400)+25569+(-5/24)</f>
        <v>42576.489236111105</v>
      </c>
      <c r="N3588" s="5">
        <f t="shared" si="56"/>
        <v>42636.489236111105</v>
      </c>
      <c r="O3588" t="b">
        <v>0</v>
      </c>
      <c r="P3588">
        <v>54</v>
      </c>
      <c r="Q3588" t="b">
        <v>1</v>
      </c>
      <c r="R3588" t="s">
        <v>8271</v>
      </c>
      <c r="S3588" s="11">
        <f>SUM(E3588/D3588)*100</f>
        <v>109.42666666666668</v>
      </c>
      <c r="T3588" s="10">
        <f>SUM(E3588/P3588)</f>
        <v>151.9814814814815</v>
      </c>
      <c r="U3588" t="s">
        <v>8315</v>
      </c>
      <c r="V3588" t="s">
        <v>8316</v>
      </c>
    </row>
    <row r="3589" spans="1:22" ht="43.5" x14ac:dyDescent="0.35">
      <c r="A3589">
        <v>3587</v>
      </c>
      <c r="B3589" s="3" t="s">
        <v>3586</v>
      </c>
      <c r="C3589" s="3" t="s">
        <v>7697</v>
      </c>
      <c r="D3589" s="18">
        <v>500</v>
      </c>
      <c r="E3589" s="18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7">
        <v>42503.331643518519</v>
      </c>
      <c r="L3589" s="7">
        <v>42548.583333333336</v>
      </c>
      <c r="M3589" s="5">
        <f>(J3589/86400)+25569+(-5/24)</f>
        <v>42503.331643518519</v>
      </c>
      <c r="N3589" s="5">
        <f t="shared" si="56"/>
        <v>42548.583333333336</v>
      </c>
      <c r="O3589" t="b">
        <v>0</v>
      </c>
      <c r="P3589">
        <v>28</v>
      </c>
      <c r="Q3589" t="b">
        <v>1</v>
      </c>
      <c r="R3589" t="s">
        <v>8271</v>
      </c>
      <c r="S3589" s="11">
        <f>SUM(E3589/D3589)*100</f>
        <v>126.6</v>
      </c>
      <c r="T3589" s="10">
        <f>SUM(E3589/P3589)</f>
        <v>22.607142857142858</v>
      </c>
      <c r="U3589" t="s">
        <v>8315</v>
      </c>
      <c r="V3589" t="s">
        <v>8316</v>
      </c>
    </row>
    <row r="3590" spans="1:22" ht="43.5" x14ac:dyDescent="0.35">
      <c r="A3590">
        <v>3588</v>
      </c>
      <c r="B3590" s="3" t="s">
        <v>3587</v>
      </c>
      <c r="C3590" s="3" t="s">
        <v>7698</v>
      </c>
      <c r="D3590" s="18">
        <v>200</v>
      </c>
      <c r="E3590" s="18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7">
        <v>42101.620486111111</v>
      </c>
      <c r="L3590" s="7">
        <v>42123.749999999993</v>
      </c>
      <c r="M3590" s="5">
        <f>(J3590/86400)+25569+(-5/24)</f>
        <v>42101.620486111111</v>
      </c>
      <c r="N3590" s="5">
        <f t="shared" si="56"/>
        <v>42123.749999999993</v>
      </c>
      <c r="O3590" t="b">
        <v>0</v>
      </c>
      <c r="P3590">
        <v>11</v>
      </c>
      <c r="Q3590" t="b">
        <v>1</v>
      </c>
      <c r="R3590" t="s">
        <v>8271</v>
      </c>
      <c r="S3590" s="11">
        <f>SUM(E3590/D3590)*100</f>
        <v>100.49999999999999</v>
      </c>
      <c r="T3590" s="10">
        <f>SUM(E3590/P3590)</f>
        <v>18.272727272727273</v>
      </c>
      <c r="U3590" t="s">
        <v>8315</v>
      </c>
      <c r="V3590" t="s">
        <v>8316</v>
      </c>
    </row>
    <row r="3591" spans="1:22" ht="43.5" x14ac:dyDescent="0.35">
      <c r="A3591">
        <v>3589</v>
      </c>
      <c r="B3591" s="3" t="s">
        <v>3588</v>
      </c>
      <c r="C3591" s="3" t="s">
        <v>7699</v>
      </c>
      <c r="D3591" s="18">
        <v>4000</v>
      </c>
      <c r="E3591" s="18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7">
        <v>42125.439201388886</v>
      </c>
      <c r="L3591" s="7">
        <v>42150.439201388886</v>
      </c>
      <c r="M3591" s="5">
        <f>(J3591/86400)+25569+(-5/24)</f>
        <v>42125.439201388886</v>
      </c>
      <c r="N3591" s="5">
        <f t="shared" si="56"/>
        <v>42150.439201388886</v>
      </c>
      <c r="O3591" t="b">
        <v>0</v>
      </c>
      <c r="P3591">
        <v>62</v>
      </c>
      <c r="Q3591" t="b">
        <v>1</v>
      </c>
      <c r="R3591" t="s">
        <v>8271</v>
      </c>
      <c r="S3591" s="11">
        <f>SUM(E3591/D3591)*100</f>
        <v>127.49999999999999</v>
      </c>
      <c r="T3591" s="10">
        <f>SUM(E3591/P3591)</f>
        <v>82.258064516129039</v>
      </c>
      <c r="U3591" t="s">
        <v>8315</v>
      </c>
      <c r="V3591" t="s">
        <v>8316</v>
      </c>
    </row>
    <row r="3592" spans="1:22" ht="58" x14ac:dyDescent="0.35">
      <c r="A3592">
        <v>3590</v>
      </c>
      <c r="B3592" s="3" t="s">
        <v>3589</v>
      </c>
      <c r="C3592" s="3" t="s">
        <v>7700</v>
      </c>
      <c r="D3592" s="18">
        <v>5000</v>
      </c>
      <c r="E3592" s="18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7">
        <v>41902.125393518516</v>
      </c>
      <c r="L3592" s="7">
        <v>41932.125393518516</v>
      </c>
      <c r="M3592" s="5">
        <f>(J3592/86400)+25569+(-5/24)</f>
        <v>41902.125393518516</v>
      </c>
      <c r="N3592" s="5">
        <f t="shared" si="56"/>
        <v>41932.125393518516</v>
      </c>
      <c r="O3592" t="b">
        <v>0</v>
      </c>
      <c r="P3592">
        <v>73</v>
      </c>
      <c r="Q3592" t="b">
        <v>1</v>
      </c>
      <c r="R3592" t="s">
        <v>8271</v>
      </c>
      <c r="S3592" s="11">
        <f>SUM(E3592/D3592)*100</f>
        <v>100.05999999999999</v>
      </c>
      <c r="T3592" s="10">
        <f>SUM(E3592/P3592)</f>
        <v>68.534246575342465</v>
      </c>
      <c r="U3592" t="s">
        <v>8315</v>
      </c>
      <c r="V3592" t="s">
        <v>8316</v>
      </c>
    </row>
    <row r="3593" spans="1:22" ht="43.5" x14ac:dyDescent="0.35">
      <c r="A3593">
        <v>3591</v>
      </c>
      <c r="B3593" s="3" t="s">
        <v>3590</v>
      </c>
      <c r="C3593" s="3" t="s">
        <v>7701</v>
      </c>
      <c r="D3593" s="18">
        <v>700</v>
      </c>
      <c r="E3593" s="18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7">
        <v>42003.74009259259</v>
      </c>
      <c r="L3593" s="7">
        <v>42027.999305555553</v>
      </c>
      <c r="M3593" s="5">
        <f>(J3593/86400)+25569+(-5/24)</f>
        <v>42003.74009259259</v>
      </c>
      <c r="N3593" s="5">
        <f t="shared" si="56"/>
        <v>42027.999305555553</v>
      </c>
      <c r="O3593" t="b">
        <v>0</v>
      </c>
      <c r="P3593">
        <v>18</v>
      </c>
      <c r="Q3593" t="b">
        <v>1</v>
      </c>
      <c r="R3593" t="s">
        <v>8271</v>
      </c>
      <c r="S3593" s="11">
        <f>SUM(E3593/D3593)*100</f>
        <v>175</v>
      </c>
      <c r="T3593" s="10">
        <f>SUM(E3593/P3593)</f>
        <v>68.055555555555557</v>
      </c>
      <c r="U3593" t="s">
        <v>8315</v>
      </c>
      <c r="V3593" t="s">
        <v>8316</v>
      </c>
    </row>
    <row r="3594" spans="1:22" ht="43.5" x14ac:dyDescent="0.35">
      <c r="A3594">
        <v>3592</v>
      </c>
      <c r="B3594" s="3" t="s">
        <v>3591</v>
      </c>
      <c r="C3594" s="3" t="s">
        <v>7702</v>
      </c>
      <c r="D3594" s="18">
        <v>2000</v>
      </c>
      <c r="E3594" s="18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7">
        <v>41988.621608796289</v>
      </c>
      <c r="L3594" s="7">
        <v>42045.999305555553</v>
      </c>
      <c r="M3594" s="5">
        <f>(J3594/86400)+25569+(-5/24)</f>
        <v>41988.621608796289</v>
      </c>
      <c r="N3594" s="5">
        <f t="shared" si="56"/>
        <v>42045.999305555553</v>
      </c>
      <c r="O3594" t="b">
        <v>0</v>
      </c>
      <c r="P3594">
        <v>35</v>
      </c>
      <c r="Q3594" t="b">
        <v>1</v>
      </c>
      <c r="R3594" t="s">
        <v>8271</v>
      </c>
      <c r="S3594" s="11">
        <f>SUM(E3594/D3594)*100</f>
        <v>127.25</v>
      </c>
      <c r="T3594" s="10">
        <f>SUM(E3594/P3594)</f>
        <v>72.714285714285708</v>
      </c>
      <c r="U3594" t="s">
        <v>8315</v>
      </c>
      <c r="V3594" t="s">
        <v>8316</v>
      </c>
    </row>
    <row r="3595" spans="1:22" ht="43.5" x14ac:dyDescent="0.35">
      <c r="A3595">
        <v>3593</v>
      </c>
      <c r="B3595" s="3" t="s">
        <v>3592</v>
      </c>
      <c r="C3595" s="3" t="s">
        <v>7703</v>
      </c>
      <c r="D3595" s="18">
        <v>3000</v>
      </c>
      <c r="E3595" s="18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7">
        <v>41974.690266203703</v>
      </c>
      <c r="L3595" s="7">
        <v>42009.643055555549</v>
      </c>
      <c r="M3595" s="5">
        <f>(J3595/86400)+25569+(-5/24)</f>
        <v>41974.690266203703</v>
      </c>
      <c r="N3595" s="5">
        <f t="shared" si="56"/>
        <v>42009.643055555549</v>
      </c>
      <c r="O3595" t="b">
        <v>0</v>
      </c>
      <c r="P3595">
        <v>43</v>
      </c>
      <c r="Q3595" t="b">
        <v>1</v>
      </c>
      <c r="R3595" t="s">
        <v>8271</v>
      </c>
      <c r="S3595" s="11">
        <f>SUM(E3595/D3595)*100</f>
        <v>110.63333333333334</v>
      </c>
      <c r="T3595" s="10">
        <f>SUM(E3595/P3595)</f>
        <v>77.186046511627907</v>
      </c>
      <c r="U3595" t="s">
        <v>8315</v>
      </c>
      <c r="V3595" t="s">
        <v>8316</v>
      </c>
    </row>
    <row r="3596" spans="1:22" ht="58" x14ac:dyDescent="0.35">
      <c r="A3596">
        <v>3594</v>
      </c>
      <c r="B3596" s="3" t="s">
        <v>3593</v>
      </c>
      <c r="C3596" s="3" t="s">
        <v>7704</v>
      </c>
      <c r="D3596" s="18">
        <v>1600</v>
      </c>
      <c r="E3596" s="18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7">
        <v>42591.858587962961</v>
      </c>
      <c r="L3596" s="7">
        <v>42616.858587962961</v>
      </c>
      <c r="M3596" s="5">
        <f>(J3596/86400)+25569+(-5/24)</f>
        <v>42591.858587962961</v>
      </c>
      <c r="N3596" s="5">
        <f t="shared" si="56"/>
        <v>42616.858587962961</v>
      </c>
      <c r="O3596" t="b">
        <v>0</v>
      </c>
      <c r="P3596">
        <v>36</v>
      </c>
      <c r="Q3596" t="b">
        <v>1</v>
      </c>
      <c r="R3596" t="s">
        <v>8271</v>
      </c>
      <c r="S3596" s="11">
        <f>SUM(E3596/D3596)*100</f>
        <v>125.93749999999999</v>
      </c>
      <c r="T3596" s="10">
        <f>SUM(E3596/P3596)</f>
        <v>55.972222222222221</v>
      </c>
      <c r="U3596" t="s">
        <v>8315</v>
      </c>
      <c r="V3596" t="s">
        <v>8316</v>
      </c>
    </row>
    <row r="3597" spans="1:22" ht="29" x14ac:dyDescent="0.35">
      <c r="A3597">
        <v>3595</v>
      </c>
      <c r="B3597" s="3" t="s">
        <v>3594</v>
      </c>
      <c r="C3597" s="3" t="s">
        <v>7705</v>
      </c>
      <c r="D3597" s="18">
        <v>2600</v>
      </c>
      <c r="E3597" s="18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7">
        <v>42049.800034722219</v>
      </c>
      <c r="L3597" s="7">
        <v>42076.082638888889</v>
      </c>
      <c r="M3597" s="5">
        <f>(J3597/86400)+25569+(-5/24)</f>
        <v>42049.800034722219</v>
      </c>
      <c r="N3597" s="5">
        <f t="shared" si="56"/>
        <v>42076.082638888889</v>
      </c>
      <c r="O3597" t="b">
        <v>0</v>
      </c>
      <c r="P3597">
        <v>62</v>
      </c>
      <c r="Q3597" t="b">
        <v>1</v>
      </c>
      <c r="R3597" t="s">
        <v>8271</v>
      </c>
      <c r="S3597" s="11">
        <f>SUM(E3597/D3597)*100</f>
        <v>118.5</v>
      </c>
      <c r="T3597" s="10">
        <f>SUM(E3597/P3597)</f>
        <v>49.693548387096776</v>
      </c>
      <c r="U3597" t="s">
        <v>8315</v>
      </c>
      <c r="V3597" t="s">
        <v>8316</v>
      </c>
    </row>
    <row r="3598" spans="1:22" ht="43.5" x14ac:dyDescent="0.35">
      <c r="A3598">
        <v>3596</v>
      </c>
      <c r="B3598" s="3" t="s">
        <v>3595</v>
      </c>
      <c r="C3598" s="3" t="s">
        <v>7706</v>
      </c>
      <c r="D3598" s="18">
        <v>1100</v>
      </c>
      <c r="E3598" s="1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7">
        <v>41856.506736111107</v>
      </c>
      <c r="L3598" s="7">
        <v>41877.506736111107</v>
      </c>
      <c r="M3598" s="5">
        <f>(J3598/86400)+25569+(-5/24)</f>
        <v>41856.506736111107</v>
      </c>
      <c r="N3598" s="5">
        <f t="shared" si="56"/>
        <v>41877.506736111107</v>
      </c>
      <c r="O3598" t="b">
        <v>0</v>
      </c>
      <c r="P3598">
        <v>15</v>
      </c>
      <c r="Q3598" t="b">
        <v>1</v>
      </c>
      <c r="R3598" t="s">
        <v>8271</v>
      </c>
      <c r="S3598" s="11">
        <f>SUM(E3598/D3598)*100</f>
        <v>107.72727272727273</v>
      </c>
      <c r="T3598" s="10">
        <f>SUM(E3598/P3598)</f>
        <v>79</v>
      </c>
      <c r="U3598" t="s">
        <v>8315</v>
      </c>
      <c r="V3598" t="s">
        <v>8316</v>
      </c>
    </row>
    <row r="3599" spans="1:22" ht="29" x14ac:dyDescent="0.35">
      <c r="A3599">
        <v>3597</v>
      </c>
      <c r="B3599" s="3" t="s">
        <v>3596</v>
      </c>
      <c r="C3599" s="3" t="s">
        <v>7707</v>
      </c>
      <c r="D3599" s="18">
        <v>2500</v>
      </c>
      <c r="E3599" s="18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7">
        <v>42417.377199074072</v>
      </c>
      <c r="L3599" s="7">
        <v>42432.040972222218</v>
      </c>
      <c r="M3599" s="5">
        <f>(J3599/86400)+25569+(-5/24)</f>
        <v>42417.377199074072</v>
      </c>
      <c r="N3599" s="5">
        <f t="shared" si="56"/>
        <v>42432.040972222218</v>
      </c>
      <c r="O3599" t="b">
        <v>0</v>
      </c>
      <c r="P3599">
        <v>33</v>
      </c>
      <c r="Q3599" t="b">
        <v>1</v>
      </c>
      <c r="R3599" t="s">
        <v>8271</v>
      </c>
      <c r="S3599" s="11">
        <f>SUM(E3599/D3599)*100</f>
        <v>102.60000000000001</v>
      </c>
      <c r="T3599" s="10">
        <f>SUM(E3599/P3599)</f>
        <v>77.727272727272734</v>
      </c>
      <c r="U3599" t="s">
        <v>8315</v>
      </c>
      <c r="V3599" t="s">
        <v>8316</v>
      </c>
    </row>
    <row r="3600" spans="1:22" ht="43.5" x14ac:dyDescent="0.35">
      <c r="A3600">
        <v>3598</v>
      </c>
      <c r="B3600" s="3" t="s">
        <v>3597</v>
      </c>
      <c r="C3600" s="3" t="s">
        <v>7708</v>
      </c>
      <c r="D3600" s="18">
        <v>1000</v>
      </c>
      <c r="E3600" s="18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7">
        <v>41866.590532407405</v>
      </c>
      <c r="L3600" s="7">
        <v>41884.999305555553</v>
      </c>
      <c r="M3600" s="5">
        <f>(J3600/86400)+25569+(-5/24)</f>
        <v>41866.590532407405</v>
      </c>
      <c r="N3600" s="5">
        <f t="shared" si="56"/>
        <v>41884.999305555553</v>
      </c>
      <c r="O3600" t="b">
        <v>0</v>
      </c>
      <c r="P3600">
        <v>27</v>
      </c>
      <c r="Q3600" t="b">
        <v>1</v>
      </c>
      <c r="R3600" t="s">
        <v>8271</v>
      </c>
      <c r="S3600" s="11">
        <f>SUM(E3600/D3600)*100</f>
        <v>110.1</v>
      </c>
      <c r="T3600" s="10">
        <f>SUM(E3600/P3600)</f>
        <v>40.777777777777779</v>
      </c>
      <c r="U3600" t="s">
        <v>8315</v>
      </c>
      <c r="V3600" t="s">
        <v>8316</v>
      </c>
    </row>
    <row r="3601" spans="1:22" ht="43.5" x14ac:dyDescent="0.35">
      <c r="A3601">
        <v>3599</v>
      </c>
      <c r="B3601" s="3" t="s">
        <v>3598</v>
      </c>
      <c r="C3601" s="3" t="s">
        <v>7709</v>
      </c>
      <c r="D3601" s="18">
        <v>500</v>
      </c>
      <c r="E3601" s="18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7">
        <v>42220.586539351854</v>
      </c>
      <c r="L3601" s="7">
        <v>42245.791666666664</v>
      </c>
      <c r="M3601" s="5">
        <f>(J3601/86400)+25569+(-5/24)</f>
        <v>42220.586539351854</v>
      </c>
      <c r="N3601" s="5">
        <f t="shared" si="56"/>
        <v>42245.791666666664</v>
      </c>
      <c r="O3601" t="b">
        <v>0</v>
      </c>
      <c r="P3601">
        <v>17</v>
      </c>
      <c r="Q3601" t="b">
        <v>1</v>
      </c>
      <c r="R3601" t="s">
        <v>8271</v>
      </c>
      <c r="S3601" s="11">
        <f>SUM(E3601/D3601)*100</f>
        <v>202</v>
      </c>
      <c r="T3601" s="10">
        <f>SUM(E3601/P3601)</f>
        <v>59.411764705882355</v>
      </c>
      <c r="U3601" t="s">
        <v>8315</v>
      </c>
      <c r="V3601" t="s">
        <v>8316</v>
      </c>
    </row>
    <row r="3602" spans="1:22" ht="29" x14ac:dyDescent="0.35">
      <c r="A3602">
        <v>3600</v>
      </c>
      <c r="B3602" s="3" t="s">
        <v>3599</v>
      </c>
      <c r="C3602" s="3" t="s">
        <v>7710</v>
      </c>
      <c r="D3602" s="18">
        <v>10</v>
      </c>
      <c r="E3602" s="18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7">
        <v>42628.640787037039</v>
      </c>
      <c r="L3602" s="7">
        <v>42656.640787037039</v>
      </c>
      <c r="M3602" s="5">
        <f>(J3602/86400)+25569+(-5/24)</f>
        <v>42628.640787037039</v>
      </c>
      <c r="N3602" s="5">
        <f t="shared" si="56"/>
        <v>42656.640787037039</v>
      </c>
      <c r="O3602" t="b">
        <v>0</v>
      </c>
      <c r="P3602">
        <v>4</v>
      </c>
      <c r="Q3602" t="b">
        <v>1</v>
      </c>
      <c r="R3602" t="s">
        <v>8271</v>
      </c>
      <c r="S3602" s="11">
        <f>SUM(E3602/D3602)*100</f>
        <v>130</v>
      </c>
      <c r="T3602" s="10">
        <f>SUM(E3602/P3602)</f>
        <v>3.25</v>
      </c>
      <c r="U3602" t="s">
        <v>8315</v>
      </c>
      <c r="V3602" t="s">
        <v>8316</v>
      </c>
    </row>
    <row r="3603" spans="1:22" ht="43.5" x14ac:dyDescent="0.35">
      <c r="A3603">
        <v>3601</v>
      </c>
      <c r="B3603" s="3" t="s">
        <v>3600</v>
      </c>
      <c r="C3603" s="3" t="s">
        <v>7711</v>
      </c>
      <c r="D3603" s="18">
        <v>2000</v>
      </c>
      <c r="E3603" s="18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7">
        <v>41990.790300925924</v>
      </c>
      <c r="L3603" s="7">
        <v>42020.790300925924</v>
      </c>
      <c r="M3603" s="5">
        <f>(J3603/86400)+25569+(-5/24)</f>
        <v>41990.790300925924</v>
      </c>
      <c r="N3603" s="5">
        <f t="shared" si="56"/>
        <v>42020.790300925924</v>
      </c>
      <c r="O3603" t="b">
        <v>0</v>
      </c>
      <c r="P3603">
        <v>53</v>
      </c>
      <c r="Q3603" t="b">
        <v>1</v>
      </c>
      <c r="R3603" t="s">
        <v>8271</v>
      </c>
      <c r="S3603" s="11">
        <f>SUM(E3603/D3603)*100</f>
        <v>104.35000000000001</v>
      </c>
      <c r="T3603" s="10">
        <f>SUM(E3603/P3603)</f>
        <v>39.377358490566039</v>
      </c>
      <c r="U3603" t="s">
        <v>8315</v>
      </c>
      <c r="V3603" t="s">
        <v>8316</v>
      </c>
    </row>
    <row r="3604" spans="1:22" ht="58" x14ac:dyDescent="0.35">
      <c r="A3604">
        <v>3602</v>
      </c>
      <c r="B3604" s="3" t="s">
        <v>3601</v>
      </c>
      <c r="C3604" s="3" t="s">
        <v>7712</v>
      </c>
      <c r="D3604" s="18">
        <v>4000</v>
      </c>
      <c r="E3604" s="18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7">
        <v>42447.68609953703</v>
      </c>
      <c r="L3604" s="7">
        <v>42507.68609953703</v>
      </c>
      <c r="M3604" s="5">
        <f>(J3604/86400)+25569+(-5/24)</f>
        <v>42447.68609953703</v>
      </c>
      <c r="N3604" s="5">
        <f t="shared" si="56"/>
        <v>42507.68609953703</v>
      </c>
      <c r="O3604" t="b">
        <v>0</v>
      </c>
      <c r="P3604">
        <v>49</v>
      </c>
      <c r="Q3604" t="b">
        <v>1</v>
      </c>
      <c r="R3604" t="s">
        <v>8271</v>
      </c>
      <c r="S3604" s="11">
        <f>SUM(E3604/D3604)*100</f>
        <v>100.05</v>
      </c>
      <c r="T3604" s="10">
        <f>SUM(E3604/P3604)</f>
        <v>81.673469387755105</v>
      </c>
      <c r="U3604" t="s">
        <v>8315</v>
      </c>
      <c r="V3604" t="s">
        <v>8316</v>
      </c>
    </row>
    <row r="3605" spans="1:22" ht="43.5" x14ac:dyDescent="0.35">
      <c r="A3605">
        <v>3603</v>
      </c>
      <c r="B3605" s="3" t="s">
        <v>3602</v>
      </c>
      <c r="C3605" s="3" t="s">
        <v>7713</v>
      </c>
      <c r="D3605" s="18">
        <v>1500</v>
      </c>
      <c r="E3605" s="18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7">
        <v>42283.656018518515</v>
      </c>
      <c r="L3605" s="7">
        <v>42313.697685185187</v>
      </c>
      <c r="M3605" s="5">
        <f>(J3605/86400)+25569+(-5/24)</f>
        <v>42283.656018518515</v>
      </c>
      <c r="N3605" s="5">
        <f t="shared" si="56"/>
        <v>42313.697685185187</v>
      </c>
      <c r="O3605" t="b">
        <v>0</v>
      </c>
      <c r="P3605">
        <v>57</v>
      </c>
      <c r="Q3605" t="b">
        <v>1</v>
      </c>
      <c r="R3605" t="s">
        <v>8271</v>
      </c>
      <c r="S3605" s="11">
        <f>SUM(E3605/D3605)*100</f>
        <v>170.66666666666669</v>
      </c>
      <c r="T3605" s="10">
        <f>SUM(E3605/P3605)</f>
        <v>44.912280701754383</v>
      </c>
      <c r="U3605" t="s">
        <v>8315</v>
      </c>
      <c r="V3605" t="s">
        <v>8316</v>
      </c>
    </row>
    <row r="3606" spans="1:22" ht="43.5" x14ac:dyDescent="0.35">
      <c r="A3606">
        <v>3604</v>
      </c>
      <c r="B3606" s="3" t="s">
        <v>3603</v>
      </c>
      <c r="C3606" s="3" t="s">
        <v>7714</v>
      </c>
      <c r="D3606" s="18">
        <v>3000</v>
      </c>
      <c r="E3606" s="18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7">
        <v>42482.80736111111</v>
      </c>
      <c r="L3606" s="7">
        <v>42489.082638888889</v>
      </c>
      <c r="M3606" s="5">
        <f>(J3606/86400)+25569+(-5/24)</f>
        <v>42482.80736111111</v>
      </c>
      <c r="N3606" s="5">
        <f t="shared" si="56"/>
        <v>42489.082638888889</v>
      </c>
      <c r="O3606" t="b">
        <v>0</v>
      </c>
      <c r="P3606">
        <v>69</v>
      </c>
      <c r="Q3606" t="b">
        <v>1</v>
      </c>
      <c r="R3606" t="s">
        <v>8271</v>
      </c>
      <c r="S3606" s="11">
        <f>SUM(E3606/D3606)*100</f>
        <v>112.83333333333334</v>
      </c>
      <c r="T3606" s="10">
        <f>SUM(E3606/P3606)</f>
        <v>49.05797101449275</v>
      </c>
      <c r="U3606" t="s">
        <v>8315</v>
      </c>
      <c r="V3606" t="s">
        <v>8316</v>
      </c>
    </row>
    <row r="3607" spans="1:22" ht="58" x14ac:dyDescent="0.35">
      <c r="A3607">
        <v>3605</v>
      </c>
      <c r="B3607" s="3" t="s">
        <v>3604</v>
      </c>
      <c r="C3607" s="3" t="s">
        <v>7715</v>
      </c>
      <c r="D3607" s="18">
        <v>250</v>
      </c>
      <c r="E3607" s="18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7">
        <v>42383.584791666661</v>
      </c>
      <c r="L3607" s="7">
        <v>42413.584791666661</v>
      </c>
      <c r="M3607" s="5">
        <f>(J3607/86400)+25569+(-5/24)</f>
        <v>42383.584791666661</v>
      </c>
      <c r="N3607" s="5">
        <f t="shared" si="56"/>
        <v>42413.584791666661</v>
      </c>
      <c r="O3607" t="b">
        <v>0</v>
      </c>
      <c r="P3607">
        <v>15</v>
      </c>
      <c r="Q3607" t="b">
        <v>1</v>
      </c>
      <c r="R3607" t="s">
        <v>8271</v>
      </c>
      <c r="S3607" s="11">
        <f>SUM(E3607/D3607)*100</f>
        <v>184</v>
      </c>
      <c r="T3607" s="10">
        <f>SUM(E3607/P3607)</f>
        <v>30.666666666666668</v>
      </c>
      <c r="U3607" t="s">
        <v>8315</v>
      </c>
      <c r="V3607" t="s">
        <v>8316</v>
      </c>
    </row>
    <row r="3608" spans="1:22" ht="43.5" x14ac:dyDescent="0.35">
      <c r="A3608">
        <v>3606</v>
      </c>
      <c r="B3608" s="3" t="s">
        <v>3605</v>
      </c>
      <c r="C3608" s="3" t="s">
        <v>7716</v>
      </c>
      <c r="D3608" s="18">
        <v>3000</v>
      </c>
      <c r="E3608" s="1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7">
        <v>42566.396493055552</v>
      </c>
      <c r="L3608" s="7">
        <v>42596.396493055552</v>
      </c>
      <c r="M3608" s="5">
        <f>(J3608/86400)+25569+(-5/24)</f>
        <v>42566.396493055552</v>
      </c>
      <c r="N3608" s="5">
        <f t="shared" si="56"/>
        <v>42596.396493055552</v>
      </c>
      <c r="O3608" t="b">
        <v>0</v>
      </c>
      <c r="P3608">
        <v>64</v>
      </c>
      <c r="Q3608" t="b">
        <v>1</v>
      </c>
      <c r="R3608" t="s">
        <v>8271</v>
      </c>
      <c r="S3608" s="11">
        <f>SUM(E3608/D3608)*100</f>
        <v>130.26666666666665</v>
      </c>
      <c r="T3608" s="10">
        <f>SUM(E3608/P3608)</f>
        <v>61.0625</v>
      </c>
      <c r="U3608" t="s">
        <v>8315</v>
      </c>
      <c r="V3608" t="s">
        <v>8316</v>
      </c>
    </row>
    <row r="3609" spans="1:22" ht="29" x14ac:dyDescent="0.35">
      <c r="A3609">
        <v>3607</v>
      </c>
      <c r="B3609" s="3" t="s">
        <v>3606</v>
      </c>
      <c r="C3609" s="3" t="s">
        <v>7717</v>
      </c>
      <c r="D3609" s="18">
        <v>550</v>
      </c>
      <c r="E3609" s="18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7">
        <v>42338.755578703705</v>
      </c>
      <c r="L3609" s="7">
        <v>42352.791666666664</v>
      </c>
      <c r="M3609" s="5">
        <f>(J3609/86400)+25569+(-5/24)</f>
        <v>42338.755578703705</v>
      </c>
      <c r="N3609" s="5">
        <f t="shared" si="56"/>
        <v>42352.791666666664</v>
      </c>
      <c r="O3609" t="b">
        <v>0</v>
      </c>
      <c r="P3609">
        <v>20</v>
      </c>
      <c r="Q3609" t="b">
        <v>1</v>
      </c>
      <c r="R3609" t="s">
        <v>8271</v>
      </c>
      <c r="S3609" s="11">
        <f>SUM(E3609/D3609)*100</f>
        <v>105.45454545454544</v>
      </c>
      <c r="T3609" s="10">
        <f>SUM(E3609/P3609)</f>
        <v>29</v>
      </c>
      <c r="U3609" t="s">
        <v>8315</v>
      </c>
      <c r="V3609" t="s">
        <v>8316</v>
      </c>
    </row>
    <row r="3610" spans="1:22" ht="43.5" x14ac:dyDescent="0.35">
      <c r="A3610">
        <v>3608</v>
      </c>
      <c r="B3610" s="3" t="s">
        <v>3607</v>
      </c>
      <c r="C3610" s="3" t="s">
        <v>7718</v>
      </c>
      <c r="D3610" s="18">
        <v>800</v>
      </c>
      <c r="E3610" s="18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7">
        <v>42506.501041666663</v>
      </c>
      <c r="L3610" s="7">
        <v>42538.374999999993</v>
      </c>
      <c r="M3610" s="5">
        <f>(J3610/86400)+25569+(-5/24)</f>
        <v>42506.501041666663</v>
      </c>
      <c r="N3610" s="5">
        <f t="shared" si="56"/>
        <v>42538.374999999993</v>
      </c>
      <c r="O3610" t="b">
        <v>0</v>
      </c>
      <c r="P3610">
        <v>27</v>
      </c>
      <c r="Q3610" t="b">
        <v>1</v>
      </c>
      <c r="R3610" t="s">
        <v>8271</v>
      </c>
      <c r="S3610" s="11">
        <f>SUM(E3610/D3610)*100</f>
        <v>100</v>
      </c>
      <c r="T3610" s="10">
        <f>SUM(E3610/P3610)</f>
        <v>29.62962962962963</v>
      </c>
      <c r="U3610" t="s">
        <v>8315</v>
      </c>
      <c r="V3610" t="s">
        <v>8316</v>
      </c>
    </row>
    <row r="3611" spans="1:22" ht="43.5" x14ac:dyDescent="0.35">
      <c r="A3611">
        <v>3609</v>
      </c>
      <c r="B3611" s="3" t="s">
        <v>3608</v>
      </c>
      <c r="C3611" s="3" t="s">
        <v>7719</v>
      </c>
      <c r="D3611" s="18">
        <v>1960</v>
      </c>
      <c r="E3611" s="18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7">
        <v>42429.783391203702</v>
      </c>
      <c r="L3611" s="7">
        <v>42459.741724537038</v>
      </c>
      <c r="M3611" s="5">
        <f>(J3611/86400)+25569+(-5/24)</f>
        <v>42429.783391203702</v>
      </c>
      <c r="N3611" s="5">
        <f t="shared" si="56"/>
        <v>42459.741724537038</v>
      </c>
      <c r="O3611" t="b">
        <v>0</v>
      </c>
      <c r="P3611">
        <v>21</v>
      </c>
      <c r="Q3611" t="b">
        <v>1</v>
      </c>
      <c r="R3611" t="s">
        <v>8271</v>
      </c>
      <c r="S3611" s="11">
        <f>SUM(E3611/D3611)*100</f>
        <v>153.31632653061226</v>
      </c>
      <c r="T3611" s="10">
        <f>SUM(E3611/P3611)</f>
        <v>143.0952380952381</v>
      </c>
      <c r="U3611" t="s">
        <v>8315</v>
      </c>
      <c r="V3611" t="s">
        <v>8316</v>
      </c>
    </row>
    <row r="3612" spans="1:22" ht="43.5" x14ac:dyDescent="0.35">
      <c r="A3612">
        <v>3610</v>
      </c>
      <c r="B3612" s="3" t="s">
        <v>3609</v>
      </c>
      <c r="C3612" s="3" t="s">
        <v>7720</v>
      </c>
      <c r="D3612" s="18">
        <v>1000</v>
      </c>
      <c r="E3612" s="18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7">
        <v>42203.22379629629</v>
      </c>
      <c r="L3612" s="7">
        <v>42233.22379629629</v>
      </c>
      <c r="M3612" s="5">
        <f>(J3612/86400)+25569+(-5/24)</f>
        <v>42203.22379629629</v>
      </c>
      <c r="N3612" s="5">
        <f t="shared" si="56"/>
        <v>42233.22379629629</v>
      </c>
      <c r="O3612" t="b">
        <v>0</v>
      </c>
      <c r="P3612">
        <v>31</v>
      </c>
      <c r="Q3612" t="b">
        <v>1</v>
      </c>
      <c r="R3612" t="s">
        <v>8271</v>
      </c>
      <c r="S3612" s="11">
        <f>SUM(E3612/D3612)*100</f>
        <v>162.30000000000001</v>
      </c>
      <c r="T3612" s="10">
        <f>SUM(E3612/P3612)</f>
        <v>52.354838709677416</v>
      </c>
      <c r="U3612" t="s">
        <v>8315</v>
      </c>
      <c r="V3612" t="s">
        <v>8316</v>
      </c>
    </row>
    <row r="3613" spans="1:22" ht="43.5" x14ac:dyDescent="0.35">
      <c r="A3613">
        <v>3611</v>
      </c>
      <c r="B3613" s="3" t="s">
        <v>3610</v>
      </c>
      <c r="C3613" s="3" t="s">
        <v>7721</v>
      </c>
      <c r="D3613" s="18">
        <v>2500</v>
      </c>
      <c r="E3613" s="18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7">
        <v>42072.162048611113</v>
      </c>
      <c r="L3613" s="7">
        <v>42102.162048611113</v>
      </c>
      <c r="M3613" s="5">
        <f>(J3613/86400)+25569+(-5/24)</f>
        <v>42072.162048611113</v>
      </c>
      <c r="N3613" s="5">
        <f t="shared" si="56"/>
        <v>42102.162048611113</v>
      </c>
      <c r="O3613" t="b">
        <v>0</v>
      </c>
      <c r="P3613">
        <v>51</v>
      </c>
      <c r="Q3613" t="b">
        <v>1</v>
      </c>
      <c r="R3613" t="s">
        <v>8271</v>
      </c>
      <c r="S3613" s="11">
        <f>SUM(E3613/D3613)*100</f>
        <v>136</v>
      </c>
      <c r="T3613" s="10">
        <f>SUM(E3613/P3613)</f>
        <v>66.666666666666671</v>
      </c>
      <c r="U3613" t="s">
        <v>8315</v>
      </c>
      <c r="V3613" t="s">
        <v>8316</v>
      </c>
    </row>
    <row r="3614" spans="1:22" ht="43.5" x14ac:dyDescent="0.35">
      <c r="A3614">
        <v>3612</v>
      </c>
      <c r="B3614" s="3" t="s">
        <v>3611</v>
      </c>
      <c r="C3614" s="3" t="s">
        <v>7722</v>
      </c>
      <c r="D3614" s="18">
        <v>5000</v>
      </c>
      <c r="E3614" s="18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7">
        <v>41789.518645833326</v>
      </c>
      <c r="L3614" s="7">
        <v>41799.518645833326</v>
      </c>
      <c r="M3614" s="5">
        <f>(J3614/86400)+25569+(-5/24)</f>
        <v>41789.518645833326</v>
      </c>
      <c r="N3614" s="5">
        <f t="shared" si="56"/>
        <v>41799.518645833326</v>
      </c>
      <c r="O3614" t="b">
        <v>0</v>
      </c>
      <c r="P3614">
        <v>57</v>
      </c>
      <c r="Q3614" t="b">
        <v>1</v>
      </c>
      <c r="R3614" t="s">
        <v>8271</v>
      </c>
      <c r="S3614" s="11">
        <f>SUM(E3614/D3614)*100</f>
        <v>144.4</v>
      </c>
      <c r="T3614" s="10">
        <f>SUM(E3614/P3614)</f>
        <v>126.66666666666667</v>
      </c>
      <c r="U3614" t="s">
        <v>8315</v>
      </c>
      <c r="V3614" t="s">
        <v>8316</v>
      </c>
    </row>
    <row r="3615" spans="1:22" ht="43.5" x14ac:dyDescent="0.35">
      <c r="A3615">
        <v>3613</v>
      </c>
      <c r="B3615" s="3" t="s">
        <v>3612</v>
      </c>
      <c r="C3615" s="3" t="s">
        <v>7723</v>
      </c>
      <c r="D3615" s="18">
        <v>1250</v>
      </c>
      <c r="E3615" s="18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7">
        <v>41788.381643518514</v>
      </c>
      <c r="L3615" s="7">
        <v>41818.381643518514</v>
      </c>
      <c r="M3615" s="5">
        <f>(J3615/86400)+25569+(-5/24)</f>
        <v>41788.381643518514</v>
      </c>
      <c r="N3615" s="5">
        <f t="shared" si="56"/>
        <v>41818.381643518514</v>
      </c>
      <c r="O3615" t="b">
        <v>0</v>
      </c>
      <c r="P3615">
        <v>20</v>
      </c>
      <c r="Q3615" t="b">
        <v>1</v>
      </c>
      <c r="R3615" t="s">
        <v>8271</v>
      </c>
      <c r="S3615" s="11">
        <f>SUM(E3615/D3615)*100</f>
        <v>100</v>
      </c>
      <c r="T3615" s="10">
        <f>SUM(E3615/P3615)</f>
        <v>62.5</v>
      </c>
      <c r="U3615" t="s">
        <v>8315</v>
      </c>
      <c r="V3615" t="s">
        <v>8316</v>
      </c>
    </row>
    <row r="3616" spans="1:22" ht="43.5" x14ac:dyDescent="0.35">
      <c r="A3616">
        <v>3614</v>
      </c>
      <c r="B3616" s="3" t="s">
        <v>3439</v>
      </c>
      <c r="C3616" s="3" t="s">
        <v>7724</v>
      </c>
      <c r="D3616" s="18">
        <v>2500</v>
      </c>
      <c r="E3616" s="18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7">
        <v>42143.833518518521</v>
      </c>
      <c r="L3616" s="7">
        <v>42173.833518518521</v>
      </c>
      <c r="M3616" s="5">
        <f>(J3616/86400)+25569+(-5/24)</f>
        <v>42143.833518518521</v>
      </c>
      <c r="N3616" s="5">
        <f t="shared" si="56"/>
        <v>42173.833518518521</v>
      </c>
      <c r="O3616" t="b">
        <v>0</v>
      </c>
      <c r="P3616">
        <v>71</v>
      </c>
      <c r="Q3616" t="b">
        <v>1</v>
      </c>
      <c r="R3616" t="s">
        <v>8271</v>
      </c>
      <c r="S3616" s="11">
        <f>SUM(E3616/D3616)*100</f>
        <v>100.8</v>
      </c>
      <c r="T3616" s="10">
        <f>SUM(E3616/P3616)</f>
        <v>35.492957746478872</v>
      </c>
      <c r="U3616" t="s">
        <v>8315</v>
      </c>
      <c r="V3616" t="s">
        <v>8316</v>
      </c>
    </row>
    <row r="3617" spans="1:22" ht="43.5" x14ac:dyDescent="0.35">
      <c r="A3617">
        <v>3615</v>
      </c>
      <c r="B3617" s="3" t="s">
        <v>3613</v>
      </c>
      <c r="C3617" s="3" t="s">
        <v>7725</v>
      </c>
      <c r="D3617" s="18">
        <v>2500</v>
      </c>
      <c r="E3617" s="18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7">
        <v>42318.385370370372</v>
      </c>
      <c r="L3617" s="7">
        <v>42348.385370370372</v>
      </c>
      <c r="M3617" s="5">
        <f>(J3617/86400)+25569+(-5/24)</f>
        <v>42318.385370370372</v>
      </c>
      <c r="N3617" s="5">
        <f t="shared" si="56"/>
        <v>42348.385370370372</v>
      </c>
      <c r="O3617" t="b">
        <v>0</v>
      </c>
      <c r="P3617">
        <v>72</v>
      </c>
      <c r="Q3617" t="b">
        <v>1</v>
      </c>
      <c r="R3617" t="s">
        <v>8271</v>
      </c>
      <c r="S3617" s="11">
        <f>SUM(E3617/D3617)*100</f>
        <v>106.80000000000001</v>
      </c>
      <c r="T3617" s="10">
        <f>SUM(E3617/P3617)</f>
        <v>37.083333333333336</v>
      </c>
      <c r="U3617" t="s">
        <v>8315</v>
      </c>
      <c r="V3617" t="s">
        <v>8316</v>
      </c>
    </row>
    <row r="3618" spans="1:22" ht="58" x14ac:dyDescent="0.35">
      <c r="A3618">
        <v>3616</v>
      </c>
      <c r="B3618" s="3" t="s">
        <v>3614</v>
      </c>
      <c r="C3618" s="3" t="s">
        <v>7726</v>
      </c>
      <c r="D3618" s="18">
        <v>2500</v>
      </c>
      <c r="E3618" s="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7">
        <v>42052.741481481477</v>
      </c>
      <c r="L3618" s="7">
        <v>42082.699814814812</v>
      </c>
      <c r="M3618" s="5">
        <f>(J3618/86400)+25569+(-5/24)</f>
        <v>42052.741481481477</v>
      </c>
      <c r="N3618" s="5">
        <f t="shared" si="56"/>
        <v>42082.699814814812</v>
      </c>
      <c r="O3618" t="b">
        <v>0</v>
      </c>
      <c r="P3618">
        <v>45</v>
      </c>
      <c r="Q3618" t="b">
        <v>1</v>
      </c>
      <c r="R3618" t="s">
        <v>8271</v>
      </c>
      <c r="S3618" s="11">
        <f>SUM(E3618/D3618)*100</f>
        <v>124.8</v>
      </c>
      <c r="T3618" s="10">
        <f>SUM(E3618/P3618)</f>
        <v>69.333333333333329</v>
      </c>
      <c r="U3618" t="s">
        <v>8315</v>
      </c>
      <c r="V3618" t="s">
        <v>8316</v>
      </c>
    </row>
    <row r="3619" spans="1:22" ht="43.5" x14ac:dyDescent="0.35">
      <c r="A3619">
        <v>3617</v>
      </c>
      <c r="B3619" s="3" t="s">
        <v>3615</v>
      </c>
      <c r="C3619" s="3" t="s">
        <v>7727</v>
      </c>
      <c r="D3619" s="18">
        <v>740</v>
      </c>
      <c r="E3619" s="18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7">
        <v>42779.401956018519</v>
      </c>
      <c r="L3619" s="7">
        <v>42793.791666666664</v>
      </c>
      <c r="M3619" s="5">
        <f>(J3619/86400)+25569+(-5/24)</f>
        <v>42779.401956018519</v>
      </c>
      <c r="N3619" s="5">
        <f t="shared" si="56"/>
        <v>42793.791666666664</v>
      </c>
      <c r="O3619" t="b">
        <v>0</v>
      </c>
      <c r="P3619">
        <v>51</v>
      </c>
      <c r="Q3619" t="b">
        <v>1</v>
      </c>
      <c r="R3619" t="s">
        <v>8271</v>
      </c>
      <c r="S3619" s="11">
        <f>SUM(E3619/D3619)*100</f>
        <v>118.91891891891892</v>
      </c>
      <c r="T3619" s="10">
        <f>SUM(E3619/P3619)</f>
        <v>17.254901960784313</v>
      </c>
      <c r="U3619" t="s">
        <v>8315</v>
      </c>
      <c r="V3619" t="s">
        <v>8316</v>
      </c>
    </row>
    <row r="3620" spans="1:22" ht="43.5" x14ac:dyDescent="0.35">
      <c r="A3620">
        <v>3618</v>
      </c>
      <c r="B3620" s="3" t="s">
        <v>3616</v>
      </c>
      <c r="C3620" s="3" t="s">
        <v>7728</v>
      </c>
      <c r="D3620" s="18">
        <v>2000</v>
      </c>
      <c r="E3620" s="18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7">
        <v>42128.419560185182</v>
      </c>
      <c r="L3620" s="7">
        <v>42158.419560185182</v>
      </c>
      <c r="M3620" s="5">
        <f>(J3620/86400)+25569+(-5/24)</f>
        <v>42128.419560185182</v>
      </c>
      <c r="N3620" s="5">
        <f t="shared" si="56"/>
        <v>42158.419560185182</v>
      </c>
      <c r="O3620" t="b">
        <v>0</v>
      </c>
      <c r="P3620">
        <v>56</v>
      </c>
      <c r="Q3620" t="b">
        <v>1</v>
      </c>
      <c r="R3620" t="s">
        <v>8271</v>
      </c>
      <c r="S3620" s="11">
        <f>SUM(E3620/D3620)*100</f>
        <v>101</v>
      </c>
      <c r="T3620" s="10">
        <f>SUM(E3620/P3620)</f>
        <v>36.071428571428569</v>
      </c>
      <c r="U3620" t="s">
        <v>8315</v>
      </c>
      <c r="V3620" t="s">
        <v>8316</v>
      </c>
    </row>
    <row r="3621" spans="1:22" ht="43.5" x14ac:dyDescent="0.35">
      <c r="A3621">
        <v>3619</v>
      </c>
      <c r="B3621" s="3" t="s">
        <v>3617</v>
      </c>
      <c r="C3621" s="3" t="s">
        <v>7729</v>
      </c>
      <c r="D3621" s="18">
        <v>1000</v>
      </c>
      <c r="E3621" s="18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7">
        <v>42660.923912037033</v>
      </c>
      <c r="L3621" s="7">
        <v>42693.708333333336</v>
      </c>
      <c r="M3621" s="5">
        <f>(J3621/86400)+25569+(-5/24)</f>
        <v>42660.923912037033</v>
      </c>
      <c r="N3621" s="5">
        <f t="shared" si="56"/>
        <v>42693.708333333336</v>
      </c>
      <c r="O3621" t="b">
        <v>0</v>
      </c>
      <c r="P3621">
        <v>17</v>
      </c>
      <c r="Q3621" t="b">
        <v>1</v>
      </c>
      <c r="R3621" t="s">
        <v>8271</v>
      </c>
      <c r="S3621" s="11">
        <f>SUM(E3621/D3621)*100</f>
        <v>112.99999999999999</v>
      </c>
      <c r="T3621" s="10">
        <f>SUM(E3621/P3621)</f>
        <v>66.470588235294116</v>
      </c>
      <c r="U3621" t="s">
        <v>8315</v>
      </c>
      <c r="V3621" t="s">
        <v>8316</v>
      </c>
    </row>
    <row r="3622" spans="1:22" ht="43.5" x14ac:dyDescent="0.35">
      <c r="A3622">
        <v>3620</v>
      </c>
      <c r="B3622" s="3" t="s">
        <v>3618</v>
      </c>
      <c r="C3622" s="3" t="s">
        <v>7730</v>
      </c>
      <c r="D3622" s="18">
        <v>10500</v>
      </c>
      <c r="E3622" s="18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7">
        <v>42037.72987268518</v>
      </c>
      <c r="L3622" s="7">
        <v>42067.958333333336</v>
      </c>
      <c r="M3622" s="5">
        <f>(J3622/86400)+25569+(-5/24)</f>
        <v>42037.72987268518</v>
      </c>
      <c r="N3622" s="5">
        <f t="shared" si="56"/>
        <v>42067.958333333336</v>
      </c>
      <c r="O3622" t="b">
        <v>0</v>
      </c>
      <c r="P3622">
        <v>197</v>
      </c>
      <c r="Q3622" t="b">
        <v>1</v>
      </c>
      <c r="R3622" t="s">
        <v>8271</v>
      </c>
      <c r="S3622" s="11">
        <f>SUM(E3622/D3622)*100</f>
        <v>105.19047619047619</v>
      </c>
      <c r="T3622" s="10">
        <f>SUM(E3622/P3622)</f>
        <v>56.065989847715734</v>
      </c>
      <c r="U3622" t="s">
        <v>8315</v>
      </c>
      <c r="V3622" t="s">
        <v>8316</v>
      </c>
    </row>
    <row r="3623" spans="1:22" ht="43.5" x14ac:dyDescent="0.35">
      <c r="A3623">
        <v>3621</v>
      </c>
      <c r="B3623" s="3" t="s">
        <v>3619</v>
      </c>
      <c r="C3623" s="3" t="s">
        <v>7731</v>
      </c>
      <c r="D3623" s="18">
        <v>3000</v>
      </c>
      <c r="E3623" s="18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7">
        <v>42619.727361111109</v>
      </c>
      <c r="L3623" s="7">
        <v>42643.666666666664</v>
      </c>
      <c r="M3623" s="5">
        <f>(J3623/86400)+25569+(-5/24)</f>
        <v>42619.727361111109</v>
      </c>
      <c r="N3623" s="5">
        <f t="shared" si="56"/>
        <v>42643.666666666664</v>
      </c>
      <c r="O3623" t="b">
        <v>0</v>
      </c>
      <c r="P3623">
        <v>70</v>
      </c>
      <c r="Q3623" t="b">
        <v>1</v>
      </c>
      <c r="R3623" t="s">
        <v>8271</v>
      </c>
      <c r="S3623" s="11">
        <f>SUM(E3623/D3623)*100</f>
        <v>109.73333333333332</v>
      </c>
      <c r="T3623" s="10">
        <f>SUM(E3623/P3623)</f>
        <v>47.028571428571432</v>
      </c>
      <c r="U3623" t="s">
        <v>8315</v>
      </c>
      <c r="V3623" t="s">
        <v>8316</v>
      </c>
    </row>
    <row r="3624" spans="1:22" ht="29" x14ac:dyDescent="0.35">
      <c r="A3624">
        <v>3622</v>
      </c>
      <c r="B3624" s="3" t="s">
        <v>3620</v>
      </c>
      <c r="C3624" s="3" t="s">
        <v>7732</v>
      </c>
      <c r="D3624" s="18">
        <v>1000</v>
      </c>
      <c r="E3624" s="18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7">
        <v>41877.013553240737</v>
      </c>
      <c r="L3624" s="7">
        <v>41909.932638888888</v>
      </c>
      <c r="M3624" s="5">
        <f>(J3624/86400)+25569+(-5/24)</f>
        <v>41877.013553240737</v>
      </c>
      <c r="N3624" s="5">
        <f t="shared" si="56"/>
        <v>41909.932638888888</v>
      </c>
      <c r="O3624" t="b">
        <v>0</v>
      </c>
      <c r="P3624">
        <v>21</v>
      </c>
      <c r="Q3624" t="b">
        <v>1</v>
      </c>
      <c r="R3624" t="s">
        <v>8271</v>
      </c>
      <c r="S3624" s="11">
        <f>SUM(E3624/D3624)*100</f>
        <v>100.099</v>
      </c>
      <c r="T3624" s="10">
        <f>SUM(E3624/P3624)</f>
        <v>47.666190476190479</v>
      </c>
      <c r="U3624" t="s">
        <v>8315</v>
      </c>
      <c r="V3624" t="s">
        <v>8316</v>
      </c>
    </row>
    <row r="3625" spans="1:22" ht="29" x14ac:dyDescent="0.35">
      <c r="A3625">
        <v>3623</v>
      </c>
      <c r="B3625" s="3" t="s">
        <v>3621</v>
      </c>
      <c r="C3625" s="3" t="s">
        <v>7733</v>
      </c>
      <c r="D3625" s="18">
        <v>2500</v>
      </c>
      <c r="E3625" s="18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7">
        <v>41828.528587962959</v>
      </c>
      <c r="L3625" s="7">
        <v>41846.083333333328</v>
      </c>
      <c r="M3625" s="5">
        <f>(J3625/86400)+25569+(-5/24)</f>
        <v>41828.528587962959</v>
      </c>
      <c r="N3625" s="5">
        <f t="shared" si="56"/>
        <v>41846.083333333328</v>
      </c>
      <c r="O3625" t="b">
        <v>0</v>
      </c>
      <c r="P3625">
        <v>34</v>
      </c>
      <c r="Q3625" t="b">
        <v>1</v>
      </c>
      <c r="R3625" t="s">
        <v>8271</v>
      </c>
      <c r="S3625" s="11">
        <f>SUM(E3625/D3625)*100</f>
        <v>120</v>
      </c>
      <c r="T3625" s="10">
        <f>SUM(E3625/P3625)</f>
        <v>88.235294117647058</v>
      </c>
      <c r="U3625" t="s">
        <v>8315</v>
      </c>
      <c r="V3625" t="s">
        <v>8316</v>
      </c>
    </row>
    <row r="3626" spans="1:22" ht="72.5" x14ac:dyDescent="0.35">
      <c r="A3626">
        <v>3624</v>
      </c>
      <c r="B3626" s="3" t="s">
        <v>3622</v>
      </c>
      <c r="C3626" s="3" t="s">
        <v>7734</v>
      </c>
      <c r="D3626" s="18">
        <v>3000</v>
      </c>
      <c r="E3626" s="18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7">
        <v>42545.56585648148</v>
      </c>
      <c r="L3626" s="7">
        <v>42605.56585648148</v>
      </c>
      <c r="M3626" s="5">
        <f>(J3626/86400)+25569+(-5/24)</f>
        <v>42545.56585648148</v>
      </c>
      <c r="N3626" s="5">
        <f t="shared" si="56"/>
        <v>42605.56585648148</v>
      </c>
      <c r="O3626" t="b">
        <v>0</v>
      </c>
      <c r="P3626">
        <v>39</v>
      </c>
      <c r="Q3626" t="b">
        <v>1</v>
      </c>
      <c r="R3626" t="s">
        <v>8271</v>
      </c>
      <c r="S3626" s="11">
        <f>SUM(E3626/D3626)*100</f>
        <v>104.93333333333332</v>
      </c>
      <c r="T3626" s="10">
        <f>SUM(E3626/P3626)</f>
        <v>80.717948717948715</v>
      </c>
      <c r="U3626" t="s">
        <v>8315</v>
      </c>
      <c r="V3626" t="s">
        <v>8316</v>
      </c>
    </row>
    <row r="3627" spans="1:22" ht="58" x14ac:dyDescent="0.35">
      <c r="A3627">
        <v>3625</v>
      </c>
      <c r="B3627" s="3" t="s">
        <v>3623</v>
      </c>
      <c r="C3627" s="3" t="s">
        <v>7735</v>
      </c>
      <c r="D3627" s="18">
        <v>3000</v>
      </c>
      <c r="E3627" s="18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7">
        <v>42157.444178240738</v>
      </c>
      <c r="L3627" s="7">
        <v>42187.444178240738</v>
      </c>
      <c r="M3627" s="5">
        <f>(J3627/86400)+25569+(-5/24)</f>
        <v>42157.444178240738</v>
      </c>
      <c r="N3627" s="5">
        <f t="shared" si="56"/>
        <v>42187.444178240738</v>
      </c>
      <c r="O3627" t="b">
        <v>0</v>
      </c>
      <c r="P3627">
        <v>78</v>
      </c>
      <c r="Q3627" t="b">
        <v>1</v>
      </c>
      <c r="R3627" t="s">
        <v>8271</v>
      </c>
      <c r="S3627" s="11">
        <f>SUM(E3627/D3627)*100</f>
        <v>102.66666666666666</v>
      </c>
      <c r="T3627" s="10">
        <f>SUM(E3627/P3627)</f>
        <v>39.487179487179489</v>
      </c>
      <c r="U3627" t="s">
        <v>8315</v>
      </c>
      <c r="V3627" t="s">
        <v>8316</v>
      </c>
    </row>
    <row r="3628" spans="1:22" ht="43.5" x14ac:dyDescent="0.35">
      <c r="A3628">
        <v>3626</v>
      </c>
      <c r="B3628" s="3" t="s">
        <v>3624</v>
      </c>
      <c r="C3628" s="3" t="s">
        <v>7736</v>
      </c>
      <c r="D3628" s="18">
        <v>4000</v>
      </c>
      <c r="E3628" s="1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7">
        <v>41846.458993055552</v>
      </c>
      <c r="L3628" s="7">
        <v>41867.458993055552</v>
      </c>
      <c r="M3628" s="5">
        <f>(J3628/86400)+25569+(-5/24)</f>
        <v>41846.458993055552</v>
      </c>
      <c r="N3628" s="5">
        <f t="shared" si="56"/>
        <v>41867.458993055552</v>
      </c>
      <c r="O3628" t="b">
        <v>0</v>
      </c>
      <c r="P3628">
        <v>48</v>
      </c>
      <c r="Q3628" t="b">
        <v>1</v>
      </c>
      <c r="R3628" t="s">
        <v>8271</v>
      </c>
      <c r="S3628" s="11">
        <f>SUM(E3628/D3628)*100</f>
        <v>101.82500000000002</v>
      </c>
      <c r="T3628" s="10">
        <f>SUM(E3628/P3628)</f>
        <v>84.854166666666671</v>
      </c>
      <c r="U3628" t="s">
        <v>8315</v>
      </c>
      <c r="V3628" t="s">
        <v>8316</v>
      </c>
    </row>
    <row r="3629" spans="1:22" ht="43.5" x14ac:dyDescent="0.35">
      <c r="A3629">
        <v>3627</v>
      </c>
      <c r="B3629" s="3" t="s">
        <v>3625</v>
      </c>
      <c r="C3629" s="3" t="s">
        <v>7737</v>
      </c>
      <c r="D3629" s="18">
        <v>2000</v>
      </c>
      <c r="E3629" s="18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7">
        <v>42460.533414351848</v>
      </c>
      <c r="L3629" s="7">
        <v>42510.957638888889</v>
      </c>
      <c r="M3629" s="5">
        <f>(J3629/86400)+25569+(-5/24)</f>
        <v>42460.533414351848</v>
      </c>
      <c r="N3629" s="5">
        <f t="shared" si="56"/>
        <v>42510.957638888889</v>
      </c>
      <c r="O3629" t="b">
        <v>0</v>
      </c>
      <c r="P3629">
        <v>29</v>
      </c>
      <c r="Q3629" t="b">
        <v>1</v>
      </c>
      <c r="R3629" t="s">
        <v>8271</v>
      </c>
      <c r="S3629" s="11">
        <f>SUM(E3629/D3629)*100</f>
        <v>100</v>
      </c>
      <c r="T3629" s="10">
        <f>SUM(E3629/P3629)</f>
        <v>68.965517241379317</v>
      </c>
      <c r="U3629" t="s">
        <v>8315</v>
      </c>
      <c r="V3629" t="s">
        <v>8316</v>
      </c>
    </row>
    <row r="3630" spans="1:22" ht="58" x14ac:dyDescent="0.35">
      <c r="A3630">
        <v>3628</v>
      </c>
      <c r="B3630" s="3" t="s">
        <v>3626</v>
      </c>
      <c r="C3630" s="3" t="s">
        <v>7738</v>
      </c>
      <c r="D3630" s="18">
        <v>100000</v>
      </c>
      <c r="E3630" s="18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7">
        <v>42291.6249537037</v>
      </c>
      <c r="L3630" s="7">
        <v>42351.666620370372</v>
      </c>
      <c r="M3630" s="5">
        <f>(J3630/86400)+25569+(-5/24)</f>
        <v>42291.6249537037</v>
      </c>
      <c r="N3630" s="5">
        <f t="shared" si="56"/>
        <v>42351.666620370372</v>
      </c>
      <c r="O3630" t="b">
        <v>0</v>
      </c>
      <c r="P3630">
        <v>0</v>
      </c>
      <c r="Q3630" t="b">
        <v>0</v>
      </c>
      <c r="R3630" t="s">
        <v>8305</v>
      </c>
      <c r="S3630" s="11">
        <f>SUM(E3630/D3630)*100</f>
        <v>0</v>
      </c>
      <c r="T3630" s="10" t="e">
        <f>SUM(E3630/P3630)</f>
        <v>#DIV/0!</v>
      </c>
      <c r="U3630" t="s">
        <v>8315</v>
      </c>
      <c r="V3630" t="s">
        <v>8357</v>
      </c>
    </row>
    <row r="3631" spans="1:22" ht="58" x14ac:dyDescent="0.35">
      <c r="A3631">
        <v>3629</v>
      </c>
      <c r="B3631" s="3" t="s">
        <v>3627</v>
      </c>
      <c r="C3631" s="3" t="s">
        <v>7739</v>
      </c>
      <c r="D3631" s="18">
        <v>1000000</v>
      </c>
      <c r="E3631" s="18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7">
        <v>42436.886157407404</v>
      </c>
      <c r="L3631" s="7">
        <v>42495.499999999993</v>
      </c>
      <c r="M3631" s="5">
        <f>(J3631/86400)+25569+(-5/24)</f>
        <v>42436.886157407404</v>
      </c>
      <c r="N3631" s="5">
        <f t="shared" si="56"/>
        <v>42495.499999999993</v>
      </c>
      <c r="O3631" t="b">
        <v>0</v>
      </c>
      <c r="P3631">
        <v>2</v>
      </c>
      <c r="Q3631" t="b">
        <v>0</v>
      </c>
      <c r="R3631" t="s">
        <v>8305</v>
      </c>
      <c r="S3631" s="11">
        <f>SUM(E3631/D3631)*100</f>
        <v>1.9999999999999998E-4</v>
      </c>
      <c r="T3631" s="10">
        <f>SUM(E3631/P3631)</f>
        <v>1</v>
      </c>
      <c r="U3631" t="s">
        <v>8315</v>
      </c>
      <c r="V3631" t="s">
        <v>8357</v>
      </c>
    </row>
    <row r="3632" spans="1:22" ht="43.5" x14ac:dyDescent="0.35">
      <c r="A3632">
        <v>3630</v>
      </c>
      <c r="B3632" s="3" t="s">
        <v>3628</v>
      </c>
      <c r="C3632" s="3" t="s">
        <v>7740</v>
      </c>
      <c r="D3632" s="18">
        <v>3000</v>
      </c>
      <c r="E3632" s="18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7">
        <v>41942.638773148145</v>
      </c>
      <c r="L3632" s="7">
        <v>41972.680439814816</v>
      </c>
      <c r="M3632" s="5">
        <f>(J3632/86400)+25569+(-5/24)</f>
        <v>41942.638773148145</v>
      </c>
      <c r="N3632" s="5">
        <f t="shared" si="56"/>
        <v>41972.680439814816</v>
      </c>
      <c r="O3632" t="b">
        <v>0</v>
      </c>
      <c r="P3632">
        <v>1</v>
      </c>
      <c r="Q3632" t="b">
        <v>0</v>
      </c>
      <c r="R3632" t="s">
        <v>8305</v>
      </c>
      <c r="S3632" s="11">
        <f>SUM(E3632/D3632)*100</f>
        <v>3.3333333333333333E-2</v>
      </c>
      <c r="T3632" s="10">
        <f>SUM(E3632/P3632)</f>
        <v>1</v>
      </c>
      <c r="U3632" t="s">
        <v>8315</v>
      </c>
      <c r="V3632" t="s">
        <v>8357</v>
      </c>
    </row>
    <row r="3633" spans="1:22" ht="58" x14ac:dyDescent="0.35">
      <c r="A3633">
        <v>3631</v>
      </c>
      <c r="B3633" s="3" t="s">
        <v>3629</v>
      </c>
      <c r="C3633" s="3" t="s">
        <v>7741</v>
      </c>
      <c r="D3633" s="18">
        <v>17100</v>
      </c>
      <c r="E3633" s="18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7">
        <v>41880.54510416666</v>
      </c>
      <c r="L3633" s="7">
        <v>41904.957638888889</v>
      </c>
      <c r="M3633" s="5">
        <f>(J3633/86400)+25569+(-5/24)</f>
        <v>41880.54510416666</v>
      </c>
      <c r="N3633" s="5">
        <f t="shared" si="56"/>
        <v>41904.957638888889</v>
      </c>
      <c r="O3633" t="b">
        <v>0</v>
      </c>
      <c r="P3633">
        <v>59</v>
      </c>
      <c r="Q3633" t="b">
        <v>0</v>
      </c>
      <c r="R3633" t="s">
        <v>8305</v>
      </c>
      <c r="S3633" s="11">
        <f>SUM(E3633/D3633)*100</f>
        <v>51.023391812865491</v>
      </c>
      <c r="T3633" s="10">
        <f>SUM(E3633/P3633)</f>
        <v>147.88135593220338</v>
      </c>
      <c r="U3633" t="s">
        <v>8315</v>
      </c>
      <c r="V3633" t="s">
        <v>8357</v>
      </c>
    </row>
    <row r="3634" spans="1:22" ht="43.5" x14ac:dyDescent="0.35">
      <c r="A3634">
        <v>3632</v>
      </c>
      <c r="B3634" s="3" t="s">
        <v>3630</v>
      </c>
      <c r="C3634" s="3" t="s">
        <v>7742</v>
      </c>
      <c r="D3634" s="18">
        <v>500</v>
      </c>
      <c r="E3634" s="18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7">
        <v>41946.728576388887</v>
      </c>
      <c r="L3634" s="7">
        <v>41966.728576388887</v>
      </c>
      <c r="M3634" s="5">
        <f>(J3634/86400)+25569+(-5/24)</f>
        <v>41946.728576388887</v>
      </c>
      <c r="N3634" s="5">
        <f t="shared" si="56"/>
        <v>41966.728576388887</v>
      </c>
      <c r="O3634" t="b">
        <v>0</v>
      </c>
      <c r="P3634">
        <v>1</v>
      </c>
      <c r="Q3634" t="b">
        <v>0</v>
      </c>
      <c r="R3634" t="s">
        <v>8305</v>
      </c>
      <c r="S3634" s="11">
        <f>SUM(E3634/D3634)*100</f>
        <v>20</v>
      </c>
      <c r="T3634" s="10">
        <f>SUM(E3634/P3634)</f>
        <v>100</v>
      </c>
      <c r="U3634" t="s">
        <v>8315</v>
      </c>
      <c r="V3634" t="s">
        <v>8357</v>
      </c>
    </row>
    <row r="3635" spans="1:22" ht="43.5" x14ac:dyDescent="0.35">
      <c r="A3635">
        <v>3633</v>
      </c>
      <c r="B3635" s="3" t="s">
        <v>3631</v>
      </c>
      <c r="C3635" s="3" t="s">
        <v>7743</v>
      </c>
      <c r="D3635" s="18">
        <v>5000</v>
      </c>
      <c r="E3635" s="18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7">
        <v>42649.415127314809</v>
      </c>
      <c r="L3635" s="7">
        <v>42692.833333333336</v>
      </c>
      <c r="M3635" s="5">
        <f>(J3635/86400)+25569+(-5/24)</f>
        <v>42649.415127314809</v>
      </c>
      <c r="N3635" s="5">
        <f t="shared" si="56"/>
        <v>42692.833333333336</v>
      </c>
      <c r="O3635" t="b">
        <v>0</v>
      </c>
      <c r="P3635">
        <v>31</v>
      </c>
      <c r="Q3635" t="b">
        <v>0</v>
      </c>
      <c r="R3635" t="s">
        <v>8305</v>
      </c>
      <c r="S3635" s="11">
        <f>SUM(E3635/D3635)*100</f>
        <v>35.24</v>
      </c>
      <c r="T3635" s="10">
        <f>SUM(E3635/P3635)</f>
        <v>56.838709677419352</v>
      </c>
      <c r="U3635" t="s">
        <v>8315</v>
      </c>
      <c r="V3635" t="s">
        <v>8357</v>
      </c>
    </row>
    <row r="3636" spans="1:22" ht="43.5" x14ac:dyDescent="0.35">
      <c r="A3636">
        <v>3634</v>
      </c>
      <c r="B3636" s="3" t="s">
        <v>3632</v>
      </c>
      <c r="C3636" s="3" t="s">
        <v>7744</v>
      </c>
      <c r="D3636" s="18">
        <v>75000</v>
      </c>
      <c r="E3636" s="18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7">
        <v>42700.958032407405</v>
      </c>
      <c r="L3636" s="7">
        <v>42748.957638888889</v>
      </c>
      <c r="M3636" s="5">
        <f>(J3636/86400)+25569+(-5/24)</f>
        <v>42700.958032407405</v>
      </c>
      <c r="N3636" s="5">
        <f t="shared" si="56"/>
        <v>42748.957638888889</v>
      </c>
      <c r="O3636" t="b">
        <v>0</v>
      </c>
      <c r="P3636">
        <v>18</v>
      </c>
      <c r="Q3636" t="b">
        <v>0</v>
      </c>
      <c r="R3636" t="s">
        <v>8305</v>
      </c>
      <c r="S3636" s="11">
        <f>SUM(E3636/D3636)*100</f>
        <v>4.246666666666667</v>
      </c>
      <c r="T3636" s="10">
        <f>SUM(E3636/P3636)</f>
        <v>176.94444444444446</v>
      </c>
      <c r="U3636" t="s">
        <v>8315</v>
      </c>
      <c r="V3636" t="s">
        <v>8357</v>
      </c>
    </row>
    <row r="3637" spans="1:22" ht="29" x14ac:dyDescent="0.35">
      <c r="A3637">
        <v>3635</v>
      </c>
      <c r="B3637" s="3" t="s">
        <v>3633</v>
      </c>
      <c r="C3637" s="3" t="s">
        <v>7745</v>
      </c>
      <c r="D3637" s="18">
        <v>3500</v>
      </c>
      <c r="E3637" s="18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7">
        <v>42450.674490740734</v>
      </c>
      <c r="L3637" s="7">
        <v>42480.674490740734</v>
      </c>
      <c r="M3637" s="5">
        <f>(J3637/86400)+25569+(-5/24)</f>
        <v>42450.674490740734</v>
      </c>
      <c r="N3637" s="5">
        <f t="shared" si="56"/>
        <v>42480.674490740734</v>
      </c>
      <c r="O3637" t="b">
        <v>0</v>
      </c>
      <c r="P3637">
        <v>10</v>
      </c>
      <c r="Q3637" t="b">
        <v>0</v>
      </c>
      <c r="R3637" t="s">
        <v>8305</v>
      </c>
      <c r="S3637" s="11">
        <f>SUM(E3637/D3637)*100</f>
        <v>36.457142857142856</v>
      </c>
      <c r="T3637" s="10">
        <f>SUM(E3637/P3637)</f>
        <v>127.6</v>
      </c>
      <c r="U3637" t="s">
        <v>8315</v>
      </c>
      <c r="V3637" t="s">
        <v>8357</v>
      </c>
    </row>
    <row r="3638" spans="1:22" ht="43.5" x14ac:dyDescent="0.35">
      <c r="A3638">
        <v>3636</v>
      </c>
      <c r="B3638" s="3" t="s">
        <v>3634</v>
      </c>
      <c r="C3638" s="3" t="s">
        <v>7746</v>
      </c>
      <c r="D3638" s="18">
        <v>150000</v>
      </c>
      <c r="E3638" s="1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7">
        <v>42226.486446759256</v>
      </c>
      <c r="L3638" s="7">
        <v>42261.486446759256</v>
      </c>
      <c r="M3638" s="5">
        <f>(J3638/86400)+25569+(-5/24)</f>
        <v>42226.486446759256</v>
      </c>
      <c r="N3638" s="5">
        <f t="shared" si="56"/>
        <v>42261.486446759256</v>
      </c>
      <c r="O3638" t="b">
        <v>0</v>
      </c>
      <c r="P3638">
        <v>0</v>
      </c>
      <c r="Q3638" t="b">
        <v>0</v>
      </c>
      <c r="R3638" t="s">
        <v>8305</v>
      </c>
      <c r="S3638" s="11">
        <f>SUM(E3638/D3638)*100</f>
        <v>0</v>
      </c>
      <c r="T3638" s="10" t="e">
        <f>SUM(E3638/P3638)</f>
        <v>#DIV/0!</v>
      </c>
      <c r="U3638" t="s">
        <v>8315</v>
      </c>
      <c r="V3638" t="s">
        <v>8357</v>
      </c>
    </row>
    <row r="3639" spans="1:22" ht="58" x14ac:dyDescent="0.35">
      <c r="A3639">
        <v>3637</v>
      </c>
      <c r="B3639" s="3" t="s">
        <v>3635</v>
      </c>
      <c r="C3639" s="3" t="s">
        <v>7747</v>
      </c>
      <c r="D3639" s="18">
        <v>3000</v>
      </c>
      <c r="E3639" s="18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7">
        <v>41975.492303240739</v>
      </c>
      <c r="L3639" s="7">
        <v>42005.492303240739</v>
      </c>
      <c r="M3639" s="5">
        <f>(J3639/86400)+25569+(-5/24)</f>
        <v>41975.492303240739</v>
      </c>
      <c r="N3639" s="5">
        <f t="shared" si="56"/>
        <v>42005.492303240739</v>
      </c>
      <c r="O3639" t="b">
        <v>0</v>
      </c>
      <c r="P3639">
        <v>14</v>
      </c>
      <c r="Q3639" t="b">
        <v>0</v>
      </c>
      <c r="R3639" t="s">
        <v>8305</v>
      </c>
      <c r="S3639" s="11">
        <f>SUM(E3639/D3639)*100</f>
        <v>30.866666666666664</v>
      </c>
      <c r="T3639" s="10">
        <f>SUM(E3639/P3639)</f>
        <v>66.142857142857139</v>
      </c>
      <c r="U3639" t="s">
        <v>8315</v>
      </c>
      <c r="V3639" t="s">
        <v>8357</v>
      </c>
    </row>
    <row r="3640" spans="1:22" ht="29" x14ac:dyDescent="0.35">
      <c r="A3640">
        <v>3638</v>
      </c>
      <c r="B3640" s="3" t="s">
        <v>3636</v>
      </c>
      <c r="C3640" s="3" t="s">
        <v>7748</v>
      </c>
      <c r="D3640" s="18">
        <v>3300</v>
      </c>
      <c r="E3640" s="18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7">
        <v>42053.464490740742</v>
      </c>
      <c r="L3640" s="7">
        <v>42113.42282407407</v>
      </c>
      <c r="M3640" s="5">
        <f>(J3640/86400)+25569+(-5/24)</f>
        <v>42053.464490740742</v>
      </c>
      <c r="N3640" s="5">
        <f t="shared" si="56"/>
        <v>42113.42282407407</v>
      </c>
      <c r="O3640" t="b">
        <v>0</v>
      </c>
      <c r="P3640">
        <v>2</v>
      </c>
      <c r="Q3640" t="b">
        <v>0</v>
      </c>
      <c r="R3640" t="s">
        <v>8305</v>
      </c>
      <c r="S3640" s="11">
        <f>SUM(E3640/D3640)*100</f>
        <v>6.5454545454545459</v>
      </c>
      <c r="T3640" s="10">
        <f>SUM(E3640/P3640)</f>
        <v>108</v>
      </c>
      <c r="U3640" t="s">
        <v>8315</v>
      </c>
      <c r="V3640" t="s">
        <v>8357</v>
      </c>
    </row>
    <row r="3641" spans="1:22" ht="58" x14ac:dyDescent="0.35">
      <c r="A3641">
        <v>3639</v>
      </c>
      <c r="B3641" s="3" t="s">
        <v>3637</v>
      </c>
      <c r="C3641" s="3" t="s">
        <v>7749</v>
      </c>
      <c r="D3641" s="18">
        <v>25000</v>
      </c>
      <c r="E3641" s="18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7">
        <v>42590.468819444439</v>
      </c>
      <c r="L3641" s="7">
        <v>42650.424305555549</v>
      </c>
      <c r="M3641" s="5">
        <f>(J3641/86400)+25569+(-5/24)</f>
        <v>42590.468819444439</v>
      </c>
      <c r="N3641" s="5">
        <f t="shared" si="56"/>
        <v>42650.424305555549</v>
      </c>
      <c r="O3641" t="b">
        <v>0</v>
      </c>
      <c r="P3641">
        <v>1</v>
      </c>
      <c r="Q3641" t="b">
        <v>0</v>
      </c>
      <c r="R3641" t="s">
        <v>8305</v>
      </c>
      <c r="S3641" s="11">
        <f>SUM(E3641/D3641)*100</f>
        <v>4.0000000000000001E-3</v>
      </c>
      <c r="T3641" s="10">
        <f>SUM(E3641/P3641)</f>
        <v>1</v>
      </c>
      <c r="U3641" t="s">
        <v>8315</v>
      </c>
      <c r="V3641" t="s">
        <v>8357</v>
      </c>
    </row>
    <row r="3642" spans="1:22" ht="72.5" x14ac:dyDescent="0.35">
      <c r="A3642">
        <v>3640</v>
      </c>
      <c r="B3642" s="3" t="s">
        <v>3638</v>
      </c>
      <c r="C3642" s="3" t="s">
        <v>7750</v>
      </c>
      <c r="D3642" s="18">
        <v>1000</v>
      </c>
      <c r="E3642" s="18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7">
        <v>42104.573263888888</v>
      </c>
      <c r="L3642" s="7">
        <v>42134.573263888888</v>
      </c>
      <c r="M3642" s="5">
        <f>(J3642/86400)+25569+(-5/24)</f>
        <v>42104.573263888888</v>
      </c>
      <c r="N3642" s="5">
        <f t="shared" si="56"/>
        <v>42134.573263888888</v>
      </c>
      <c r="O3642" t="b">
        <v>0</v>
      </c>
      <c r="P3642">
        <v>3</v>
      </c>
      <c r="Q3642" t="b">
        <v>0</v>
      </c>
      <c r="R3642" t="s">
        <v>8305</v>
      </c>
      <c r="S3642" s="11">
        <f>SUM(E3642/D3642)*100</f>
        <v>5.5</v>
      </c>
      <c r="T3642" s="10">
        <f>SUM(E3642/P3642)</f>
        <v>18.333333333333332</v>
      </c>
      <c r="U3642" t="s">
        <v>8315</v>
      </c>
      <c r="V3642" t="s">
        <v>8357</v>
      </c>
    </row>
    <row r="3643" spans="1:22" ht="43.5" x14ac:dyDescent="0.35">
      <c r="A3643">
        <v>3641</v>
      </c>
      <c r="B3643" s="3" t="s">
        <v>3639</v>
      </c>
      <c r="C3643" s="3" t="s">
        <v>7751</v>
      </c>
      <c r="D3643" s="18">
        <v>3000</v>
      </c>
      <c r="E3643" s="18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7">
        <v>41899.41873842592</v>
      </c>
      <c r="L3643" s="7">
        <v>41917</v>
      </c>
      <c r="M3643" s="5">
        <f>(J3643/86400)+25569+(-5/24)</f>
        <v>41899.41873842592</v>
      </c>
      <c r="N3643" s="5">
        <f t="shared" si="56"/>
        <v>41917</v>
      </c>
      <c r="O3643" t="b">
        <v>0</v>
      </c>
      <c r="P3643">
        <v>0</v>
      </c>
      <c r="Q3643" t="b">
        <v>0</v>
      </c>
      <c r="R3643" t="s">
        <v>8305</v>
      </c>
      <c r="S3643" s="11">
        <f>SUM(E3643/D3643)*100</f>
        <v>0</v>
      </c>
      <c r="T3643" s="10" t="e">
        <f>SUM(E3643/P3643)</f>
        <v>#DIV/0!</v>
      </c>
      <c r="U3643" t="s">
        <v>8315</v>
      </c>
      <c r="V3643" t="s">
        <v>8357</v>
      </c>
    </row>
    <row r="3644" spans="1:22" ht="58" x14ac:dyDescent="0.35">
      <c r="A3644">
        <v>3642</v>
      </c>
      <c r="B3644" s="3" t="s">
        <v>3640</v>
      </c>
      <c r="C3644" s="3" t="s">
        <v>7752</v>
      </c>
      <c r="D3644" s="18">
        <v>700</v>
      </c>
      <c r="E3644" s="18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7">
        <v>42297.607951388891</v>
      </c>
      <c r="L3644" s="7">
        <v>42338.499999999993</v>
      </c>
      <c r="M3644" s="5">
        <f>(J3644/86400)+25569+(-5/24)</f>
        <v>42297.607951388891</v>
      </c>
      <c r="N3644" s="5">
        <f t="shared" si="56"/>
        <v>42338.499999999993</v>
      </c>
      <c r="O3644" t="b">
        <v>0</v>
      </c>
      <c r="P3644">
        <v>2</v>
      </c>
      <c r="Q3644" t="b">
        <v>0</v>
      </c>
      <c r="R3644" t="s">
        <v>8305</v>
      </c>
      <c r="S3644" s="11">
        <f>SUM(E3644/D3644)*100</f>
        <v>2.1428571428571428</v>
      </c>
      <c r="T3644" s="10">
        <f>SUM(E3644/P3644)</f>
        <v>7.5</v>
      </c>
      <c r="U3644" t="s">
        <v>8315</v>
      </c>
      <c r="V3644" t="s">
        <v>8357</v>
      </c>
    </row>
    <row r="3645" spans="1:22" ht="43.5" x14ac:dyDescent="0.35">
      <c r="A3645">
        <v>3643</v>
      </c>
      <c r="B3645" s="3" t="s">
        <v>3641</v>
      </c>
      <c r="C3645" s="3" t="s">
        <v>7753</v>
      </c>
      <c r="D3645" s="18">
        <v>25000</v>
      </c>
      <c r="E3645" s="18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7">
        <v>42284.935636574075</v>
      </c>
      <c r="L3645" s="7">
        <v>42324.977303240739</v>
      </c>
      <c r="M3645" s="5">
        <f>(J3645/86400)+25569+(-5/24)</f>
        <v>42284.935636574075</v>
      </c>
      <c r="N3645" s="5">
        <f t="shared" si="56"/>
        <v>42324.977303240739</v>
      </c>
      <c r="O3645" t="b">
        <v>0</v>
      </c>
      <c r="P3645">
        <v>0</v>
      </c>
      <c r="Q3645" t="b">
        <v>0</v>
      </c>
      <c r="R3645" t="s">
        <v>8305</v>
      </c>
      <c r="S3645" s="11">
        <f>SUM(E3645/D3645)*100</f>
        <v>0</v>
      </c>
      <c r="T3645" s="10" t="e">
        <f>SUM(E3645/P3645)</f>
        <v>#DIV/0!</v>
      </c>
      <c r="U3645" t="s">
        <v>8315</v>
      </c>
      <c r="V3645" t="s">
        <v>8357</v>
      </c>
    </row>
    <row r="3646" spans="1:22" ht="43.5" x14ac:dyDescent="0.35">
      <c r="A3646">
        <v>3644</v>
      </c>
      <c r="B3646" s="3" t="s">
        <v>3642</v>
      </c>
      <c r="C3646" s="3" t="s">
        <v>7754</v>
      </c>
      <c r="D3646" s="18">
        <v>5000</v>
      </c>
      <c r="E3646" s="18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7">
        <v>42409.033414351848</v>
      </c>
      <c r="L3646" s="7">
        <v>42436.999305555553</v>
      </c>
      <c r="M3646" s="5">
        <f>(J3646/86400)+25569+(-5/24)</f>
        <v>42409.033414351848</v>
      </c>
      <c r="N3646" s="5">
        <f t="shared" si="56"/>
        <v>42436.999305555553</v>
      </c>
      <c r="O3646" t="b">
        <v>0</v>
      </c>
      <c r="P3646">
        <v>12</v>
      </c>
      <c r="Q3646" t="b">
        <v>0</v>
      </c>
      <c r="R3646" t="s">
        <v>8305</v>
      </c>
      <c r="S3646" s="11">
        <f>SUM(E3646/D3646)*100</f>
        <v>16.420000000000002</v>
      </c>
      <c r="T3646" s="10">
        <f>SUM(E3646/P3646)</f>
        <v>68.416666666666671</v>
      </c>
      <c r="U3646" t="s">
        <v>8315</v>
      </c>
      <c r="V3646" t="s">
        <v>8357</v>
      </c>
    </row>
    <row r="3647" spans="1:22" ht="43.5" x14ac:dyDescent="0.35">
      <c r="A3647">
        <v>3645</v>
      </c>
      <c r="B3647" s="3" t="s">
        <v>3643</v>
      </c>
      <c r="C3647" s="3" t="s">
        <v>7755</v>
      </c>
      <c r="D3647" s="18">
        <v>1000</v>
      </c>
      <c r="E3647" s="18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7">
        <v>42665.762013888881</v>
      </c>
      <c r="L3647" s="7">
        <v>42695.803680555553</v>
      </c>
      <c r="M3647" s="5">
        <f>(J3647/86400)+25569+(-5/24)</f>
        <v>42665.762013888881</v>
      </c>
      <c r="N3647" s="5">
        <f t="shared" si="56"/>
        <v>42695.803680555553</v>
      </c>
      <c r="O3647" t="b">
        <v>0</v>
      </c>
      <c r="P3647">
        <v>1</v>
      </c>
      <c r="Q3647" t="b">
        <v>0</v>
      </c>
      <c r="R3647" t="s">
        <v>8305</v>
      </c>
      <c r="S3647" s="11">
        <f>SUM(E3647/D3647)*100</f>
        <v>0.1</v>
      </c>
      <c r="T3647" s="10">
        <f>SUM(E3647/P3647)</f>
        <v>1</v>
      </c>
      <c r="U3647" t="s">
        <v>8315</v>
      </c>
      <c r="V3647" t="s">
        <v>8357</v>
      </c>
    </row>
    <row r="3648" spans="1:22" ht="43.5" x14ac:dyDescent="0.35">
      <c r="A3648">
        <v>3646</v>
      </c>
      <c r="B3648" s="3" t="s">
        <v>3644</v>
      </c>
      <c r="C3648" s="3" t="s">
        <v>7756</v>
      </c>
      <c r="D3648" s="18">
        <v>10000</v>
      </c>
      <c r="E3648" s="1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7">
        <v>42140.21298611111</v>
      </c>
      <c r="L3648" s="7">
        <v>42171.770833333336</v>
      </c>
      <c r="M3648" s="5">
        <f>(J3648/86400)+25569+(-5/24)</f>
        <v>42140.21298611111</v>
      </c>
      <c r="N3648" s="5">
        <f t="shared" si="56"/>
        <v>42171.770833333336</v>
      </c>
      <c r="O3648" t="b">
        <v>0</v>
      </c>
      <c r="P3648">
        <v>8</v>
      </c>
      <c r="Q3648" t="b">
        <v>0</v>
      </c>
      <c r="R3648" t="s">
        <v>8305</v>
      </c>
      <c r="S3648" s="11">
        <f>SUM(E3648/D3648)*100</f>
        <v>4.8099999999999996</v>
      </c>
      <c r="T3648" s="10">
        <f>SUM(E3648/P3648)</f>
        <v>60.125</v>
      </c>
      <c r="U3648" t="s">
        <v>8315</v>
      </c>
      <c r="V3648" t="s">
        <v>8357</v>
      </c>
    </row>
    <row r="3649" spans="1:22" ht="43.5" x14ac:dyDescent="0.35">
      <c r="A3649">
        <v>3647</v>
      </c>
      <c r="B3649" s="3" t="s">
        <v>3645</v>
      </c>
      <c r="C3649" s="3" t="s">
        <v>7757</v>
      </c>
      <c r="D3649" s="18">
        <v>500</v>
      </c>
      <c r="E3649" s="18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7">
        <v>42598.540821759256</v>
      </c>
      <c r="L3649" s="7">
        <v>42643.540821759256</v>
      </c>
      <c r="M3649" s="5">
        <f>(J3649/86400)+25569+(-5/24)</f>
        <v>42598.540821759256</v>
      </c>
      <c r="N3649" s="5">
        <f t="shared" si="56"/>
        <v>42643.540821759256</v>
      </c>
      <c r="O3649" t="b">
        <v>0</v>
      </c>
      <c r="P3649">
        <v>2</v>
      </c>
      <c r="Q3649" t="b">
        <v>0</v>
      </c>
      <c r="R3649" t="s">
        <v>8305</v>
      </c>
      <c r="S3649" s="11">
        <f>SUM(E3649/D3649)*100</f>
        <v>6</v>
      </c>
      <c r="T3649" s="10">
        <f>SUM(E3649/P3649)</f>
        <v>15</v>
      </c>
      <c r="U3649" t="s">
        <v>8315</v>
      </c>
      <c r="V3649" t="s">
        <v>8357</v>
      </c>
    </row>
    <row r="3650" spans="1:22" ht="29" x14ac:dyDescent="0.35">
      <c r="A3650">
        <v>3648</v>
      </c>
      <c r="B3650" s="3" t="s">
        <v>3646</v>
      </c>
      <c r="C3650" s="3" t="s">
        <v>7758</v>
      </c>
      <c r="D3650" s="18">
        <v>40000</v>
      </c>
      <c r="E3650" s="18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7">
        <v>41887.083854166667</v>
      </c>
      <c r="L3650" s="7">
        <v>41917.083854166667</v>
      </c>
      <c r="M3650" s="5">
        <f>(J3650/86400)+25569+(-5/24)</f>
        <v>41887.083854166667</v>
      </c>
      <c r="N3650" s="5">
        <f t="shared" si="56"/>
        <v>41917.083854166667</v>
      </c>
      <c r="O3650" t="b">
        <v>0</v>
      </c>
      <c r="P3650">
        <v>73</v>
      </c>
      <c r="Q3650" t="b">
        <v>1</v>
      </c>
      <c r="R3650" t="s">
        <v>8271</v>
      </c>
      <c r="S3650" s="11">
        <f>SUM(E3650/D3650)*100</f>
        <v>100.38249999999999</v>
      </c>
      <c r="T3650" s="10">
        <f>SUM(E3650/P3650)</f>
        <v>550.04109589041093</v>
      </c>
      <c r="U3650" t="s">
        <v>8315</v>
      </c>
      <c r="V3650" t="s">
        <v>8316</v>
      </c>
    </row>
    <row r="3651" spans="1:22" ht="43.5" x14ac:dyDescent="0.35">
      <c r="A3651">
        <v>3649</v>
      </c>
      <c r="B3651" s="3" t="s">
        <v>3647</v>
      </c>
      <c r="C3651" s="3" t="s">
        <v>7759</v>
      </c>
      <c r="D3651" s="18">
        <v>750</v>
      </c>
      <c r="E3651" s="18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7">
        <v>41780.504560185182</v>
      </c>
      <c r="L3651" s="7">
        <v>41806.504560185182</v>
      </c>
      <c r="M3651" s="5">
        <f>(J3651/86400)+25569+(-5/24)</f>
        <v>41780.504560185182</v>
      </c>
      <c r="N3651" s="5">
        <f t="shared" ref="N3651:N3714" si="57">(I3651/86400)+25569+(-5/24)</f>
        <v>41806.504560185182</v>
      </c>
      <c r="O3651" t="b">
        <v>0</v>
      </c>
      <c r="P3651">
        <v>8</v>
      </c>
      <c r="Q3651" t="b">
        <v>1</v>
      </c>
      <c r="R3651" t="s">
        <v>8271</v>
      </c>
      <c r="S3651" s="11">
        <f>SUM(E3651/D3651)*100</f>
        <v>104</v>
      </c>
      <c r="T3651" s="10">
        <f>SUM(E3651/P3651)</f>
        <v>97.5</v>
      </c>
      <c r="U3651" t="s">
        <v>8315</v>
      </c>
      <c r="V3651" t="s">
        <v>8316</v>
      </c>
    </row>
    <row r="3652" spans="1:22" ht="43.5" x14ac:dyDescent="0.35">
      <c r="A3652">
        <v>3650</v>
      </c>
      <c r="B3652" s="3" t="s">
        <v>3648</v>
      </c>
      <c r="C3652" s="3" t="s">
        <v>7760</v>
      </c>
      <c r="D3652" s="18">
        <v>500</v>
      </c>
      <c r="E3652" s="18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7">
        <v>42381.270648148151</v>
      </c>
      <c r="L3652" s="7">
        <v>42402.270648148151</v>
      </c>
      <c r="M3652" s="5">
        <f>(J3652/86400)+25569+(-5/24)</f>
        <v>42381.270648148151</v>
      </c>
      <c r="N3652" s="5">
        <f t="shared" si="57"/>
        <v>42402.270648148151</v>
      </c>
      <c r="O3652" t="b">
        <v>0</v>
      </c>
      <c r="P3652">
        <v>17</v>
      </c>
      <c r="Q3652" t="b">
        <v>1</v>
      </c>
      <c r="R3652" t="s">
        <v>8271</v>
      </c>
      <c r="S3652" s="11">
        <f>SUM(E3652/D3652)*100</f>
        <v>100</v>
      </c>
      <c r="T3652" s="10">
        <f>SUM(E3652/P3652)</f>
        <v>29.411764705882351</v>
      </c>
      <c r="U3652" t="s">
        <v>8315</v>
      </c>
      <c r="V3652" t="s">
        <v>8316</v>
      </c>
    </row>
    <row r="3653" spans="1:22" ht="43.5" x14ac:dyDescent="0.35">
      <c r="A3653">
        <v>3651</v>
      </c>
      <c r="B3653" s="3" t="s">
        <v>3649</v>
      </c>
      <c r="C3653" s="3" t="s">
        <v>7761</v>
      </c>
      <c r="D3653" s="18">
        <v>500</v>
      </c>
      <c r="E3653" s="18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7">
        <v>41828.437986111108</v>
      </c>
      <c r="L3653" s="7">
        <v>41861.457638888889</v>
      </c>
      <c r="M3653" s="5">
        <f>(J3653/86400)+25569+(-5/24)</f>
        <v>41828.437986111108</v>
      </c>
      <c r="N3653" s="5">
        <f t="shared" si="57"/>
        <v>41861.457638888889</v>
      </c>
      <c r="O3653" t="b">
        <v>0</v>
      </c>
      <c r="P3653">
        <v>9</v>
      </c>
      <c r="Q3653" t="b">
        <v>1</v>
      </c>
      <c r="R3653" t="s">
        <v>8271</v>
      </c>
      <c r="S3653" s="11">
        <f>SUM(E3653/D3653)*100</f>
        <v>104</v>
      </c>
      <c r="T3653" s="10">
        <f>SUM(E3653/P3653)</f>
        <v>57.777777777777779</v>
      </c>
      <c r="U3653" t="s">
        <v>8315</v>
      </c>
      <c r="V3653" t="s">
        <v>8316</v>
      </c>
    </row>
    <row r="3654" spans="1:22" ht="58" x14ac:dyDescent="0.35">
      <c r="A3654">
        <v>3652</v>
      </c>
      <c r="B3654" s="3" t="s">
        <v>2867</v>
      </c>
      <c r="C3654" s="3" t="s">
        <v>7762</v>
      </c>
      <c r="D3654" s="18">
        <v>300</v>
      </c>
      <c r="E3654" s="18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7">
        <v>42596.436365740738</v>
      </c>
      <c r="L3654" s="7">
        <v>42606.957638888889</v>
      </c>
      <c r="M3654" s="5">
        <f>(J3654/86400)+25569+(-5/24)</f>
        <v>42596.436365740738</v>
      </c>
      <c r="N3654" s="5">
        <f t="shared" si="57"/>
        <v>42606.957638888889</v>
      </c>
      <c r="O3654" t="b">
        <v>0</v>
      </c>
      <c r="P3654">
        <v>17</v>
      </c>
      <c r="Q3654" t="b">
        <v>1</v>
      </c>
      <c r="R3654" t="s">
        <v>8271</v>
      </c>
      <c r="S3654" s="11">
        <f>SUM(E3654/D3654)*100</f>
        <v>250.66666666666669</v>
      </c>
      <c r="T3654" s="10">
        <f>SUM(E3654/P3654)</f>
        <v>44.235294117647058</v>
      </c>
      <c r="U3654" t="s">
        <v>8315</v>
      </c>
      <c r="V3654" t="s">
        <v>8316</v>
      </c>
    </row>
    <row r="3655" spans="1:22" ht="58" x14ac:dyDescent="0.35">
      <c r="A3655">
        <v>3653</v>
      </c>
      <c r="B3655" s="3" t="s">
        <v>3650</v>
      </c>
      <c r="C3655" s="3" t="s">
        <v>7763</v>
      </c>
      <c r="D3655" s="18">
        <v>2000</v>
      </c>
      <c r="E3655" s="18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7">
        <v>42191.155173611107</v>
      </c>
      <c r="L3655" s="7">
        <v>42221.155173611107</v>
      </c>
      <c r="M3655" s="5">
        <f>(J3655/86400)+25569+(-5/24)</f>
        <v>42191.155173611107</v>
      </c>
      <c r="N3655" s="5">
        <f t="shared" si="57"/>
        <v>42221.155173611107</v>
      </c>
      <c r="O3655" t="b">
        <v>0</v>
      </c>
      <c r="P3655">
        <v>33</v>
      </c>
      <c r="Q3655" t="b">
        <v>1</v>
      </c>
      <c r="R3655" t="s">
        <v>8271</v>
      </c>
      <c r="S3655" s="11">
        <f>SUM(E3655/D3655)*100</f>
        <v>100.49999999999999</v>
      </c>
      <c r="T3655" s="10">
        <f>SUM(E3655/P3655)</f>
        <v>60.909090909090907</v>
      </c>
      <c r="U3655" t="s">
        <v>8315</v>
      </c>
      <c r="V3655" t="s">
        <v>8316</v>
      </c>
    </row>
    <row r="3656" spans="1:22" ht="58" x14ac:dyDescent="0.35">
      <c r="A3656">
        <v>3654</v>
      </c>
      <c r="B3656" s="3" t="s">
        <v>3651</v>
      </c>
      <c r="C3656" s="3" t="s">
        <v>7764</v>
      </c>
      <c r="D3656" s="18">
        <v>1500</v>
      </c>
      <c r="E3656" s="18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7">
        <v>42440.20817129629</v>
      </c>
      <c r="L3656" s="7">
        <v>42463.499999999993</v>
      </c>
      <c r="M3656" s="5">
        <f>(J3656/86400)+25569+(-5/24)</f>
        <v>42440.20817129629</v>
      </c>
      <c r="N3656" s="5">
        <f t="shared" si="57"/>
        <v>42463.499999999993</v>
      </c>
      <c r="O3656" t="b">
        <v>0</v>
      </c>
      <c r="P3656">
        <v>38</v>
      </c>
      <c r="Q3656" t="b">
        <v>1</v>
      </c>
      <c r="R3656" t="s">
        <v>8271</v>
      </c>
      <c r="S3656" s="11">
        <f>SUM(E3656/D3656)*100</f>
        <v>174.4</v>
      </c>
      <c r="T3656" s="10">
        <f>SUM(E3656/P3656)</f>
        <v>68.84210526315789</v>
      </c>
      <c r="U3656" t="s">
        <v>8315</v>
      </c>
      <c r="V3656" t="s">
        <v>8316</v>
      </c>
    </row>
    <row r="3657" spans="1:22" ht="58" x14ac:dyDescent="0.35">
      <c r="A3657">
        <v>3655</v>
      </c>
      <c r="B3657" s="3" t="s">
        <v>3652</v>
      </c>
      <c r="C3657" s="3" t="s">
        <v>7765</v>
      </c>
      <c r="D3657" s="18">
        <v>5000</v>
      </c>
      <c r="E3657" s="18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7">
        <v>42173.594884259255</v>
      </c>
      <c r="L3657" s="7">
        <v>42203.082638888889</v>
      </c>
      <c r="M3657" s="5">
        <f>(J3657/86400)+25569+(-5/24)</f>
        <v>42173.594884259255</v>
      </c>
      <c r="N3657" s="5">
        <f t="shared" si="57"/>
        <v>42203.082638888889</v>
      </c>
      <c r="O3657" t="b">
        <v>0</v>
      </c>
      <c r="P3657">
        <v>79</v>
      </c>
      <c r="Q3657" t="b">
        <v>1</v>
      </c>
      <c r="R3657" t="s">
        <v>8271</v>
      </c>
      <c r="S3657" s="11">
        <f>SUM(E3657/D3657)*100</f>
        <v>116.26</v>
      </c>
      <c r="T3657" s="10">
        <f>SUM(E3657/P3657)</f>
        <v>73.582278481012665</v>
      </c>
      <c r="U3657" t="s">
        <v>8315</v>
      </c>
      <c r="V3657" t="s">
        <v>8316</v>
      </c>
    </row>
    <row r="3658" spans="1:22" ht="43.5" x14ac:dyDescent="0.35">
      <c r="A3658">
        <v>3656</v>
      </c>
      <c r="B3658" s="3" t="s">
        <v>3653</v>
      </c>
      <c r="C3658" s="3" t="s">
        <v>7766</v>
      </c>
      <c r="D3658" s="18">
        <v>5000</v>
      </c>
      <c r="E3658" s="1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7">
        <v>42737.701805555553</v>
      </c>
      <c r="L3658" s="7">
        <v>42767.749305555553</v>
      </c>
      <c r="M3658" s="5">
        <f>(J3658/86400)+25569+(-5/24)</f>
        <v>42737.701805555553</v>
      </c>
      <c r="N3658" s="5">
        <f t="shared" si="57"/>
        <v>42767.749305555553</v>
      </c>
      <c r="O3658" t="b">
        <v>0</v>
      </c>
      <c r="P3658">
        <v>46</v>
      </c>
      <c r="Q3658" t="b">
        <v>1</v>
      </c>
      <c r="R3658" t="s">
        <v>8271</v>
      </c>
      <c r="S3658" s="11">
        <f>SUM(E3658/D3658)*100</f>
        <v>105.82000000000001</v>
      </c>
      <c r="T3658" s="10">
        <f>SUM(E3658/P3658)</f>
        <v>115.02173913043478</v>
      </c>
      <c r="U3658" t="s">
        <v>8315</v>
      </c>
      <c r="V3658" t="s">
        <v>8316</v>
      </c>
    </row>
    <row r="3659" spans="1:22" ht="58" x14ac:dyDescent="0.35">
      <c r="A3659">
        <v>3657</v>
      </c>
      <c r="B3659" s="3" t="s">
        <v>3654</v>
      </c>
      <c r="C3659" s="3" t="s">
        <v>7767</v>
      </c>
      <c r="D3659" s="18">
        <v>2000</v>
      </c>
      <c r="E3659" s="18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7">
        <v>42499.4215162037</v>
      </c>
      <c r="L3659" s="7">
        <v>42522.695833333331</v>
      </c>
      <c r="M3659" s="5">
        <f>(J3659/86400)+25569+(-5/24)</f>
        <v>42499.4215162037</v>
      </c>
      <c r="N3659" s="5">
        <f t="shared" si="57"/>
        <v>42522.695833333331</v>
      </c>
      <c r="O3659" t="b">
        <v>0</v>
      </c>
      <c r="P3659">
        <v>20</v>
      </c>
      <c r="Q3659" t="b">
        <v>1</v>
      </c>
      <c r="R3659" t="s">
        <v>8271</v>
      </c>
      <c r="S3659" s="11">
        <f>SUM(E3659/D3659)*100</f>
        <v>110.75</v>
      </c>
      <c r="T3659" s="10">
        <f>SUM(E3659/P3659)</f>
        <v>110.75</v>
      </c>
      <c r="U3659" t="s">
        <v>8315</v>
      </c>
      <c r="V3659" t="s">
        <v>8316</v>
      </c>
    </row>
    <row r="3660" spans="1:22" ht="29" x14ac:dyDescent="0.35">
      <c r="A3660">
        <v>3658</v>
      </c>
      <c r="B3660" s="3" t="s">
        <v>3655</v>
      </c>
      <c r="C3660" s="3" t="s">
        <v>7768</v>
      </c>
      <c r="D3660" s="18">
        <v>1500</v>
      </c>
      <c r="E3660" s="18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7">
        <v>41775.650231481479</v>
      </c>
      <c r="L3660" s="7">
        <v>41821.957638888889</v>
      </c>
      <c r="M3660" s="5">
        <f>(J3660/86400)+25569+(-5/24)</f>
        <v>41775.650231481479</v>
      </c>
      <c r="N3660" s="5">
        <f t="shared" si="57"/>
        <v>41821.957638888889</v>
      </c>
      <c r="O3660" t="b">
        <v>0</v>
      </c>
      <c r="P3660">
        <v>20</v>
      </c>
      <c r="Q3660" t="b">
        <v>1</v>
      </c>
      <c r="R3660" t="s">
        <v>8271</v>
      </c>
      <c r="S3660" s="11">
        <f>SUM(E3660/D3660)*100</f>
        <v>100.66666666666666</v>
      </c>
      <c r="T3660" s="10">
        <f>SUM(E3660/P3660)</f>
        <v>75.5</v>
      </c>
      <c r="U3660" t="s">
        <v>8315</v>
      </c>
      <c r="V3660" t="s">
        <v>8316</v>
      </c>
    </row>
    <row r="3661" spans="1:22" ht="43.5" x14ac:dyDescent="0.35">
      <c r="A3661">
        <v>3659</v>
      </c>
      <c r="B3661" s="3" t="s">
        <v>3656</v>
      </c>
      <c r="C3661" s="3" t="s">
        <v>7769</v>
      </c>
      <c r="D3661" s="18">
        <v>3000</v>
      </c>
      <c r="E3661" s="18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7">
        <v>42055.068865740737</v>
      </c>
      <c r="L3661" s="7">
        <v>42082.402083333327</v>
      </c>
      <c r="M3661" s="5">
        <f>(J3661/86400)+25569+(-5/24)</f>
        <v>42055.068865740737</v>
      </c>
      <c r="N3661" s="5">
        <f t="shared" si="57"/>
        <v>42082.402083333327</v>
      </c>
      <c r="O3661" t="b">
        <v>0</v>
      </c>
      <c r="P3661">
        <v>13</v>
      </c>
      <c r="Q3661" t="b">
        <v>1</v>
      </c>
      <c r="R3661" t="s">
        <v>8271</v>
      </c>
      <c r="S3661" s="11">
        <f>SUM(E3661/D3661)*100</f>
        <v>102.03333333333333</v>
      </c>
      <c r="T3661" s="10">
        <f>SUM(E3661/P3661)</f>
        <v>235.46153846153845</v>
      </c>
      <c r="U3661" t="s">
        <v>8315</v>
      </c>
      <c r="V3661" t="s">
        <v>8316</v>
      </c>
    </row>
    <row r="3662" spans="1:22" ht="58" x14ac:dyDescent="0.35">
      <c r="A3662">
        <v>3660</v>
      </c>
      <c r="B3662" s="3" t="s">
        <v>3657</v>
      </c>
      <c r="C3662" s="3" t="s">
        <v>7770</v>
      </c>
      <c r="D3662" s="18">
        <v>250</v>
      </c>
      <c r="E3662" s="18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7">
        <v>41971.672743055555</v>
      </c>
      <c r="L3662" s="7">
        <v>41996.672743055555</v>
      </c>
      <c r="M3662" s="5">
        <f>(J3662/86400)+25569+(-5/24)</f>
        <v>41971.672743055555</v>
      </c>
      <c r="N3662" s="5">
        <f t="shared" si="57"/>
        <v>41996.672743055555</v>
      </c>
      <c r="O3662" t="b">
        <v>0</v>
      </c>
      <c r="P3662">
        <v>22</v>
      </c>
      <c r="Q3662" t="b">
        <v>1</v>
      </c>
      <c r="R3662" t="s">
        <v>8271</v>
      </c>
      <c r="S3662" s="11">
        <f>SUM(E3662/D3662)*100</f>
        <v>100</v>
      </c>
      <c r="T3662" s="10">
        <f>SUM(E3662/P3662)</f>
        <v>11.363636363636363</v>
      </c>
      <c r="U3662" t="s">
        <v>8315</v>
      </c>
      <c r="V3662" t="s">
        <v>8316</v>
      </c>
    </row>
    <row r="3663" spans="1:22" ht="43.5" x14ac:dyDescent="0.35">
      <c r="A3663">
        <v>3661</v>
      </c>
      <c r="B3663" s="3" t="s">
        <v>3658</v>
      </c>
      <c r="C3663" s="3" t="s">
        <v>7771</v>
      </c>
      <c r="D3663" s="18">
        <v>3000</v>
      </c>
      <c r="E3663" s="18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7">
        <v>42447.688333333332</v>
      </c>
      <c r="L3663" s="7">
        <v>42469.958333333336</v>
      </c>
      <c r="M3663" s="5">
        <f>(J3663/86400)+25569+(-5/24)</f>
        <v>42447.688333333332</v>
      </c>
      <c r="N3663" s="5">
        <f t="shared" si="57"/>
        <v>42469.958333333336</v>
      </c>
      <c r="O3663" t="b">
        <v>0</v>
      </c>
      <c r="P3663">
        <v>36</v>
      </c>
      <c r="Q3663" t="b">
        <v>1</v>
      </c>
      <c r="R3663" t="s">
        <v>8271</v>
      </c>
      <c r="S3663" s="11">
        <f>SUM(E3663/D3663)*100</f>
        <v>111.00000000000001</v>
      </c>
      <c r="T3663" s="10">
        <f>SUM(E3663/P3663)</f>
        <v>92.5</v>
      </c>
      <c r="U3663" t="s">
        <v>8315</v>
      </c>
      <c r="V3663" t="s">
        <v>8316</v>
      </c>
    </row>
    <row r="3664" spans="1:22" ht="58" x14ac:dyDescent="0.35">
      <c r="A3664">
        <v>3662</v>
      </c>
      <c r="B3664" s="3" t="s">
        <v>3659</v>
      </c>
      <c r="C3664" s="3" t="s">
        <v>7772</v>
      </c>
      <c r="D3664" s="18">
        <v>8000</v>
      </c>
      <c r="E3664" s="18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7">
        <v>42064.011736111112</v>
      </c>
      <c r="L3664" s="7">
        <v>42093.97006944444</v>
      </c>
      <c r="M3664" s="5">
        <f>(J3664/86400)+25569+(-5/24)</f>
        <v>42064.011736111112</v>
      </c>
      <c r="N3664" s="5">
        <f t="shared" si="57"/>
        <v>42093.97006944444</v>
      </c>
      <c r="O3664" t="b">
        <v>0</v>
      </c>
      <c r="P3664">
        <v>40</v>
      </c>
      <c r="Q3664" t="b">
        <v>1</v>
      </c>
      <c r="R3664" t="s">
        <v>8271</v>
      </c>
      <c r="S3664" s="11">
        <f>SUM(E3664/D3664)*100</f>
        <v>101.42500000000001</v>
      </c>
      <c r="T3664" s="10">
        <f>SUM(E3664/P3664)</f>
        <v>202.85</v>
      </c>
      <c r="U3664" t="s">
        <v>8315</v>
      </c>
      <c r="V3664" t="s">
        <v>8316</v>
      </c>
    </row>
    <row r="3665" spans="1:22" ht="43.5" x14ac:dyDescent="0.35">
      <c r="A3665">
        <v>3663</v>
      </c>
      <c r="B3665" s="3" t="s">
        <v>3660</v>
      </c>
      <c r="C3665" s="3" t="s">
        <v>7773</v>
      </c>
      <c r="D3665" s="18">
        <v>225</v>
      </c>
      <c r="E3665" s="18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7">
        <v>42665.243402777771</v>
      </c>
      <c r="L3665" s="7">
        <v>42725.285069444442</v>
      </c>
      <c r="M3665" s="5">
        <f>(J3665/86400)+25569+(-5/24)</f>
        <v>42665.243402777771</v>
      </c>
      <c r="N3665" s="5">
        <f t="shared" si="57"/>
        <v>42725.285069444442</v>
      </c>
      <c r="O3665" t="b">
        <v>0</v>
      </c>
      <c r="P3665">
        <v>9</v>
      </c>
      <c r="Q3665" t="b">
        <v>1</v>
      </c>
      <c r="R3665" t="s">
        <v>8271</v>
      </c>
      <c r="S3665" s="11">
        <f>SUM(E3665/D3665)*100</f>
        <v>104</v>
      </c>
      <c r="T3665" s="10">
        <f>SUM(E3665/P3665)</f>
        <v>26</v>
      </c>
      <c r="U3665" t="s">
        <v>8315</v>
      </c>
      <c r="V3665" t="s">
        <v>8316</v>
      </c>
    </row>
    <row r="3666" spans="1:22" ht="43.5" x14ac:dyDescent="0.35">
      <c r="A3666">
        <v>3664</v>
      </c>
      <c r="B3666" s="3" t="s">
        <v>3661</v>
      </c>
      <c r="C3666" s="3" t="s">
        <v>7774</v>
      </c>
      <c r="D3666" s="18">
        <v>800</v>
      </c>
      <c r="E3666" s="18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7">
        <v>42523.04038194444</v>
      </c>
      <c r="L3666" s="7">
        <v>42537.04038194444</v>
      </c>
      <c r="M3666" s="5">
        <f>(J3666/86400)+25569+(-5/24)</f>
        <v>42523.04038194444</v>
      </c>
      <c r="N3666" s="5">
        <f t="shared" si="57"/>
        <v>42537.04038194444</v>
      </c>
      <c r="O3666" t="b">
        <v>0</v>
      </c>
      <c r="P3666">
        <v>19</v>
      </c>
      <c r="Q3666" t="b">
        <v>1</v>
      </c>
      <c r="R3666" t="s">
        <v>8271</v>
      </c>
      <c r="S3666" s="11">
        <f>SUM(E3666/D3666)*100</f>
        <v>109.375</v>
      </c>
      <c r="T3666" s="10">
        <f>SUM(E3666/P3666)</f>
        <v>46.05263157894737</v>
      </c>
      <c r="U3666" t="s">
        <v>8315</v>
      </c>
      <c r="V3666" t="s">
        <v>8316</v>
      </c>
    </row>
    <row r="3667" spans="1:22" ht="43.5" x14ac:dyDescent="0.35">
      <c r="A3667">
        <v>3665</v>
      </c>
      <c r="B3667" s="3" t="s">
        <v>3662</v>
      </c>
      <c r="C3667" s="3" t="s">
        <v>7775</v>
      </c>
      <c r="D3667" s="18">
        <v>620</v>
      </c>
      <c r="E3667" s="18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7">
        <v>42294.59979166666</v>
      </c>
      <c r="L3667" s="7">
        <v>42305.620833333327</v>
      </c>
      <c r="M3667" s="5">
        <f>(J3667/86400)+25569+(-5/24)</f>
        <v>42294.59979166666</v>
      </c>
      <c r="N3667" s="5">
        <f t="shared" si="57"/>
        <v>42305.620833333327</v>
      </c>
      <c r="O3667" t="b">
        <v>0</v>
      </c>
      <c r="P3667">
        <v>14</v>
      </c>
      <c r="Q3667" t="b">
        <v>1</v>
      </c>
      <c r="R3667" t="s">
        <v>8271</v>
      </c>
      <c r="S3667" s="11">
        <f>SUM(E3667/D3667)*100</f>
        <v>115.16129032258064</v>
      </c>
      <c r="T3667" s="10">
        <f>SUM(E3667/P3667)</f>
        <v>51</v>
      </c>
      <c r="U3667" t="s">
        <v>8315</v>
      </c>
      <c r="V3667" t="s">
        <v>8316</v>
      </c>
    </row>
    <row r="3668" spans="1:22" ht="29" x14ac:dyDescent="0.35">
      <c r="A3668">
        <v>3666</v>
      </c>
      <c r="B3668" s="3" t="s">
        <v>3663</v>
      </c>
      <c r="C3668" s="3" t="s">
        <v>7776</v>
      </c>
      <c r="D3668" s="18">
        <v>1200</v>
      </c>
      <c r="E3668" s="1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7">
        <v>41822.696550925924</v>
      </c>
      <c r="L3668" s="7">
        <v>41844.083333333328</v>
      </c>
      <c r="M3668" s="5">
        <f>(J3668/86400)+25569+(-5/24)</f>
        <v>41822.696550925924</v>
      </c>
      <c r="N3668" s="5">
        <f t="shared" si="57"/>
        <v>41844.083333333328</v>
      </c>
      <c r="O3668" t="b">
        <v>0</v>
      </c>
      <c r="P3668">
        <v>38</v>
      </c>
      <c r="Q3668" t="b">
        <v>1</v>
      </c>
      <c r="R3668" t="s">
        <v>8271</v>
      </c>
      <c r="S3668" s="11">
        <f>SUM(E3668/D3668)*100</f>
        <v>100</v>
      </c>
      <c r="T3668" s="10">
        <f>SUM(E3668/P3668)</f>
        <v>31.578947368421051</v>
      </c>
      <c r="U3668" t="s">
        <v>8315</v>
      </c>
      <c r="V3668" t="s">
        <v>8316</v>
      </c>
    </row>
    <row r="3669" spans="1:22" ht="43.5" x14ac:dyDescent="0.35">
      <c r="A3669">
        <v>3667</v>
      </c>
      <c r="B3669" s="3" t="s">
        <v>3664</v>
      </c>
      <c r="C3669" s="3" t="s">
        <v>7777</v>
      </c>
      <c r="D3669" s="18">
        <v>3000</v>
      </c>
      <c r="E3669" s="18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7">
        <v>42173.761793981474</v>
      </c>
      <c r="L3669" s="7">
        <v>42203.761793981474</v>
      </c>
      <c r="M3669" s="5">
        <f>(J3669/86400)+25569+(-5/24)</f>
        <v>42173.761793981474</v>
      </c>
      <c r="N3669" s="5">
        <f t="shared" si="57"/>
        <v>42203.761793981474</v>
      </c>
      <c r="O3669" t="b">
        <v>0</v>
      </c>
      <c r="P3669">
        <v>58</v>
      </c>
      <c r="Q3669" t="b">
        <v>1</v>
      </c>
      <c r="R3669" t="s">
        <v>8271</v>
      </c>
      <c r="S3669" s="11">
        <f>SUM(E3669/D3669)*100</f>
        <v>103.17033333333335</v>
      </c>
      <c r="T3669" s="10">
        <f>SUM(E3669/P3669)</f>
        <v>53.363965517241382</v>
      </c>
      <c r="U3669" t="s">
        <v>8315</v>
      </c>
      <c r="V3669" t="s">
        <v>8316</v>
      </c>
    </row>
    <row r="3670" spans="1:22" ht="43.5" x14ac:dyDescent="0.35">
      <c r="A3670">
        <v>3668</v>
      </c>
      <c r="B3670" s="3" t="s">
        <v>3665</v>
      </c>
      <c r="C3670" s="3" t="s">
        <v>7778</v>
      </c>
      <c r="D3670" s="18">
        <v>1000</v>
      </c>
      <c r="E3670" s="18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7">
        <v>42185.347824074073</v>
      </c>
      <c r="L3670" s="7">
        <v>42208.564583333333</v>
      </c>
      <c r="M3670" s="5">
        <f>(J3670/86400)+25569+(-5/24)</f>
        <v>42185.347824074073</v>
      </c>
      <c r="N3670" s="5">
        <f t="shared" si="57"/>
        <v>42208.564583333333</v>
      </c>
      <c r="O3670" t="b">
        <v>0</v>
      </c>
      <c r="P3670">
        <v>28</v>
      </c>
      <c r="Q3670" t="b">
        <v>1</v>
      </c>
      <c r="R3670" t="s">
        <v>8271</v>
      </c>
      <c r="S3670" s="11">
        <f>SUM(E3670/D3670)*100</f>
        <v>103.49999999999999</v>
      </c>
      <c r="T3670" s="10">
        <f>SUM(E3670/P3670)</f>
        <v>36.964285714285715</v>
      </c>
      <c r="U3670" t="s">
        <v>8315</v>
      </c>
      <c r="V3670" t="s">
        <v>8316</v>
      </c>
    </row>
    <row r="3671" spans="1:22" ht="43.5" x14ac:dyDescent="0.35">
      <c r="A3671">
        <v>3669</v>
      </c>
      <c r="B3671" s="3" t="s">
        <v>3666</v>
      </c>
      <c r="C3671" s="3" t="s">
        <v>7779</v>
      </c>
      <c r="D3671" s="18">
        <v>1000</v>
      </c>
      <c r="E3671" s="18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7">
        <v>42136.466863425921</v>
      </c>
      <c r="L3671" s="7">
        <v>42166.466863425921</v>
      </c>
      <c r="M3671" s="5">
        <f>(J3671/86400)+25569+(-5/24)</f>
        <v>42136.466863425921</v>
      </c>
      <c r="N3671" s="5">
        <f t="shared" si="57"/>
        <v>42166.466863425921</v>
      </c>
      <c r="O3671" t="b">
        <v>0</v>
      </c>
      <c r="P3671">
        <v>17</v>
      </c>
      <c r="Q3671" t="b">
        <v>1</v>
      </c>
      <c r="R3671" t="s">
        <v>8271</v>
      </c>
      <c r="S3671" s="11">
        <f>SUM(E3671/D3671)*100</f>
        <v>138.19999999999999</v>
      </c>
      <c r="T3671" s="10">
        <f>SUM(E3671/P3671)</f>
        <v>81.294117647058826</v>
      </c>
      <c r="U3671" t="s">
        <v>8315</v>
      </c>
      <c r="V3671" t="s">
        <v>8316</v>
      </c>
    </row>
    <row r="3672" spans="1:22" ht="43.5" x14ac:dyDescent="0.35">
      <c r="A3672">
        <v>3670</v>
      </c>
      <c r="B3672" s="3" t="s">
        <v>3667</v>
      </c>
      <c r="C3672" s="3" t="s">
        <v>7780</v>
      </c>
      <c r="D3672" s="18">
        <v>220</v>
      </c>
      <c r="E3672" s="18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7">
        <v>42142.305682870363</v>
      </c>
      <c r="L3672" s="7">
        <v>42155.749999999993</v>
      </c>
      <c r="M3672" s="5">
        <f>(J3672/86400)+25569+(-5/24)</f>
        <v>42142.305682870363</v>
      </c>
      <c r="N3672" s="5">
        <f t="shared" si="57"/>
        <v>42155.749999999993</v>
      </c>
      <c r="O3672" t="b">
        <v>0</v>
      </c>
      <c r="P3672">
        <v>12</v>
      </c>
      <c r="Q3672" t="b">
        <v>1</v>
      </c>
      <c r="R3672" t="s">
        <v>8271</v>
      </c>
      <c r="S3672" s="11">
        <f>SUM(E3672/D3672)*100</f>
        <v>109.54545454545455</v>
      </c>
      <c r="T3672" s="10">
        <f>SUM(E3672/P3672)</f>
        <v>20.083333333333332</v>
      </c>
      <c r="U3672" t="s">
        <v>8315</v>
      </c>
      <c r="V3672" t="s">
        <v>8316</v>
      </c>
    </row>
    <row r="3673" spans="1:22" ht="43.5" x14ac:dyDescent="0.35">
      <c r="A3673">
        <v>3671</v>
      </c>
      <c r="B3673" s="3" t="s">
        <v>3668</v>
      </c>
      <c r="C3673" s="3" t="s">
        <v>7781</v>
      </c>
      <c r="D3673" s="18">
        <v>3500</v>
      </c>
      <c r="E3673" s="18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7">
        <v>41820.419756944444</v>
      </c>
      <c r="L3673" s="7">
        <v>41840.957638888889</v>
      </c>
      <c r="M3673" s="5">
        <f>(J3673/86400)+25569+(-5/24)</f>
        <v>41820.419756944444</v>
      </c>
      <c r="N3673" s="5">
        <f t="shared" si="57"/>
        <v>41840.957638888889</v>
      </c>
      <c r="O3673" t="b">
        <v>0</v>
      </c>
      <c r="P3673">
        <v>40</v>
      </c>
      <c r="Q3673" t="b">
        <v>1</v>
      </c>
      <c r="R3673" t="s">
        <v>8271</v>
      </c>
      <c r="S3673" s="11">
        <f>SUM(E3673/D3673)*100</f>
        <v>100.85714285714286</v>
      </c>
      <c r="T3673" s="10">
        <f>SUM(E3673/P3673)</f>
        <v>88.25</v>
      </c>
      <c r="U3673" t="s">
        <v>8315</v>
      </c>
      <c r="V3673" t="s">
        <v>8316</v>
      </c>
    </row>
    <row r="3674" spans="1:22" ht="58" x14ac:dyDescent="0.35">
      <c r="A3674">
        <v>3672</v>
      </c>
      <c r="B3674" s="3" t="s">
        <v>3669</v>
      </c>
      <c r="C3674" s="3" t="s">
        <v>7782</v>
      </c>
      <c r="D3674" s="18">
        <v>3000</v>
      </c>
      <c r="E3674" s="18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7">
        <v>41878.738240740735</v>
      </c>
      <c r="L3674" s="7">
        <v>41908.738240740735</v>
      </c>
      <c r="M3674" s="5">
        <f>(J3674/86400)+25569+(-5/24)</f>
        <v>41878.738240740735</v>
      </c>
      <c r="N3674" s="5">
        <f t="shared" si="57"/>
        <v>41908.738240740735</v>
      </c>
      <c r="O3674" t="b">
        <v>0</v>
      </c>
      <c r="P3674">
        <v>57</v>
      </c>
      <c r="Q3674" t="b">
        <v>1</v>
      </c>
      <c r="R3674" t="s">
        <v>8271</v>
      </c>
      <c r="S3674" s="11">
        <f>SUM(E3674/D3674)*100</f>
        <v>101.53333333333335</v>
      </c>
      <c r="T3674" s="10">
        <f>SUM(E3674/P3674)</f>
        <v>53.438596491228068</v>
      </c>
      <c r="U3674" t="s">
        <v>8315</v>
      </c>
      <c r="V3674" t="s">
        <v>8316</v>
      </c>
    </row>
    <row r="3675" spans="1:22" ht="43.5" x14ac:dyDescent="0.35">
      <c r="A3675">
        <v>3673</v>
      </c>
      <c r="B3675" s="3" t="s">
        <v>3670</v>
      </c>
      <c r="C3675" s="3" t="s">
        <v>7783</v>
      </c>
      <c r="D3675" s="18">
        <v>4000</v>
      </c>
      <c r="E3675" s="18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7">
        <v>41914.086770833332</v>
      </c>
      <c r="L3675" s="7">
        <v>41948.327777777777</v>
      </c>
      <c r="M3675" s="5">
        <f>(J3675/86400)+25569+(-5/24)</f>
        <v>41914.086770833332</v>
      </c>
      <c r="N3675" s="5">
        <f t="shared" si="57"/>
        <v>41948.327777777777</v>
      </c>
      <c r="O3675" t="b">
        <v>0</v>
      </c>
      <c r="P3675">
        <v>114</v>
      </c>
      <c r="Q3675" t="b">
        <v>1</v>
      </c>
      <c r="R3675" t="s">
        <v>8271</v>
      </c>
      <c r="S3675" s="11">
        <f>SUM(E3675/D3675)*100</f>
        <v>113.625</v>
      </c>
      <c r="T3675" s="10">
        <f>SUM(E3675/P3675)</f>
        <v>39.868421052631582</v>
      </c>
      <c r="U3675" t="s">
        <v>8315</v>
      </c>
      <c r="V3675" t="s">
        <v>8316</v>
      </c>
    </row>
    <row r="3676" spans="1:22" ht="43.5" x14ac:dyDescent="0.35">
      <c r="A3676">
        <v>3674</v>
      </c>
      <c r="B3676" s="3" t="s">
        <v>3671</v>
      </c>
      <c r="C3676" s="3" t="s">
        <v>7784</v>
      </c>
      <c r="D3676" s="18">
        <v>4500</v>
      </c>
      <c r="E3676" s="18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7">
        <v>42556.664687499993</v>
      </c>
      <c r="L3676" s="7">
        <v>42616.664687499993</v>
      </c>
      <c r="M3676" s="5">
        <f>(J3676/86400)+25569+(-5/24)</f>
        <v>42556.664687499993</v>
      </c>
      <c r="N3676" s="5">
        <f t="shared" si="57"/>
        <v>42616.664687499993</v>
      </c>
      <c r="O3676" t="b">
        <v>0</v>
      </c>
      <c r="P3676">
        <v>31</v>
      </c>
      <c r="Q3676" t="b">
        <v>1</v>
      </c>
      <c r="R3676" t="s">
        <v>8271</v>
      </c>
      <c r="S3676" s="11">
        <f>SUM(E3676/D3676)*100</f>
        <v>100</v>
      </c>
      <c r="T3676" s="10">
        <f>SUM(E3676/P3676)</f>
        <v>145.16129032258064</v>
      </c>
      <c r="U3676" t="s">
        <v>8315</v>
      </c>
      <c r="V3676" t="s">
        <v>8316</v>
      </c>
    </row>
    <row r="3677" spans="1:22" ht="43.5" x14ac:dyDescent="0.35">
      <c r="A3677">
        <v>3675</v>
      </c>
      <c r="B3677" s="3" t="s">
        <v>3672</v>
      </c>
      <c r="C3677" s="3" t="s">
        <v>7785</v>
      </c>
      <c r="D3677" s="18">
        <v>50</v>
      </c>
      <c r="E3677" s="18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7">
        <v>42493.388680555552</v>
      </c>
      <c r="L3677" s="7">
        <v>42505.749999999993</v>
      </c>
      <c r="M3677" s="5">
        <f>(J3677/86400)+25569+(-5/24)</f>
        <v>42493.388680555552</v>
      </c>
      <c r="N3677" s="5">
        <f t="shared" si="57"/>
        <v>42505.749999999993</v>
      </c>
      <c r="O3677" t="b">
        <v>0</v>
      </c>
      <c r="P3677">
        <v>3</v>
      </c>
      <c r="Q3677" t="b">
        <v>1</v>
      </c>
      <c r="R3677" t="s">
        <v>8271</v>
      </c>
      <c r="S3677" s="11">
        <f>SUM(E3677/D3677)*100</f>
        <v>140</v>
      </c>
      <c r="T3677" s="10">
        <f>SUM(E3677/P3677)</f>
        <v>23.333333333333332</v>
      </c>
      <c r="U3677" t="s">
        <v>8315</v>
      </c>
      <c r="V3677" t="s">
        <v>8316</v>
      </c>
    </row>
    <row r="3678" spans="1:22" ht="43.5" x14ac:dyDescent="0.35">
      <c r="A3678">
        <v>3676</v>
      </c>
      <c r="B3678" s="3" t="s">
        <v>3673</v>
      </c>
      <c r="C3678" s="3" t="s">
        <v>7786</v>
      </c>
      <c r="D3678" s="18">
        <v>800</v>
      </c>
      <c r="E3678" s="1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7">
        <v>41876.607453703698</v>
      </c>
      <c r="L3678" s="7">
        <v>41894.607453703698</v>
      </c>
      <c r="M3678" s="5">
        <f>(J3678/86400)+25569+(-5/24)</f>
        <v>41876.607453703698</v>
      </c>
      <c r="N3678" s="5">
        <f t="shared" si="57"/>
        <v>41894.607453703698</v>
      </c>
      <c r="O3678" t="b">
        <v>0</v>
      </c>
      <c r="P3678">
        <v>16</v>
      </c>
      <c r="Q3678" t="b">
        <v>1</v>
      </c>
      <c r="R3678" t="s">
        <v>8271</v>
      </c>
      <c r="S3678" s="11">
        <f>SUM(E3678/D3678)*100</f>
        <v>128.75</v>
      </c>
      <c r="T3678" s="10">
        <f>SUM(E3678/P3678)</f>
        <v>64.375</v>
      </c>
      <c r="U3678" t="s">
        <v>8315</v>
      </c>
      <c r="V3678" t="s">
        <v>8316</v>
      </c>
    </row>
    <row r="3679" spans="1:22" ht="43.5" x14ac:dyDescent="0.35">
      <c r="A3679">
        <v>3677</v>
      </c>
      <c r="B3679" s="3" t="s">
        <v>3674</v>
      </c>
      <c r="C3679" s="3" t="s">
        <v>7787</v>
      </c>
      <c r="D3679" s="18">
        <v>12000</v>
      </c>
      <c r="E3679" s="18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7">
        <v>41802.365949074076</v>
      </c>
      <c r="L3679" s="7">
        <v>41822.957638888889</v>
      </c>
      <c r="M3679" s="5">
        <f>(J3679/86400)+25569+(-5/24)</f>
        <v>41802.365949074076</v>
      </c>
      <c r="N3679" s="5">
        <f t="shared" si="57"/>
        <v>41822.957638888889</v>
      </c>
      <c r="O3679" t="b">
        <v>0</v>
      </c>
      <c r="P3679">
        <v>199</v>
      </c>
      <c r="Q3679" t="b">
        <v>1</v>
      </c>
      <c r="R3679" t="s">
        <v>8271</v>
      </c>
      <c r="S3679" s="11">
        <f>SUM(E3679/D3679)*100</f>
        <v>102.90416666666667</v>
      </c>
      <c r="T3679" s="10">
        <f>SUM(E3679/P3679)</f>
        <v>62.052763819095475</v>
      </c>
      <c r="U3679" t="s">
        <v>8315</v>
      </c>
      <c r="V3679" t="s">
        <v>8316</v>
      </c>
    </row>
    <row r="3680" spans="1:22" ht="43.5" x14ac:dyDescent="0.35">
      <c r="A3680">
        <v>3678</v>
      </c>
      <c r="B3680" s="3" t="s">
        <v>3675</v>
      </c>
      <c r="C3680" s="3" t="s">
        <v>7788</v>
      </c>
      <c r="D3680" s="18">
        <v>2000</v>
      </c>
      <c r="E3680" s="18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7">
        <v>42120.322893518511</v>
      </c>
      <c r="L3680" s="7">
        <v>42155.322893518511</v>
      </c>
      <c r="M3680" s="5">
        <f>(J3680/86400)+25569+(-5/24)</f>
        <v>42120.322893518511</v>
      </c>
      <c r="N3680" s="5">
        <f t="shared" si="57"/>
        <v>42155.322893518511</v>
      </c>
      <c r="O3680" t="b">
        <v>0</v>
      </c>
      <c r="P3680">
        <v>31</v>
      </c>
      <c r="Q3680" t="b">
        <v>1</v>
      </c>
      <c r="R3680" t="s">
        <v>8271</v>
      </c>
      <c r="S3680" s="11">
        <f>SUM(E3680/D3680)*100</f>
        <v>102.49999999999999</v>
      </c>
      <c r="T3680" s="10">
        <f>SUM(E3680/P3680)</f>
        <v>66.129032258064512</v>
      </c>
      <c r="U3680" t="s">
        <v>8315</v>
      </c>
      <c r="V3680" t="s">
        <v>8316</v>
      </c>
    </row>
    <row r="3681" spans="1:22" ht="43.5" x14ac:dyDescent="0.35">
      <c r="A3681">
        <v>3679</v>
      </c>
      <c r="B3681" s="3" t="s">
        <v>3676</v>
      </c>
      <c r="C3681" s="3" t="s">
        <v>7789</v>
      </c>
      <c r="D3681" s="18">
        <v>2000</v>
      </c>
      <c r="E3681" s="18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7">
        <v>41786.553020833329</v>
      </c>
      <c r="L3681" s="7">
        <v>41820.999305555553</v>
      </c>
      <c r="M3681" s="5">
        <f>(J3681/86400)+25569+(-5/24)</f>
        <v>41786.553020833329</v>
      </c>
      <c r="N3681" s="5">
        <f t="shared" si="57"/>
        <v>41820.999305555553</v>
      </c>
      <c r="O3681" t="b">
        <v>0</v>
      </c>
      <c r="P3681">
        <v>30</v>
      </c>
      <c r="Q3681" t="b">
        <v>1</v>
      </c>
      <c r="R3681" t="s">
        <v>8271</v>
      </c>
      <c r="S3681" s="11">
        <f>SUM(E3681/D3681)*100</f>
        <v>110.1</v>
      </c>
      <c r="T3681" s="10">
        <f>SUM(E3681/P3681)</f>
        <v>73.400000000000006</v>
      </c>
      <c r="U3681" t="s">
        <v>8315</v>
      </c>
      <c r="V3681" t="s">
        <v>8316</v>
      </c>
    </row>
    <row r="3682" spans="1:22" ht="43.5" x14ac:dyDescent="0.35">
      <c r="A3682">
        <v>3680</v>
      </c>
      <c r="B3682" s="3" t="s">
        <v>3677</v>
      </c>
      <c r="C3682" s="3" t="s">
        <v>7790</v>
      </c>
      <c r="D3682" s="18">
        <v>3000</v>
      </c>
      <c r="E3682" s="18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7">
        <v>42627.245763888888</v>
      </c>
      <c r="L3682" s="7">
        <v>42648.245763888888</v>
      </c>
      <c r="M3682" s="5">
        <f>(J3682/86400)+25569+(-5/24)</f>
        <v>42627.245763888888</v>
      </c>
      <c r="N3682" s="5">
        <f t="shared" si="57"/>
        <v>42648.245763888888</v>
      </c>
      <c r="O3682" t="b">
        <v>0</v>
      </c>
      <c r="P3682">
        <v>34</v>
      </c>
      <c r="Q3682" t="b">
        <v>1</v>
      </c>
      <c r="R3682" t="s">
        <v>8271</v>
      </c>
      <c r="S3682" s="11">
        <f>SUM(E3682/D3682)*100</f>
        <v>112.76666666666667</v>
      </c>
      <c r="T3682" s="10">
        <f>SUM(E3682/P3682)</f>
        <v>99.5</v>
      </c>
      <c r="U3682" t="s">
        <v>8315</v>
      </c>
      <c r="V3682" t="s">
        <v>8316</v>
      </c>
    </row>
    <row r="3683" spans="1:22" ht="58" x14ac:dyDescent="0.35">
      <c r="A3683">
        <v>3681</v>
      </c>
      <c r="B3683" s="3" t="s">
        <v>3678</v>
      </c>
      <c r="C3683" s="3" t="s">
        <v>7791</v>
      </c>
      <c r="D3683" s="18">
        <v>1000</v>
      </c>
      <c r="E3683" s="18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7">
        <v>42374.443171296291</v>
      </c>
      <c r="L3683" s="7">
        <v>42384.443171296291</v>
      </c>
      <c r="M3683" s="5">
        <f>(J3683/86400)+25569+(-5/24)</f>
        <v>42374.443171296291</v>
      </c>
      <c r="N3683" s="5">
        <f t="shared" si="57"/>
        <v>42384.443171296291</v>
      </c>
      <c r="O3683" t="b">
        <v>0</v>
      </c>
      <c r="P3683">
        <v>18</v>
      </c>
      <c r="Q3683" t="b">
        <v>1</v>
      </c>
      <c r="R3683" t="s">
        <v>8271</v>
      </c>
      <c r="S3683" s="11">
        <f>SUM(E3683/D3683)*100</f>
        <v>111.9</v>
      </c>
      <c r="T3683" s="10">
        <f>SUM(E3683/P3683)</f>
        <v>62.166666666666664</v>
      </c>
      <c r="U3683" t="s">
        <v>8315</v>
      </c>
      <c r="V3683" t="s">
        <v>8316</v>
      </c>
    </row>
    <row r="3684" spans="1:22" ht="43.5" x14ac:dyDescent="0.35">
      <c r="A3684">
        <v>3682</v>
      </c>
      <c r="B3684" s="3" t="s">
        <v>3679</v>
      </c>
      <c r="C3684" s="3" t="s">
        <v>7792</v>
      </c>
      <c r="D3684" s="18">
        <v>3000</v>
      </c>
      <c r="E3684" s="18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7">
        <v>41772.477060185185</v>
      </c>
      <c r="L3684" s="7">
        <v>41806.082638888889</v>
      </c>
      <c r="M3684" s="5">
        <f>(J3684/86400)+25569+(-5/24)</f>
        <v>41772.477060185185</v>
      </c>
      <c r="N3684" s="5">
        <f t="shared" si="57"/>
        <v>41806.082638888889</v>
      </c>
      <c r="O3684" t="b">
        <v>0</v>
      </c>
      <c r="P3684">
        <v>67</v>
      </c>
      <c r="Q3684" t="b">
        <v>1</v>
      </c>
      <c r="R3684" t="s">
        <v>8271</v>
      </c>
      <c r="S3684" s="11">
        <f>SUM(E3684/D3684)*100</f>
        <v>139.19999999999999</v>
      </c>
      <c r="T3684" s="10">
        <f>SUM(E3684/P3684)</f>
        <v>62.328358208955223</v>
      </c>
      <c r="U3684" t="s">
        <v>8315</v>
      </c>
      <c r="V3684" t="s">
        <v>8316</v>
      </c>
    </row>
    <row r="3685" spans="1:22" ht="43.5" x14ac:dyDescent="0.35">
      <c r="A3685">
        <v>3683</v>
      </c>
      <c r="B3685" s="3" t="s">
        <v>3680</v>
      </c>
      <c r="C3685" s="3" t="s">
        <v>7793</v>
      </c>
      <c r="D3685" s="18">
        <v>3500</v>
      </c>
      <c r="E3685" s="18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7">
        <v>42632.908518518518</v>
      </c>
      <c r="L3685" s="7">
        <v>42662.908518518518</v>
      </c>
      <c r="M3685" s="5">
        <f>(J3685/86400)+25569+(-5/24)</f>
        <v>42632.908518518518</v>
      </c>
      <c r="N3685" s="5">
        <f t="shared" si="57"/>
        <v>42662.908518518518</v>
      </c>
      <c r="O3685" t="b">
        <v>0</v>
      </c>
      <c r="P3685">
        <v>66</v>
      </c>
      <c r="Q3685" t="b">
        <v>1</v>
      </c>
      <c r="R3685" t="s">
        <v>8271</v>
      </c>
      <c r="S3685" s="11">
        <f>SUM(E3685/D3685)*100</f>
        <v>110.85714285714286</v>
      </c>
      <c r="T3685" s="10">
        <f>SUM(E3685/P3685)</f>
        <v>58.787878787878789</v>
      </c>
      <c r="U3685" t="s">
        <v>8315</v>
      </c>
      <c r="V3685" t="s">
        <v>8316</v>
      </c>
    </row>
    <row r="3686" spans="1:22" ht="43.5" x14ac:dyDescent="0.35">
      <c r="A3686">
        <v>3684</v>
      </c>
      <c r="B3686" s="3" t="s">
        <v>3681</v>
      </c>
      <c r="C3686" s="3" t="s">
        <v>7794</v>
      </c>
      <c r="D3686" s="18">
        <v>750</v>
      </c>
      <c r="E3686" s="18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7">
        <v>42218.97206018518</v>
      </c>
      <c r="L3686" s="7">
        <v>42248.97206018518</v>
      </c>
      <c r="M3686" s="5">
        <f>(J3686/86400)+25569+(-5/24)</f>
        <v>42218.97206018518</v>
      </c>
      <c r="N3686" s="5">
        <f t="shared" si="57"/>
        <v>42248.97206018518</v>
      </c>
      <c r="O3686" t="b">
        <v>0</v>
      </c>
      <c r="P3686">
        <v>23</v>
      </c>
      <c r="Q3686" t="b">
        <v>1</v>
      </c>
      <c r="R3686" t="s">
        <v>8271</v>
      </c>
      <c r="S3686" s="11">
        <f>SUM(E3686/D3686)*100</f>
        <v>139.06666666666666</v>
      </c>
      <c r="T3686" s="10">
        <f>SUM(E3686/P3686)</f>
        <v>45.347826086956523</v>
      </c>
      <c r="U3686" t="s">
        <v>8315</v>
      </c>
      <c r="V3686" t="s">
        <v>8316</v>
      </c>
    </row>
    <row r="3687" spans="1:22" ht="43.5" x14ac:dyDescent="0.35">
      <c r="A3687">
        <v>3685</v>
      </c>
      <c r="B3687" s="3" t="s">
        <v>3682</v>
      </c>
      <c r="C3687" s="3" t="s">
        <v>7795</v>
      </c>
      <c r="D3687" s="18">
        <v>5000</v>
      </c>
      <c r="E3687" s="18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7">
        <v>41753.384942129625</v>
      </c>
      <c r="L3687" s="7">
        <v>41778.666666666664</v>
      </c>
      <c r="M3687" s="5">
        <f>(J3687/86400)+25569+(-5/24)</f>
        <v>41753.384942129625</v>
      </c>
      <c r="N3687" s="5">
        <f t="shared" si="57"/>
        <v>41778.666666666664</v>
      </c>
      <c r="O3687" t="b">
        <v>0</v>
      </c>
      <c r="P3687">
        <v>126</v>
      </c>
      <c r="Q3687" t="b">
        <v>1</v>
      </c>
      <c r="R3687" t="s">
        <v>8271</v>
      </c>
      <c r="S3687" s="11">
        <f>SUM(E3687/D3687)*100</f>
        <v>105.69999999999999</v>
      </c>
      <c r="T3687" s="10">
        <f>SUM(E3687/P3687)</f>
        <v>41.944444444444443</v>
      </c>
      <c r="U3687" t="s">
        <v>8315</v>
      </c>
      <c r="V3687" t="s">
        <v>8316</v>
      </c>
    </row>
    <row r="3688" spans="1:22" ht="43.5" x14ac:dyDescent="0.35">
      <c r="A3688">
        <v>3686</v>
      </c>
      <c r="B3688" s="3" t="s">
        <v>3683</v>
      </c>
      <c r="C3688" s="3" t="s">
        <v>7796</v>
      </c>
      <c r="D3688" s="18">
        <v>350</v>
      </c>
      <c r="E3688" s="1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7">
        <v>42230.454398148147</v>
      </c>
      <c r="L3688" s="7">
        <v>42244.957638888889</v>
      </c>
      <c r="M3688" s="5">
        <f>(J3688/86400)+25569+(-5/24)</f>
        <v>42230.454398148147</v>
      </c>
      <c r="N3688" s="5">
        <f t="shared" si="57"/>
        <v>42244.957638888889</v>
      </c>
      <c r="O3688" t="b">
        <v>0</v>
      </c>
      <c r="P3688">
        <v>6</v>
      </c>
      <c r="Q3688" t="b">
        <v>1</v>
      </c>
      <c r="R3688" t="s">
        <v>8271</v>
      </c>
      <c r="S3688" s="11">
        <f>SUM(E3688/D3688)*100</f>
        <v>101.42857142857142</v>
      </c>
      <c r="T3688" s="10">
        <f>SUM(E3688/P3688)</f>
        <v>59.166666666666664</v>
      </c>
      <c r="U3688" t="s">
        <v>8315</v>
      </c>
      <c r="V3688" t="s">
        <v>8316</v>
      </c>
    </row>
    <row r="3689" spans="1:22" ht="58" x14ac:dyDescent="0.35">
      <c r="A3689">
        <v>3687</v>
      </c>
      <c r="B3689" s="3" t="s">
        <v>3684</v>
      </c>
      <c r="C3689" s="3" t="s">
        <v>7797</v>
      </c>
      <c r="D3689" s="18">
        <v>5000</v>
      </c>
      <c r="E3689" s="18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7">
        <v>41787.009895833333</v>
      </c>
      <c r="L3689" s="7">
        <v>41817.009895833333</v>
      </c>
      <c r="M3689" s="5">
        <f>(J3689/86400)+25569+(-5/24)</f>
        <v>41787.009895833333</v>
      </c>
      <c r="N3689" s="5">
        <f t="shared" si="57"/>
        <v>41817.009895833333</v>
      </c>
      <c r="O3689" t="b">
        <v>0</v>
      </c>
      <c r="P3689">
        <v>25</v>
      </c>
      <c r="Q3689" t="b">
        <v>1</v>
      </c>
      <c r="R3689" t="s">
        <v>8271</v>
      </c>
      <c r="S3689" s="11">
        <f>SUM(E3689/D3689)*100</f>
        <v>100.245</v>
      </c>
      <c r="T3689" s="10">
        <f>SUM(E3689/P3689)</f>
        <v>200.49</v>
      </c>
      <c r="U3689" t="s">
        <v>8315</v>
      </c>
      <c r="V3689" t="s">
        <v>8316</v>
      </c>
    </row>
    <row r="3690" spans="1:22" ht="43.5" x14ac:dyDescent="0.35">
      <c r="A3690">
        <v>3688</v>
      </c>
      <c r="B3690" s="3" t="s">
        <v>3685</v>
      </c>
      <c r="C3690" s="3" t="s">
        <v>7798</v>
      </c>
      <c r="D3690" s="18">
        <v>3000</v>
      </c>
      <c r="E3690" s="18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7">
        <v>41829.578749999993</v>
      </c>
      <c r="L3690" s="7">
        <v>41859.578749999993</v>
      </c>
      <c r="M3690" s="5">
        <f>(J3690/86400)+25569+(-5/24)</f>
        <v>41829.578749999993</v>
      </c>
      <c r="N3690" s="5">
        <f t="shared" si="57"/>
        <v>41859.578749999993</v>
      </c>
      <c r="O3690" t="b">
        <v>0</v>
      </c>
      <c r="P3690">
        <v>39</v>
      </c>
      <c r="Q3690" t="b">
        <v>1</v>
      </c>
      <c r="R3690" t="s">
        <v>8271</v>
      </c>
      <c r="S3690" s="11">
        <f>SUM(E3690/D3690)*100</f>
        <v>109.16666666666666</v>
      </c>
      <c r="T3690" s="10">
        <f>SUM(E3690/P3690)</f>
        <v>83.974358974358978</v>
      </c>
      <c r="U3690" t="s">
        <v>8315</v>
      </c>
      <c r="V3690" t="s">
        <v>8316</v>
      </c>
    </row>
    <row r="3691" spans="1:22" ht="43.5" x14ac:dyDescent="0.35">
      <c r="A3691">
        <v>3689</v>
      </c>
      <c r="B3691" s="3" t="s">
        <v>3686</v>
      </c>
      <c r="C3691" s="3" t="s">
        <v>7799</v>
      </c>
      <c r="D3691" s="18">
        <v>3000</v>
      </c>
      <c r="E3691" s="18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7">
        <v>42147.61850694444</v>
      </c>
      <c r="L3691" s="7">
        <v>42176.725694444445</v>
      </c>
      <c r="M3691" s="5">
        <f>(J3691/86400)+25569+(-5/24)</f>
        <v>42147.61850694444</v>
      </c>
      <c r="N3691" s="5">
        <f t="shared" si="57"/>
        <v>42176.725694444445</v>
      </c>
      <c r="O3691" t="b">
        <v>0</v>
      </c>
      <c r="P3691">
        <v>62</v>
      </c>
      <c r="Q3691" t="b">
        <v>1</v>
      </c>
      <c r="R3691" t="s">
        <v>8271</v>
      </c>
      <c r="S3691" s="11">
        <f>SUM(E3691/D3691)*100</f>
        <v>118.33333333333333</v>
      </c>
      <c r="T3691" s="10">
        <f>SUM(E3691/P3691)</f>
        <v>57.258064516129032</v>
      </c>
      <c r="U3691" t="s">
        <v>8315</v>
      </c>
      <c r="V3691" t="s">
        <v>8316</v>
      </c>
    </row>
    <row r="3692" spans="1:22" ht="43.5" x14ac:dyDescent="0.35">
      <c r="A3692">
        <v>3690</v>
      </c>
      <c r="B3692" s="3" t="s">
        <v>3687</v>
      </c>
      <c r="C3692" s="3" t="s">
        <v>7800</v>
      </c>
      <c r="D3692" s="18">
        <v>1500</v>
      </c>
      <c r="E3692" s="18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7">
        <v>41940.38984953703</v>
      </c>
      <c r="L3692" s="7">
        <v>41970.431516203702</v>
      </c>
      <c r="M3692" s="5">
        <f>(J3692/86400)+25569+(-5/24)</f>
        <v>41940.38984953703</v>
      </c>
      <c r="N3692" s="5">
        <f t="shared" si="57"/>
        <v>41970.431516203702</v>
      </c>
      <c r="O3692" t="b">
        <v>0</v>
      </c>
      <c r="P3692">
        <v>31</v>
      </c>
      <c r="Q3692" t="b">
        <v>1</v>
      </c>
      <c r="R3692" t="s">
        <v>8271</v>
      </c>
      <c r="S3692" s="11">
        <f>SUM(E3692/D3692)*100</f>
        <v>120</v>
      </c>
      <c r="T3692" s="10">
        <f>SUM(E3692/P3692)</f>
        <v>58.064516129032256</v>
      </c>
      <c r="U3692" t="s">
        <v>8315</v>
      </c>
      <c r="V3692" t="s">
        <v>8316</v>
      </c>
    </row>
    <row r="3693" spans="1:22" ht="29" x14ac:dyDescent="0.35">
      <c r="A3693">
        <v>3691</v>
      </c>
      <c r="B3693" s="3" t="s">
        <v>3688</v>
      </c>
      <c r="C3693" s="3" t="s">
        <v>7801</v>
      </c>
      <c r="D3693" s="18">
        <v>40000</v>
      </c>
      <c r="E3693" s="18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7">
        <v>42020.492233796293</v>
      </c>
      <c r="L3693" s="7">
        <v>42064.999305555553</v>
      </c>
      <c r="M3693" s="5">
        <f>(J3693/86400)+25569+(-5/24)</f>
        <v>42020.492233796293</v>
      </c>
      <c r="N3693" s="5">
        <f t="shared" si="57"/>
        <v>42064.999305555553</v>
      </c>
      <c r="O3693" t="b">
        <v>0</v>
      </c>
      <c r="P3693">
        <v>274</v>
      </c>
      <c r="Q3693" t="b">
        <v>1</v>
      </c>
      <c r="R3693" t="s">
        <v>8271</v>
      </c>
      <c r="S3693" s="11">
        <f>SUM(E3693/D3693)*100</f>
        <v>127.96000000000001</v>
      </c>
      <c r="T3693" s="10">
        <f>SUM(E3693/P3693)</f>
        <v>186.80291970802921</v>
      </c>
      <c r="U3693" t="s">
        <v>8315</v>
      </c>
      <c r="V3693" t="s">
        <v>8316</v>
      </c>
    </row>
    <row r="3694" spans="1:22" ht="29" x14ac:dyDescent="0.35">
      <c r="A3694">
        <v>3692</v>
      </c>
      <c r="B3694" s="3" t="s">
        <v>3689</v>
      </c>
      <c r="C3694" s="3" t="s">
        <v>7802</v>
      </c>
      <c r="D3694" s="18">
        <v>1000</v>
      </c>
      <c r="E3694" s="18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7">
        <v>41891.756701388884</v>
      </c>
      <c r="L3694" s="7">
        <v>41900.791666666664</v>
      </c>
      <c r="M3694" s="5">
        <f>(J3694/86400)+25569+(-5/24)</f>
        <v>41891.756701388884</v>
      </c>
      <c r="N3694" s="5">
        <f t="shared" si="57"/>
        <v>41900.791666666664</v>
      </c>
      <c r="O3694" t="b">
        <v>0</v>
      </c>
      <c r="P3694">
        <v>17</v>
      </c>
      <c r="Q3694" t="b">
        <v>1</v>
      </c>
      <c r="R3694" t="s">
        <v>8271</v>
      </c>
      <c r="S3694" s="11">
        <f>SUM(E3694/D3694)*100</f>
        <v>126</v>
      </c>
      <c r="T3694" s="10">
        <f>SUM(E3694/P3694)</f>
        <v>74.117647058823536</v>
      </c>
      <c r="U3694" t="s">
        <v>8315</v>
      </c>
      <c r="V3694" t="s">
        <v>8316</v>
      </c>
    </row>
    <row r="3695" spans="1:22" ht="43.5" x14ac:dyDescent="0.35">
      <c r="A3695">
        <v>3693</v>
      </c>
      <c r="B3695" s="3" t="s">
        <v>3690</v>
      </c>
      <c r="C3695" s="3" t="s">
        <v>7803</v>
      </c>
      <c r="D3695" s="18">
        <v>333</v>
      </c>
      <c r="E3695" s="18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7">
        <v>42308.98297453703</v>
      </c>
      <c r="L3695" s="7">
        <v>42338.729166666664</v>
      </c>
      <c r="M3695" s="5">
        <f>(J3695/86400)+25569+(-5/24)</f>
        <v>42308.98297453703</v>
      </c>
      <c r="N3695" s="5">
        <f t="shared" si="57"/>
        <v>42338.729166666664</v>
      </c>
      <c r="O3695" t="b">
        <v>0</v>
      </c>
      <c r="P3695">
        <v>14</v>
      </c>
      <c r="Q3695" t="b">
        <v>1</v>
      </c>
      <c r="R3695" t="s">
        <v>8271</v>
      </c>
      <c r="S3695" s="11">
        <f>SUM(E3695/D3695)*100</f>
        <v>129.12912912912913</v>
      </c>
      <c r="T3695" s="10">
        <f>SUM(E3695/P3695)</f>
        <v>30.714285714285715</v>
      </c>
      <c r="U3695" t="s">
        <v>8315</v>
      </c>
      <c r="V3695" t="s">
        <v>8316</v>
      </c>
    </row>
    <row r="3696" spans="1:22" ht="58" x14ac:dyDescent="0.35">
      <c r="A3696">
        <v>3694</v>
      </c>
      <c r="B3696" s="3" t="s">
        <v>3691</v>
      </c>
      <c r="C3696" s="3" t="s">
        <v>7804</v>
      </c>
      <c r="D3696" s="18">
        <v>3500</v>
      </c>
      <c r="E3696" s="18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7">
        <v>42489.925543981481</v>
      </c>
      <c r="L3696" s="7">
        <v>42526.874999999993</v>
      </c>
      <c r="M3696" s="5">
        <f>(J3696/86400)+25569+(-5/24)</f>
        <v>42489.925543981481</v>
      </c>
      <c r="N3696" s="5">
        <f t="shared" si="57"/>
        <v>42526.874999999993</v>
      </c>
      <c r="O3696" t="b">
        <v>0</v>
      </c>
      <c r="P3696">
        <v>60</v>
      </c>
      <c r="Q3696" t="b">
        <v>1</v>
      </c>
      <c r="R3696" t="s">
        <v>8271</v>
      </c>
      <c r="S3696" s="11">
        <f>SUM(E3696/D3696)*100</f>
        <v>107.42857142857143</v>
      </c>
      <c r="T3696" s="10">
        <f>SUM(E3696/P3696)</f>
        <v>62.666666666666664</v>
      </c>
      <c r="U3696" t="s">
        <v>8315</v>
      </c>
      <c r="V3696" t="s">
        <v>8316</v>
      </c>
    </row>
    <row r="3697" spans="1:22" ht="58" x14ac:dyDescent="0.35">
      <c r="A3697">
        <v>3695</v>
      </c>
      <c r="B3697" s="3" t="s">
        <v>3692</v>
      </c>
      <c r="C3697" s="3" t="s">
        <v>7805</v>
      </c>
      <c r="D3697" s="18">
        <v>4000</v>
      </c>
      <c r="E3697" s="18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7">
        <v>41995.662152777775</v>
      </c>
      <c r="L3697" s="7">
        <v>42015.662152777775</v>
      </c>
      <c r="M3697" s="5">
        <f>(J3697/86400)+25569+(-5/24)</f>
        <v>41995.662152777775</v>
      </c>
      <c r="N3697" s="5">
        <f t="shared" si="57"/>
        <v>42015.662152777775</v>
      </c>
      <c r="O3697" t="b">
        <v>0</v>
      </c>
      <c r="P3697">
        <v>33</v>
      </c>
      <c r="Q3697" t="b">
        <v>1</v>
      </c>
      <c r="R3697" t="s">
        <v>8271</v>
      </c>
      <c r="S3697" s="11">
        <f>SUM(E3697/D3697)*100</f>
        <v>100.125</v>
      </c>
      <c r="T3697" s="10">
        <f>SUM(E3697/P3697)</f>
        <v>121.36363636363636</v>
      </c>
      <c r="U3697" t="s">
        <v>8315</v>
      </c>
      <c r="V3697" t="s">
        <v>8316</v>
      </c>
    </row>
    <row r="3698" spans="1:22" ht="43.5" x14ac:dyDescent="0.35">
      <c r="A3698">
        <v>3696</v>
      </c>
      <c r="B3698" s="3" t="s">
        <v>3693</v>
      </c>
      <c r="C3698" s="3" t="s">
        <v>7806</v>
      </c>
      <c r="D3698" s="18">
        <v>2000</v>
      </c>
      <c r="E3698" s="1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7">
        <v>41988.408749999995</v>
      </c>
      <c r="L3698" s="7">
        <v>42048.408749999995</v>
      </c>
      <c r="M3698" s="5">
        <f>(J3698/86400)+25569+(-5/24)</f>
        <v>41988.408749999995</v>
      </c>
      <c r="N3698" s="5">
        <f t="shared" si="57"/>
        <v>42048.408749999995</v>
      </c>
      <c r="O3698" t="b">
        <v>0</v>
      </c>
      <c r="P3698">
        <v>78</v>
      </c>
      <c r="Q3698" t="b">
        <v>1</v>
      </c>
      <c r="R3698" t="s">
        <v>8271</v>
      </c>
      <c r="S3698" s="11">
        <f>SUM(E3698/D3698)*100</f>
        <v>155</v>
      </c>
      <c r="T3698" s="10">
        <f>SUM(E3698/P3698)</f>
        <v>39.743589743589745</v>
      </c>
      <c r="U3698" t="s">
        <v>8315</v>
      </c>
      <c r="V3698" t="s">
        <v>8316</v>
      </c>
    </row>
    <row r="3699" spans="1:22" ht="43.5" x14ac:dyDescent="0.35">
      <c r="A3699">
        <v>3697</v>
      </c>
      <c r="B3699" s="3" t="s">
        <v>3694</v>
      </c>
      <c r="C3699" s="3" t="s">
        <v>7807</v>
      </c>
      <c r="D3699" s="18">
        <v>2000</v>
      </c>
      <c r="E3699" s="18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7">
        <v>42479.2575</v>
      </c>
      <c r="L3699" s="7">
        <v>42500.2575</v>
      </c>
      <c r="M3699" s="5">
        <f>(J3699/86400)+25569+(-5/24)</f>
        <v>42479.2575</v>
      </c>
      <c r="N3699" s="5">
        <f t="shared" si="57"/>
        <v>42500.2575</v>
      </c>
      <c r="O3699" t="b">
        <v>0</v>
      </c>
      <c r="P3699">
        <v>30</v>
      </c>
      <c r="Q3699" t="b">
        <v>1</v>
      </c>
      <c r="R3699" t="s">
        <v>8271</v>
      </c>
      <c r="S3699" s="11">
        <f>SUM(E3699/D3699)*100</f>
        <v>108</v>
      </c>
      <c r="T3699" s="10">
        <f>SUM(E3699/P3699)</f>
        <v>72</v>
      </c>
      <c r="U3699" t="s">
        <v>8315</v>
      </c>
      <c r="V3699" t="s">
        <v>8316</v>
      </c>
    </row>
    <row r="3700" spans="1:22" ht="43.5" x14ac:dyDescent="0.35">
      <c r="A3700">
        <v>3698</v>
      </c>
      <c r="B3700" s="3" t="s">
        <v>3695</v>
      </c>
      <c r="C3700" s="3" t="s">
        <v>7808</v>
      </c>
      <c r="D3700" s="18">
        <v>5000</v>
      </c>
      <c r="E3700" s="18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7">
        <v>42401.598229166666</v>
      </c>
      <c r="L3700" s="7">
        <v>42431.598229166666</v>
      </c>
      <c r="M3700" s="5">
        <f>(J3700/86400)+25569+(-5/24)</f>
        <v>42401.598229166666</v>
      </c>
      <c r="N3700" s="5">
        <f t="shared" si="57"/>
        <v>42431.598229166666</v>
      </c>
      <c r="O3700" t="b">
        <v>0</v>
      </c>
      <c r="P3700">
        <v>136</v>
      </c>
      <c r="Q3700" t="b">
        <v>1</v>
      </c>
      <c r="R3700" t="s">
        <v>8271</v>
      </c>
      <c r="S3700" s="11">
        <f>SUM(E3700/D3700)*100</f>
        <v>110.52</v>
      </c>
      <c r="T3700" s="10">
        <f>SUM(E3700/P3700)</f>
        <v>40.632352941176471</v>
      </c>
      <c r="U3700" t="s">
        <v>8315</v>
      </c>
      <c r="V3700" t="s">
        <v>8316</v>
      </c>
    </row>
    <row r="3701" spans="1:22" ht="58" x14ac:dyDescent="0.35">
      <c r="A3701">
        <v>3699</v>
      </c>
      <c r="B3701" s="3" t="s">
        <v>3696</v>
      </c>
      <c r="C3701" s="3" t="s">
        <v>7809</v>
      </c>
      <c r="D3701" s="18">
        <v>2500</v>
      </c>
      <c r="E3701" s="18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7">
        <v>41897.393703703703</v>
      </c>
      <c r="L3701" s="7">
        <v>41927.393703703703</v>
      </c>
      <c r="M3701" s="5">
        <f>(J3701/86400)+25569+(-5/24)</f>
        <v>41897.393703703703</v>
      </c>
      <c r="N3701" s="5">
        <f t="shared" si="57"/>
        <v>41927.393703703703</v>
      </c>
      <c r="O3701" t="b">
        <v>0</v>
      </c>
      <c r="P3701">
        <v>40</v>
      </c>
      <c r="Q3701" t="b">
        <v>1</v>
      </c>
      <c r="R3701" t="s">
        <v>8271</v>
      </c>
      <c r="S3701" s="11">
        <f>SUM(E3701/D3701)*100</f>
        <v>100.8</v>
      </c>
      <c r="T3701" s="10">
        <f>SUM(E3701/P3701)</f>
        <v>63</v>
      </c>
      <c r="U3701" t="s">
        <v>8315</v>
      </c>
      <c r="V3701" t="s">
        <v>8316</v>
      </c>
    </row>
    <row r="3702" spans="1:22" ht="29" x14ac:dyDescent="0.35">
      <c r="A3702">
        <v>3700</v>
      </c>
      <c r="B3702" s="3" t="s">
        <v>3697</v>
      </c>
      <c r="C3702" s="3" t="s">
        <v>7810</v>
      </c>
      <c r="D3702" s="18">
        <v>500</v>
      </c>
      <c r="E3702" s="18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7">
        <v>41882.37731481481</v>
      </c>
      <c r="L3702" s="7">
        <v>41912.458333333328</v>
      </c>
      <c r="M3702" s="5">
        <f>(J3702/86400)+25569+(-5/24)</f>
        <v>41882.37731481481</v>
      </c>
      <c r="N3702" s="5">
        <f t="shared" si="57"/>
        <v>41912.458333333328</v>
      </c>
      <c r="O3702" t="b">
        <v>0</v>
      </c>
      <c r="P3702">
        <v>18</v>
      </c>
      <c r="Q3702" t="b">
        <v>1</v>
      </c>
      <c r="R3702" t="s">
        <v>8271</v>
      </c>
      <c r="S3702" s="11">
        <f>SUM(E3702/D3702)*100</f>
        <v>121.2</v>
      </c>
      <c r="T3702" s="10">
        <f>SUM(E3702/P3702)</f>
        <v>33.666666666666664</v>
      </c>
      <c r="U3702" t="s">
        <v>8315</v>
      </c>
      <c r="V3702" t="s">
        <v>8316</v>
      </c>
    </row>
    <row r="3703" spans="1:22" ht="43.5" x14ac:dyDescent="0.35">
      <c r="A3703">
        <v>3701</v>
      </c>
      <c r="B3703" s="3" t="s">
        <v>3698</v>
      </c>
      <c r="C3703" s="3" t="s">
        <v>7811</v>
      </c>
      <c r="D3703" s="18">
        <v>1500</v>
      </c>
      <c r="E3703" s="18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7">
        <v>42129.333252314813</v>
      </c>
      <c r="L3703" s="7">
        <v>42159.333252314813</v>
      </c>
      <c r="M3703" s="5">
        <f>(J3703/86400)+25569+(-5/24)</f>
        <v>42129.333252314813</v>
      </c>
      <c r="N3703" s="5">
        <f t="shared" si="57"/>
        <v>42159.333252314813</v>
      </c>
      <c r="O3703" t="b">
        <v>0</v>
      </c>
      <c r="P3703">
        <v>39</v>
      </c>
      <c r="Q3703" t="b">
        <v>1</v>
      </c>
      <c r="R3703" t="s">
        <v>8271</v>
      </c>
      <c r="S3703" s="11">
        <f>SUM(E3703/D3703)*100</f>
        <v>100.33333333333334</v>
      </c>
      <c r="T3703" s="10">
        <f>SUM(E3703/P3703)</f>
        <v>38.589743589743591</v>
      </c>
      <c r="U3703" t="s">
        <v>8315</v>
      </c>
      <c r="V3703" t="s">
        <v>8316</v>
      </c>
    </row>
    <row r="3704" spans="1:22" ht="58" x14ac:dyDescent="0.35">
      <c r="A3704">
        <v>3702</v>
      </c>
      <c r="B3704" s="3" t="s">
        <v>3699</v>
      </c>
      <c r="C3704" s="3" t="s">
        <v>7812</v>
      </c>
      <c r="D3704" s="18">
        <v>3000</v>
      </c>
      <c r="E3704" s="18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7">
        <v>42524.329675925925</v>
      </c>
      <c r="L3704" s="7">
        <v>42561.749305555553</v>
      </c>
      <c r="M3704" s="5">
        <f>(J3704/86400)+25569+(-5/24)</f>
        <v>42524.329675925925</v>
      </c>
      <c r="N3704" s="5">
        <f t="shared" si="57"/>
        <v>42561.749305555553</v>
      </c>
      <c r="O3704" t="b">
        <v>0</v>
      </c>
      <c r="P3704">
        <v>21</v>
      </c>
      <c r="Q3704" t="b">
        <v>1</v>
      </c>
      <c r="R3704" t="s">
        <v>8271</v>
      </c>
      <c r="S3704" s="11">
        <f>SUM(E3704/D3704)*100</f>
        <v>109.16666666666666</v>
      </c>
      <c r="T3704" s="10">
        <f>SUM(E3704/P3704)</f>
        <v>155.95238095238096</v>
      </c>
      <c r="U3704" t="s">
        <v>8315</v>
      </c>
      <c r="V3704" t="s">
        <v>8316</v>
      </c>
    </row>
    <row r="3705" spans="1:22" ht="43.5" x14ac:dyDescent="0.35">
      <c r="A3705">
        <v>3703</v>
      </c>
      <c r="B3705" s="3" t="s">
        <v>3700</v>
      </c>
      <c r="C3705" s="3" t="s">
        <v>7813</v>
      </c>
      <c r="D3705" s="18">
        <v>1050</v>
      </c>
      <c r="E3705" s="18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7">
        <v>42556.296157407407</v>
      </c>
      <c r="L3705" s="7">
        <v>42595.082638888889</v>
      </c>
      <c r="M3705" s="5">
        <f>(J3705/86400)+25569+(-5/24)</f>
        <v>42556.296157407407</v>
      </c>
      <c r="N3705" s="5">
        <f t="shared" si="57"/>
        <v>42595.082638888889</v>
      </c>
      <c r="O3705" t="b">
        <v>0</v>
      </c>
      <c r="P3705">
        <v>30</v>
      </c>
      <c r="Q3705" t="b">
        <v>1</v>
      </c>
      <c r="R3705" t="s">
        <v>8271</v>
      </c>
      <c r="S3705" s="11">
        <f>SUM(E3705/D3705)*100</f>
        <v>123.42857142857142</v>
      </c>
      <c r="T3705" s="10">
        <f>SUM(E3705/P3705)</f>
        <v>43.2</v>
      </c>
      <c r="U3705" t="s">
        <v>8315</v>
      </c>
      <c r="V3705" t="s">
        <v>8316</v>
      </c>
    </row>
    <row r="3706" spans="1:22" ht="43.5" x14ac:dyDescent="0.35">
      <c r="A3706">
        <v>3704</v>
      </c>
      <c r="B3706" s="3" t="s">
        <v>3701</v>
      </c>
      <c r="C3706" s="3" t="s">
        <v>7814</v>
      </c>
      <c r="D3706" s="18">
        <v>300</v>
      </c>
      <c r="E3706" s="18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7">
        <v>42461.481412037036</v>
      </c>
      <c r="L3706" s="7">
        <v>42521.481412037036</v>
      </c>
      <c r="M3706" s="5">
        <f>(J3706/86400)+25569+(-5/24)</f>
        <v>42461.481412037036</v>
      </c>
      <c r="N3706" s="5">
        <f t="shared" si="57"/>
        <v>42521.481412037036</v>
      </c>
      <c r="O3706" t="b">
        <v>0</v>
      </c>
      <c r="P3706">
        <v>27</v>
      </c>
      <c r="Q3706" t="b">
        <v>1</v>
      </c>
      <c r="R3706" t="s">
        <v>8271</v>
      </c>
      <c r="S3706" s="11">
        <f>SUM(E3706/D3706)*100</f>
        <v>136.33666666666667</v>
      </c>
      <c r="T3706" s="10">
        <f>SUM(E3706/P3706)</f>
        <v>15.148518518518518</v>
      </c>
      <c r="U3706" t="s">
        <v>8315</v>
      </c>
      <c r="V3706" t="s">
        <v>8316</v>
      </c>
    </row>
    <row r="3707" spans="1:22" ht="43.5" x14ac:dyDescent="0.35">
      <c r="A3707">
        <v>3705</v>
      </c>
      <c r="B3707" s="3" t="s">
        <v>3702</v>
      </c>
      <c r="C3707" s="3" t="s">
        <v>7815</v>
      </c>
      <c r="D3707" s="18">
        <v>2827</v>
      </c>
      <c r="E3707" s="18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7">
        <v>41792.334652777776</v>
      </c>
      <c r="L3707" s="7">
        <v>41813.541666666664</v>
      </c>
      <c r="M3707" s="5">
        <f>(J3707/86400)+25569+(-5/24)</f>
        <v>41792.334652777776</v>
      </c>
      <c r="N3707" s="5">
        <f t="shared" si="57"/>
        <v>41813.541666666664</v>
      </c>
      <c r="O3707" t="b">
        <v>0</v>
      </c>
      <c r="P3707">
        <v>35</v>
      </c>
      <c r="Q3707" t="b">
        <v>1</v>
      </c>
      <c r="R3707" t="s">
        <v>8271</v>
      </c>
      <c r="S3707" s="11">
        <f>SUM(E3707/D3707)*100</f>
        <v>103.46657233816768</v>
      </c>
      <c r="T3707" s="10">
        <f>SUM(E3707/P3707)</f>
        <v>83.571428571428569</v>
      </c>
      <c r="U3707" t="s">
        <v>8315</v>
      </c>
      <c r="V3707" t="s">
        <v>8316</v>
      </c>
    </row>
    <row r="3708" spans="1:22" ht="43.5" x14ac:dyDescent="0.35">
      <c r="A3708">
        <v>3706</v>
      </c>
      <c r="B3708" s="3" t="s">
        <v>3703</v>
      </c>
      <c r="C3708" s="3" t="s">
        <v>7816</v>
      </c>
      <c r="D3708" s="18">
        <v>1500</v>
      </c>
      <c r="E3708" s="1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7">
        <v>41879.705428240741</v>
      </c>
      <c r="L3708" s="7">
        <v>41894.705428240741</v>
      </c>
      <c r="M3708" s="5">
        <f>(J3708/86400)+25569+(-5/24)</f>
        <v>41879.705428240741</v>
      </c>
      <c r="N3708" s="5">
        <f t="shared" si="57"/>
        <v>41894.705428240741</v>
      </c>
      <c r="O3708" t="b">
        <v>0</v>
      </c>
      <c r="P3708">
        <v>13</v>
      </c>
      <c r="Q3708" t="b">
        <v>1</v>
      </c>
      <c r="R3708" t="s">
        <v>8271</v>
      </c>
      <c r="S3708" s="11">
        <f>SUM(E3708/D3708)*100</f>
        <v>121.33333333333334</v>
      </c>
      <c r="T3708" s="10">
        <f>SUM(E3708/P3708)</f>
        <v>140</v>
      </c>
      <c r="U3708" t="s">
        <v>8315</v>
      </c>
      <c r="V3708" t="s">
        <v>8316</v>
      </c>
    </row>
    <row r="3709" spans="1:22" ht="43.5" x14ac:dyDescent="0.35">
      <c r="A3709">
        <v>3707</v>
      </c>
      <c r="B3709" s="3" t="s">
        <v>3704</v>
      </c>
      <c r="C3709" s="3" t="s">
        <v>7817</v>
      </c>
      <c r="D3709" s="18">
        <v>1000</v>
      </c>
      <c r="E3709" s="18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7">
        <v>42551.840023148143</v>
      </c>
      <c r="L3709" s="7">
        <v>42573.018055555549</v>
      </c>
      <c r="M3709" s="5">
        <f>(J3709/86400)+25569+(-5/24)</f>
        <v>42551.840023148143</v>
      </c>
      <c r="N3709" s="5">
        <f t="shared" si="57"/>
        <v>42573.018055555549</v>
      </c>
      <c r="O3709" t="b">
        <v>0</v>
      </c>
      <c r="P3709">
        <v>23</v>
      </c>
      <c r="Q3709" t="b">
        <v>1</v>
      </c>
      <c r="R3709" t="s">
        <v>8271</v>
      </c>
      <c r="S3709" s="11">
        <f>SUM(E3709/D3709)*100</f>
        <v>186</v>
      </c>
      <c r="T3709" s="10">
        <f>SUM(E3709/P3709)</f>
        <v>80.869565217391298</v>
      </c>
      <c r="U3709" t="s">
        <v>8315</v>
      </c>
      <c r="V3709" t="s">
        <v>8316</v>
      </c>
    </row>
    <row r="3710" spans="1:22" ht="58" x14ac:dyDescent="0.35">
      <c r="A3710">
        <v>3708</v>
      </c>
      <c r="B3710" s="3" t="s">
        <v>3705</v>
      </c>
      <c r="C3710" s="3" t="s">
        <v>7818</v>
      </c>
      <c r="D3710" s="18">
        <v>700</v>
      </c>
      <c r="E3710" s="18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7">
        <v>41809.933865740742</v>
      </c>
      <c r="L3710" s="7">
        <v>41823.933865740742</v>
      </c>
      <c r="M3710" s="5">
        <f>(J3710/86400)+25569+(-5/24)</f>
        <v>41809.933865740742</v>
      </c>
      <c r="N3710" s="5">
        <f t="shared" si="57"/>
        <v>41823.933865740742</v>
      </c>
      <c r="O3710" t="b">
        <v>0</v>
      </c>
      <c r="P3710">
        <v>39</v>
      </c>
      <c r="Q3710" t="b">
        <v>1</v>
      </c>
      <c r="R3710" t="s">
        <v>8271</v>
      </c>
      <c r="S3710" s="11">
        <f>SUM(E3710/D3710)*100</f>
        <v>300</v>
      </c>
      <c r="T3710" s="10">
        <f>SUM(E3710/P3710)</f>
        <v>53.846153846153847</v>
      </c>
      <c r="U3710" t="s">
        <v>8315</v>
      </c>
      <c r="V3710" t="s">
        <v>8316</v>
      </c>
    </row>
    <row r="3711" spans="1:22" ht="43.5" x14ac:dyDescent="0.35">
      <c r="A3711">
        <v>3709</v>
      </c>
      <c r="B3711" s="3" t="s">
        <v>3706</v>
      </c>
      <c r="C3711" s="3" t="s">
        <v>7819</v>
      </c>
      <c r="D3711" s="18">
        <v>1000</v>
      </c>
      <c r="E3711" s="18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7">
        <v>41785.499374999999</v>
      </c>
      <c r="L3711" s="7">
        <v>41815.499374999999</v>
      </c>
      <c r="M3711" s="5">
        <f>(J3711/86400)+25569+(-5/24)</f>
        <v>41785.499374999999</v>
      </c>
      <c r="N3711" s="5">
        <f t="shared" si="57"/>
        <v>41815.499374999999</v>
      </c>
      <c r="O3711" t="b">
        <v>0</v>
      </c>
      <c r="P3711">
        <v>35</v>
      </c>
      <c r="Q3711" t="b">
        <v>1</v>
      </c>
      <c r="R3711" t="s">
        <v>8271</v>
      </c>
      <c r="S3711" s="11">
        <f>SUM(E3711/D3711)*100</f>
        <v>108.25</v>
      </c>
      <c r="T3711" s="10">
        <f>SUM(E3711/P3711)</f>
        <v>30.928571428571427</v>
      </c>
      <c r="U3711" t="s">
        <v>8315</v>
      </c>
      <c r="V3711" t="s">
        <v>8316</v>
      </c>
    </row>
    <row r="3712" spans="1:22" ht="29" x14ac:dyDescent="0.35">
      <c r="A3712">
        <v>3710</v>
      </c>
      <c r="B3712" s="3" t="s">
        <v>3707</v>
      </c>
      <c r="C3712" s="3" t="s">
        <v>7820</v>
      </c>
      <c r="D3712" s="18">
        <v>1300</v>
      </c>
      <c r="E3712" s="18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7">
        <v>42072.367916666662</v>
      </c>
      <c r="L3712" s="7">
        <v>42097.367916666662</v>
      </c>
      <c r="M3712" s="5">
        <f>(J3712/86400)+25569+(-5/24)</f>
        <v>42072.367916666662</v>
      </c>
      <c r="N3712" s="5">
        <f t="shared" si="57"/>
        <v>42097.367916666662</v>
      </c>
      <c r="O3712" t="b">
        <v>0</v>
      </c>
      <c r="P3712">
        <v>27</v>
      </c>
      <c r="Q3712" t="b">
        <v>1</v>
      </c>
      <c r="R3712" t="s">
        <v>8271</v>
      </c>
      <c r="S3712" s="11">
        <f>SUM(E3712/D3712)*100</f>
        <v>141.15384615384616</v>
      </c>
      <c r="T3712" s="10">
        <f>SUM(E3712/P3712)</f>
        <v>67.962962962962962</v>
      </c>
      <c r="U3712" t="s">
        <v>8315</v>
      </c>
      <c r="V3712" t="s">
        <v>8316</v>
      </c>
    </row>
    <row r="3713" spans="1:22" ht="29" x14ac:dyDescent="0.35">
      <c r="A3713">
        <v>3711</v>
      </c>
      <c r="B3713" s="3" t="s">
        <v>3708</v>
      </c>
      <c r="C3713" s="3" t="s">
        <v>7821</v>
      </c>
      <c r="D3713" s="18">
        <v>500</v>
      </c>
      <c r="E3713" s="18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7">
        <v>41779.5158912037</v>
      </c>
      <c r="L3713" s="7">
        <v>41805.458333333328</v>
      </c>
      <c r="M3713" s="5">
        <f>(J3713/86400)+25569+(-5/24)</f>
        <v>41779.5158912037</v>
      </c>
      <c r="N3713" s="5">
        <f t="shared" si="57"/>
        <v>41805.458333333328</v>
      </c>
      <c r="O3713" t="b">
        <v>0</v>
      </c>
      <c r="P3713">
        <v>21</v>
      </c>
      <c r="Q3713" t="b">
        <v>1</v>
      </c>
      <c r="R3713" t="s">
        <v>8271</v>
      </c>
      <c r="S3713" s="11">
        <f>SUM(E3713/D3713)*100</f>
        <v>113.99999999999999</v>
      </c>
      <c r="T3713" s="10">
        <f>SUM(E3713/P3713)</f>
        <v>27.142857142857142</v>
      </c>
      <c r="U3713" t="s">
        <v>8315</v>
      </c>
      <c r="V3713" t="s">
        <v>8316</v>
      </c>
    </row>
    <row r="3714" spans="1:22" ht="58" x14ac:dyDescent="0.35">
      <c r="A3714">
        <v>3712</v>
      </c>
      <c r="B3714" s="3" t="s">
        <v>3709</v>
      </c>
      <c r="C3714" s="3" t="s">
        <v>7822</v>
      </c>
      <c r="D3714" s="18">
        <v>7500</v>
      </c>
      <c r="E3714" s="18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7">
        <v>42133.963738425919</v>
      </c>
      <c r="L3714" s="7">
        <v>42155.082638888889</v>
      </c>
      <c r="M3714" s="5">
        <f>(J3714/86400)+25569+(-5/24)</f>
        <v>42133.963738425919</v>
      </c>
      <c r="N3714" s="5">
        <f t="shared" si="57"/>
        <v>42155.082638888889</v>
      </c>
      <c r="O3714" t="b">
        <v>0</v>
      </c>
      <c r="P3714">
        <v>104</v>
      </c>
      <c r="Q3714" t="b">
        <v>1</v>
      </c>
      <c r="R3714" t="s">
        <v>8271</v>
      </c>
      <c r="S3714" s="11">
        <f>SUM(E3714/D3714)*100</f>
        <v>153.73333333333335</v>
      </c>
      <c r="T3714" s="10">
        <f>SUM(E3714/P3714)</f>
        <v>110.86538461538461</v>
      </c>
      <c r="U3714" t="s">
        <v>8315</v>
      </c>
      <c r="V3714" t="s">
        <v>8316</v>
      </c>
    </row>
    <row r="3715" spans="1:22" ht="43.5" x14ac:dyDescent="0.35">
      <c r="A3715">
        <v>3713</v>
      </c>
      <c r="B3715" s="3" t="s">
        <v>3710</v>
      </c>
      <c r="C3715" s="3" t="s">
        <v>7823</v>
      </c>
      <c r="D3715" s="18">
        <v>2000</v>
      </c>
      <c r="E3715" s="18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7">
        <v>42505.529699074068</v>
      </c>
      <c r="L3715" s="7">
        <v>42525.529699074068</v>
      </c>
      <c r="M3715" s="5">
        <f>(J3715/86400)+25569+(-5/24)</f>
        <v>42505.529699074068</v>
      </c>
      <c r="N3715" s="5">
        <f t="shared" ref="N3715:N3778" si="58">(I3715/86400)+25569+(-5/24)</f>
        <v>42525.529699074068</v>
      </c>
      <c r="O3715" t="b">
        <v>0</v>
      </c>
      <c r="P3715">
        <v>19</v>
      </c>
      <c r="Q3715" t="b">
        <v>1</v>
      </c>
      <c r="R3715" t="s">
        <v>8271</v>
      </c>
      <c r="S3715" s="11">
        <f>SUM(E3715/D3715)*100</f>
        <v>101.49999999999999</v>
      </c>
      <c r="T3715" s="10">
        <f>SUM(E3715/P3715)</f>
        <v>106.84210526315789</v>
      </c>
      <c r="U3715" t="s">
        <v>8315</v>
      </c>
      <c r="V3715" t="s">
        <v>8316</v>
      </c>
    </row>
    <row r="3716" spans="1:22" ht="43.5" x14ac:dyDescent="0.35">
      <c r="A3716">
        <v>3714</v>
      </c>
      <c r="B3716" s="3" t="s">
        <v>3711</v>
      </c>
      <c r="C3716" s="3" t="s">
        <v>7824</v>
      </c>
      <c r="D3716" s="18">
        <v>10000</v>
      </c>
      <c r="E3716" s="18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7">
        <v>42118.347997685181</v>
      </c>
      <c r="L3716" s="7">
        <v>42149.957638888889</v>
      </c>
      <c r="M3716" s="5">
        <f>(J3716/86400)+25569+(-5/24)</f>
        <v>42118.347997685181</v>
      </c>
      <c r="N3716" s="5">
        <f t="shared" si="58"/>
        <v>42149.957638888889</v>
      </c>
      <c r="O3716" t="b">
        <v>0</v>
      </c>
      <c r="P3716">
        <v>97</v>
      </c>
      <c r="Q3716" t="b">
        <v>1</v>
      </c>
      <c r="R3716" t="s">
        <v>8271</v>
      </c>
      <c r="S3716" s="11">
        <f>SUM(E3716/D3716)*100</f>
        <v>102.35000000000001</v>
      </c>
      <c r="T3716" s="10">
        <f>SUM(E3716/P3716)</f>
        <v>105.51546391752578</v>
      </c>
      <c r="U3716" t="s">
        <v>8315</v>
      </c>
      <c r="V3716" t="s">
        <v>8316</v>
      </c>
    </row>
    <row r="3717" spans="1:22" ht="43.5" x14ac:dyDescent="0.35">
      <c r="A3717">
        <v>3715</v>
      </c>
      <c r="B3717" s="3" t="s">
        <v>3712</v>
      </c>
      <c r="C3717" s="3" t="s">
        <v>7825</v>
      </c>
      <c r="D3717" s="18">
        <v>3500</v>
      </c>
      <c r="E3717" s="18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7">
        <v>42036.787256944437</v>
      </c>
      <c r="L3717" s="7">
        <v>42094.327777777777</v>
      </c>
      <c r="M3717" s="5">
        <f>(J3717/86400)+25569+(-5/24)</f>
        <v>42036.787256944437</v>
      </c>
      <c r="N3717" s="5">
        <f t="shared" si="58"/>
        <v>42094.327777777777</v>
      </c>
      <c r="O3717" t="b">
        <v>0</v>
      </c>
      <c r="P3717">
        <v>27</v>
      </c>
      <c r="Q3717" t="b">
        <v>1</v>
      </c>
      <c r="R3717" t="s">
        <v>8271</v>
      </c>
      <c r="S3717" s="11">
        <f>SUM(E3717/D3717)*100</f>
        <v>102.57142857142858</v>
      </c>
      <c r="T3717" s="10">
        <f>SUM(E3717/P3717)</f>
        <v>132.96296296296296</v>
      </c>
      <c r="U3717" t="s">
        <v>8315</v>
      </c>
      <c r="V3717" t="s">
        <v>8316</v>
      </c>
    </row>
    <row r="3718" spans="1:22" ht="43.5" x14ac:dyDescent="0.35">
      <c r="A3718">
        <v>3716</v>
      </c>
      <c r="B3718" s="3" t="s">
        <v>3713</v>
      </c>
      <c r="C3718" s="3" t="s">
        <v>7826</v>
      </c>
      <c r="D3718" s="18">
        <v>800</v>
      </c>
      <c r="E3718" s="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7">
        <v>42360.679502314808</v>
      </c>
      <c r="L3718" s="7">
        <v>42390.679502314808</v>
      </c>
      <c r="M3718" s="5">
        <f>(J3718/86400)+25569+(-5/24)</f>
        <v>42360.679502314808</v>
      </c>
      <c r="N3718" s="5">
        <f t="shared" si="58"/>
        <v>42390.679502314808</v>
      </c>
      <c r="O3718" t="b">
        <v>0</v>
      </c>
      <c r="P3718">
        <v>24</v>
      </c>
      <c r="Q3718" t="b">
        <v>1</v>
      </c>
      <c r="R3718" t="s">
        <v>8271</v>
      </c>
      <c r="S3718" s="11">
        <f>SUM(E3718/D3718)*100</f>
        <v>155.75</v>
      </c>
      <c r="T3718" s="10">
        <f>SUM(E3718/P3718)</f>
        <v>51.916666666666664</v>
      </c>
      <c r="U3718" t="s">
        <v>8315</v>
      </c>
      <c r="V3718" t="s">
        <v>8316</v>
      </c>
    </row>
    <row r="3719" spans="1:22" ht="43.5" x14ac:dyDescent="0.35">
      <c r="A3719">
        <v>3717</v>
      </c>
      <c r="B3719" s="3" t="s">
        <v>3714</v>
      </c>
      <c r="C3719" s="3" t="s">
        <v>7827</v>
      </c>
      <c r="D3719" s="18">
        <v>4000</v>
      </c>
      <c r="E3719" s="18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7">
        <v>42102.657974537033</v>
      </c>
      <c r="L3719" s="7">
        <v>42133.657974537033</v>
      </c>
      <c r="M3719" s="5">
        <f>(J3719/86400)+25569+(-5/24)</f>
        <v>42102.657974537033</v>
      </c>
      <c r="N3719" s="5">
        <f t="shared" si="58"/>
        <v>42133.657974537033</v>
      </c>
      <c r="O3719" t="b">
        <v>0</v>
      </c>
      <c r="P3719">
        <v>13</v>
      </c>
      <c r="Q3719" t="b">
        <v>1</v>
      </c>
      <c r="R3719" t="s">
        <v>8271</v>
      </c>
      <c r="S3719" s="11">
        <f>SUM(E3719/D3719)*100</f>
        <v>100.75</v>
      </c>
      <c r="T3719" s="10">
        <f>SUM(E3719/P3719)</f>
        <v>310</v>
      </c>
      <c r="U3719" t="s">
        <v>8315</v>
      </c>
      <c r="V3719" t="s">
        <v>8316</v>
      </c>
    </row>
    <row r="3720" spans="1:22" ht="43.5" x14ac:dyDescent="0.35">
      <c r="A3720">
        <v>3718</v>
      </c>
      <c r="B3720" s="3" t="s">
        <v>3715</v>
      </c>
      <c r="C3720" s="3" t="s">
        <v>7828</v>
      </c>
      <c r="D3720" s="18">
        <v>500</v>
      </c>
      <c r="E3720" s="18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7">
        <v>42032.507812499993</v>
      </c>
      <c r="L3720" s="7">
        <v>42062.507812499993</v>
      </c>
      <c r="M3720" s="5">
        <f>(J3720/86400)+25569+(-5/24)</f>
        <v>42032.507812499993</v>
      </c>
      <c r="N3720" s="5">
        <f t="shared" si="58"/>
        <v>42062.507812499993</v>
      </c>
      <c r="O3720" t="b">
        <v>0</v>
      </c>
      <c r="P3720">
        <v>46</v>
      </c>
      <c r="Q3720" t="b">
        <v>1</v>
      </c>
      <c r="R3720" t="s">
        <v>8271</v>
      </c>
      <c r="S3720" s="11">
        <f>SUM(E3720/D3720)*100</f>
        <v>239.4</v>
      </c>
      <c r="T3720" s="10">
        <f>SUM(E3720/P3720)</f>
        <v>26.021739130434781</v>
      </c>
      <c r="U3720" t="s">
        <v>8315</v>
      </c>
      <c r="V3720" t="s">
        <v>8316</v>
      </c>
    </row>
    <row r="3721" spans="1:22" ht="29" x14ac:dyDescent="0.35">
      <c r="A3721">
        <v>3719</v>
      </c>
      <c r="B3721" s="3" t="s">
        <v>3716</v>
      </c>
      <c r="C3721" s="3" t="s">
        <v>7829</v>
      </c>
      <c r="D3721" s="18">
        <v>200</v>
      </c>
      <c r="E3721" s="18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7">
        <v>42147.521597222221</v>
      </c>
      <c r="L3721" s="7">
        <v>42177.521597222221</v>
      </c>
      <c r="M3721" s="5">
        <f>(J3721/86400)+25569+(-5/24)</f>
        <v>42147.521597222221</v>
      </c>
      <c r="N3721" s="5">
        <f t="shared" si="58"/>
        <v>42177.521597222221</v>
      </c>
      <c r="O3721" t="b">
        <v>0</v>
      </c>
      <c r="P3721">
        <v>4</v>
      </c>
      <c r="Q3721" t="b">
        <v>1</v>
      </c>
      <c r="R3721" t="s">
        <v>8271</v>
      </c>
      <c r="S3721" s="11">
        <f>SUM(E3721/D3721)*100</f>
        <v>210</v>
      </c>
      <c r="T3721" s="10">
        <f>SUM(E3721/P3721)</f>
        <v>105</v>
      </c>
      <c r="U3721" t="s">
        <v>8315</v>
      </c>
      <c r="V3721" t="s">
        <v>8316</v>
      </c>
    </row>
    <row r="3722" spans="1:22" ht="29" x14ac:dyDescent="0.35">
      <c r="A3722">
        <v>3720</v>
      </c>
      <c r="B3722" s="3" t="s">
        <v>3717</v>
      </c>
      <c r="C3722" s="3" t="s">
        <v>7830</v>
      </c>
      <c r="D3722" s="18">
        <v>3300</v>
      </c>
      <c r="E3722" s="18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7">
        <v>42165.784791666665</v>
      </c>
      <c r="L3722" s="7">
        <v>42187.784791666665</v>
      </c>
      <c r="M3722" s="5">
        <f>(J3722/86400)+25569+(-5/24)</f>
        <v>42165.784791666665</v>
      </c>
      <c r="N3722" s="5">
        <f t="shared" si="58"/>
        <v>42187.784791666665</v>
      </c>
      <c r="O3722" t="b">
        <v>0</v>
      </c>
      <c r="P3722">
        <v>40</v>
      </c>
      <c r="Q3722" t="b">
        <v>1</v>
      </c>
      <c r="R3722" t="s">
        <v>8271</v>
      </c>
      <c r="S3722" s="11">
        <f>SUM(E3722/D3722)*100</f>
        <v>104.51515151515152</v>
      </c>
      <c r="T3722" s="10">
        <f>SUM(E3722/P3722)</f>
        <v>86.224999999999994</v>
      </c>
      <c r="U3722" t="s">
        <v>8315</v>
      </c>
      <c r="V3722" t="s">
        <v>8316</v>
      </c>
    </row>
    <row r="3723" spans="1:22" ht="58" x14ac:dyDescent="0.35">
      <c r="A3723">
        <v>3721</v>
      </c>
      <c r="B3723" s="3" t="s">
        <v>3718</v>
      </c>
      <c r="C3723" s="3" t="s">
        <v>7831</v>
      </c>
      <c r="D3723" s="18">
        <v>5000</v>
      </c>
      <c r="E3723" s="18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7">
        <v>41927.727824074071</v>
      </c>
      <c r="L3723" s="7">
        <v>41948.769490740735</v>
      </c>
      <c r="M3723" s="5">
        <f>(J3723/86400)+25569+(-5/24)</f>
        <v>41927.727824074071</v>
      </c>
      <c r="N3723" s="5">
        <f t="shared" si="58"/>
        <v>41948.769490740735</v>
      </c>
      <c r="O3723" t="b">
        <v>0</v>
      </c>
      <c r="P3723">
        <v>44</v>
      </c>
      <c r="Q3723" t="b">
        <v>1</v>
      </c>
      <c r="R3723" t="s">
        <v>8271</v>
      </c>
      <c r="S3723" s="11">
        <f>SUM(E3723/D3723)*100</f>
        <v>100.8</v>
      </c>
      <c r="T3723" s="10">
        <f>SUM(E3723/P3723)</f>
        <v>114.54545454545455</v>
      </c>
      <c r="U3723" t="s">
        <v>8315</v>
      </c>
      <c r="V3723" t="s">
        <v>8316</v>
      </c>
    </row>
    <row r="3724" spans="1:22" ht="58" x14ac:dyDescent="0.35">
      <c r="A3724">
        <v>3722</v>
      </c>
      <c r="B3724" s="3" t="s">
        <v>3719</v>
      </c>
      <c r="C3724" s="3" t="s">
        <v>7832</v>
      </c>
      <c r="D3724" s="18">
        <v>1500</v>
      </c>
      <c r="E3724" s="18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7">
        <v>42381.463506944441</v>
      </c>
      <c r="L3724" s="7">
        <v>42411.749305555553</v>
      </c>
      <c r="M3724" s="5">
        <f>(J3724/86400)+25569+(-5/24)</f>
        <v>42381.463506944441</v>
      </c>
      <c r="N3724" s="5">
        <f t="shared" si="58"/>
        <v>42411.749305555553</v>
      </c>
      <c r="O3724" t="b">
        <v>0</v>
      </c>
      <c r="P3724">
        <v>35</v>
      </c>
      <c r="Q3724" t="b">
        <v>1</v>
      </c>
      <c r="R3724" t="s">
        <v>8271</v>
      </c>
      <c r="S3724" s="11">
        <f>SUM(E3724/D3724)*100</f>
        <v>111.20000000000002</v>
      </c>
      <c r="T3724" s="10">
        <f>SUM(E3724/P3724)</f>
        <v>47.657142857142858</v>
      </c>
      <c r="U3724" t="s">
        <v>8315</v>
      </c>
      <c r="V3724" t="s">
        <v>8316</v>
      </c>
    </row>
    <row r="3725" spans="1:22" ht="29" x14ac:dyDescent="0.35">
      <c r="A3725">
        <v>3723</v>
      </c>
      <c r="B3725" s="3" t="s">
        <v>3720</v>
      </c>
      <c r="C3725" s="3" t="s">
        <v>7833</v>
      </c>
      <c r="D3725" s="18">
        <v>4500</v>
      </c>
      <c r="E3725" s="18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7">
        <v>41943.544699074067</v>
      </c>
      <c r="L3725" s="7">
        <v>41973.586365740739</v>
      </c>
      <c r="M3725" s="5">
        <f>(J3725/86400)+25569+(-5/24)</f>
        <v>41943.544699074067</v>
      </c>
      <c r="N3725" s="5">
        <f t="shared" si="58"/>
        <v>41973.586365740739</v>
      </c>
      <c r="O3725" t="b">
        <v>0</v>
      </c>
      <c r="P3725">
        <v>63</v>
      </c>
      <c r="Q3725" t="b">
        <v>1</v>
      </c>
      <c r="R3725" t="s">
        <v>8271</v>
      </c>
      <c r="S3725" s="11">
        <f>SUM(E3725/D3725)*100</f>
        <v>102.04444444444445</v>
      </c>
      <c r="T3725" s="10">
        <f>SUM(E3725/P3725)</f>
        <v>72.888888888888886</v>
      </c>
      <c r="U3725" t="s">
        <v>8315</v>
      </c>
      <c r="V3725" t="s">
        <v>8316</v>
      </c>
    </row>
    <row r="3726" spans="1:22" ht="43.5" x14ac:dyDescent="0.35">
      <c r="A3726">
        <v>3724</v>
      </c>
      <c r="B3726" s="3" t="s">
        <v>3721</v>
      </c>
      <c r="C3726" s="3" t="s">
        <v>7834</v>
      </c>
      <c r="D3726" s="18">
        <v>4300</v>
      </c>
      <c r="E3726" s="18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7">
        <v>42465.283101851848</v>
      </c>
      <c r="L3726" s="7">
        <v>42494.749999999993</v>
      </c>
      <c r="M3726" s="5">
        <f>(J3726/86400)+25569+(-5/24)</f>
        <v>42465.283101851848</v>
      </c>
      <c r="N3726" s="5">
        <f t="shared" si="58"/>
        <v>42494.749999999993</v>
      </c>
      <c r="O3726" t="b">
        <v>0</v>
      </c>
      <c r="P3726">
        <v>89</v>
      </c>
      <c r="Q3726" t="b">
        <v>1</v>
      </c>
      <c r="R3726" t="s">
        <v>8271</v>
      </c>
      <c r="S3726" s="11">
        <f>SUM(E3726/D3726)*100</f>
        <v>102.54767441860466</v>
      </c>
      <c r="T3726" s="10">
        <f>SUM(E3726/P3726)</f>
        <v>49.545505617977533</v>
      </c>
      <c r="U3726" t="s">
        <v>8315</v>
      </c>
      <c r="V3726" t="s">
        <v>8316</v>
      </c>
    </row>
    <row r="3727" spans="1:22" ht="43.5" x14ac:dyDescent="0.35">
      <c r="A3727">
        <v>3725</v>
      </c>
      <c r="B3727" s="3" t="s">
        <v>3722</v>
      </c>
      <c r="C3727" s="3" t="s">
        <v>7835</v>
      </c>
      <c r="D3727" s="18">
        <v>300</v>
      </c>
      <c r="E3727" s="18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7">
        <v>42401.736886574072</v>
      </c>
      <c r="L3727" s="7">
        <v>42418.687499999993</v>
      </c>
      <c r="M3727" s="5">
        <f>(J3727/86400)+25569+(-5/24)</f>
        <v>42401.736886574072</v>
      </c>
      <c r="N3727" s="5">
        <f t="shared" si="58"/>
        <v>42418.687499999993</v>
      </c>
      <c r="O3727" t="b">
        <v>0</v>
      </c>
      <c r="P3727">
        <v>15</v>
      </c>
      <c r="Q3727" t="b">
        <v>1</v>
      </c>
      <c r="R3727" t="s">
        <v>8271</v>
      </c>
      <c r="S3727" s="11">
        <f>SUM(E3727/D3727)*100</f>
        <v>127</v>
      </c>
      <c r="T3727" s="10">
        <f>SUM(E3727/P3727)</f>
        <v>25.4</v>
      </c>
      <c r="U3727" t="s">
        <v>8315</v>
      </c>
      <c r="V3727" t="s">
        <v>8316</v>
      </c>
    </row>
    <row r="3728" spans="1:22" ht="43.5" x14ac:dyDescent="0.35">
      <c r="A3728">
        <v>3726</v>
      </c>
      <c r="B3728" s="3" t="s">
        <v>3723</v>
      </c>
      <c r="C3728" s="3" t="s">
        <v>7836</v>
      </c>
      <c r="D3728" s="18">
        <v>850</v>
      </c>
      <c r="E3728" s="1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7">
        <v>42461.932534722218</v>
      </c>
      <c r="L3728" s="7">
        <v>42489.666666666664</v>
      </c>
      <c r="M3728" s="5">
        <f>(J3728/86400)+25569+(-5/24)</f>
        <v>42461.932534722218</v>
      </c>
      <c r="N3728" s="5">
        <f t="shared" si="58"/>
        <v>42489.666666666664</v>
      </c>
      <c r="O3728" t="b">
        <v>0</v>
      </c>
      <c r="P3728">
        <v>46</v>
      </c>
      <c r="Q3728" t="b">
        <v>1</v>
      </c>
      <c r="R3728" t="s">
        <v>8271</v>
      </c>
      <c r="S3728" s="11">
        <f>SUM(E3728/D3728)*100</f>
        <v>338.70588235294122</v>
      </c>
      <c r="T3728" s="10">
        <f>SUM(E3728/P3728)</f>
        <v>62.586956521739133</v>
      </c>
      <c r="U3728" t="s">
        <v>8315</v>
      </c>
      <c r="V3728" t="s">
        <v>8316</v>
      </c>
    </row>
    <row r="3729" spans="1:22" ht="43.5" x14ac:dyDescent="0.35">
      <c r="A3729">
        <v>3727</v>
      </c>
      <c r="B3729" s="3" t="s">
        <v>3724</v>
      </c>
      <c r="C3729" s="3" t="s">
        <v>7837</v>
      </c>
      <c r="D3729" s="18">
        <v>2000</v>
      </c>
      <c r="E3729" s="18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7">
        <v>42632.139976851853</v>
      </c>
      <c r="L3729" s="7">
        <v>42662.996527777774</v>
      </c>
      <c r="M3729" s="5">
        <f>(J3729/86400)+25569+(-5/24)</f>
        <v>42632.139976851853</v>
      </c>
      <c r="N3729" s="5">
        <f t="shared" si="58"/>
        <v>42662.996527777774</v>
      </c>
      <c r="O3729" t="b">
        <v>0</v>
      </c>
      <c r="P3729">
        <v>33</v>
      </c>
      <c r="Q3729" t="b">
        <v>1</v>
      </c>
      <c r="R3729" t="s">
        <v>8271</v>
      </c>
      <c r="S3729" s="11">
        <f>SUM(E3729/D3729)*100</f>
        <v>100.75</v>
      </c>
      <c r="T3729" s="10">
        <f>SUM(E3729/P3729)</f>
        <v>61.060606060606062</v>
      </c>
      <c r="U3729" t="s">
        <v>8315</v>
      </c>
      <c r="V3729" t="s">
        <v>8316</v>
      </c>
    </row>
    <row r="3730" spans="1:22" ht="43.5" x14ac:dyDescent="0.35">
      <c r="A3730">
        <v>3728</v>
      </c>
      <c r="B3730" s="3" t="s">
        <v>3725</v>
      </c>
      <c r="C3730" s="3" t="s">
        <v>7838</v>
      </c>
      <c r="D3730" s="18">
        <v>20000</v>
      </c>
      <c r="E3730" s="18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7">
        <v>42204.962685185186</v>
      </c>
      <c r="L3730" s="7">
        <v>42234.962685185186</v>
      </c>
      <c r="M3730" s="5">
        <f>(J3730/86400)+25569+(-5/24)</f>
        <v>42204.962685185186</v>
      </c>
      <c r="N3730" s="5">
        <f t="shared" si="58"/>
        <v>42234.962685185186</v>
      </c>
      <c r="O3730" t="b">
        <v>0</v>
      </c>
      <c r="P3730">
        <v>31</v>
      </c>
      <c r="Q3730" t="b">
        <v>0</v>
      </c>
      <c r="R3730" t="s">
        <v>8271</v>
      </c>
      <c r="S3730" s="11">
        <f>SUM(E3730/D3730)*100</f>
        <v>9.31</v>
      </c>
      <c r="T3730" s="10">
        <f>SUM(E3730/P3730)</f>
        <v>60.064516129032256</v>
      </c>
      <c r="U3730" t="s">
        <v>8315</v>
      </c>
      <c r="V3730" t="s">
        <v>8316</v>
      </c>
    </row>
    <row r="3731" spans="1:22" ht="58" x14ac:dyDescent="0.35">
      <c r="A3731">
        <v>3729</v>
      </c>
      <c r="B3731" s="3" t="s">
        <v>3726</v>
      </c>
      <c r="C3731" s="3" t="s">
        <v>7839</v>
      </c>
      <c r="D3731" s="18">
        <v>5000</v>
      </c>
      <c r="E3731" s="18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7">
        <v>42040.996666666666</v>
      </c>
      <c r="L3731" s="7">
        <v>42085.954999999994</v>
      </c>
      <c r="M3731" s="5">
        <f>(J3731/86400)+25569+(-5/24)</f>
        <v>42040.996666666666</v>
      </c>
      <c r="N3731" s="5">
        <f t="shared" si="58"/>
        <v>42085.954999999994</v>
      </c>
      <c r="O3731" t="b">
        <v>0</v>
      </c>
      <c r="P3731">
        <v>5</v>
      </c>
      <c r="Q3731" t="b">
        <v>0</v>
      </c>
      <c r="R3731" t="s">
        <v>8271</v>
      </c>
      <c r="S3731" s="11">
        <f>SUM(E3731/D3731)*100</f>
        <v>7.24</v>
      </c>
      <c r="T3731" s="10">
        <f>SUM(E3731/P3731)</f>
        <v>72.400000000000006</v>
      </c>
      <c r="U3731" t="s">
        <v>8315</v>
      </c>
      <c r="V3731" t="s">
        <v>8316</v>
      </c>
    </row>
    <row r="3732" spans="1:22" ht="43.5" x14ac:dyDescent="0.35">
      <c r="A3732">
        <v>3730</v>
      </c>
      <c r="B3732" s="3" t="s">
        <v>3727</v>
      </c>
      <c r="C3732" s="3" t="s">
        <v>7840</v>
      </c>
      <c r="D3732" s="18">
        <v>1000</v>
      </c>
      <c r="E3732" s="18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7">
        <v>42203.46943287037</v>
      </c>
      <c r="L3732" s="7">
        <v>42233.46943287037</v>
      </c>
      <c r="M3732" s="5">
        <f>(J3732/86400)+25569+(-5/24)</f>
        <v>42203.46943287037</v>
      </c>
      <c r="N3732" s="5">
        <f t="shared" si="58"/>
        <v>42233.46943287037</v>
      </c>
      <c r="O3732" t="b">
        <v>0</v>
      </c>
      <c r="P3732">
        <v>1</v>
      </c>
      <c r="Q3732" t="b">
        <v>0</v>
      </c>
      <c r="R3732" t="s">
        <v>8271</v>
      </c>
      <c r="S3732" s="11">
        <f>SUM(E3732/D3732)*100</f>
        <v>10</v>
      </c>
      <c r="T3732" s="10">
        <f>SUM(E3732/P3732)</f>
        <v>100</v>
      </c>
      <c r="U3732" t="s">
        <v>8315</v>
      </c>
      <c r="V3732" t="s">
        <v>8316</v>
      </c>
    </row>
    <row r="3733" spans="1:22" ht="43.5" x14ac:dyDescent="0.35">
      <c r="A3733">
        <v>3731</v>
      </c>
      <c r="B3733" s="3" t="s">
        <v>3728</v>
      </c>
      <c r="C3733" s="3" t="s">
        <v>7841</v>
      </c>
      <c r="D3733" s="18">
        <v>5500</v>
      </c>
      <c r="E3733" s="18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7">
        <v>41983.544513888883</v>
      </c>
      <c r="L3733" s="7">
        <v>42013.932638888888</v>
      </c>
      <c r="M3733" s="5">
        <f>(J3733/86400)+25569+(-5/24)</f>
        <v>41983.544513888883</v>
      </c>
      <c r="N3733" s="5">
        <f t="shared" si="58"/>
        <v>42013.932638888888</v>
      </c>
      <c r="O3733" t="b">
        <v>0</v>
      </c>
      <c r="P3733">
        <v>12</v>
      </c>
      <c r="Q3733" t="b">
        <v>0</v>
      </c>
      <c r="R3733" t="s">
        <v>8271</v>
      </c>
      <c r="S3733" s="11">
        <f>SUM(E3733/D3733)*100</f>
        <v>11.272727272727273</v>
      </c>
      <c r="T3733" s="10">
        <f>SUM(E3733/P3733)</f>
        <v>51.666666666666664</v>
      </c>
      <c r="U3733" t="s">
        <v>8315</v>
      </c>
      <c r="V3733" t="s">
        <v>8316</v>
      </c>
    </row>
    <row r="3734" spans="1:22" ht="43.5" x14ac:dyDescent="0.35">
      <c r="A3734">
        <v>3732</v>
      </c>
      <c r="B3734" s="3" t="s">
        <v>3729</v>
      </c>
      <c r="C3734" s="3" t="s">
        <v>7842</v>
      </c>
      <c r="D3734" s="18">
        <v>850</v>
      </c>
      <c r="E3734" s="18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7">
        <v>41968.469131944446</v>
      </c>
      <c r="L3734" s="7">
        <v>42028.291666666664</v>
      </c>
      <c r="M3734" s="5">
        <f>(J3734/86400)+25569+(-5/24)</f>
        <v>41968.469131944446</v>
      </c>
      <c r="N3734" s="5">
        <f t="shared" si="58"/>
        <v>42028.291666666664</v>
      </c>
      <c r="O3734" t="b">
        <v>0</v>
      </c>
      <c r="P3734">
        <v>4</v>
      </c>
      <c r="Q3734" t="b">
        <v>0</v>
      </c>
      <c r="R3734" t="s">
        <v>8271</v>
      </c>
      <c r="S3734" s="11">
        <f>SUM(E3734/D3734)*100</f>
        <v>15.411764705882353</v>
      </c>
      <c r="T3734" s="10">
        <f>SUM(E3734/P3734)</f>
        <v>32.75</v>
      </c>
      <c r="U3734" t="s">
        <v>8315</v>
      </c>
      <c r="V3734" t="s">
        <v>8316</v>
      </c>
    </row>
    <row r="3735" spans="1:22" ht="43.5" x14ac:dyDescent="0.35">
      <c r="A3735">
        <v>3733</v>
      </c>
      <c r="B3735" s="3" t="s">
        <v>3730</v>
      </c>
      <c r="C3735" s="3" t="s">
        <v>7843</v>
      </c>
      <c r="D3735" s="18">
        <v>1500</v>
      </c>
      <c r="E3735" s="18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7">
        <v>42102.816064814811</v>
      </c>
      <c r="L3735" s="7">
        <v>42112.729166666664</v>
      </c>
      <c r="M3735" s="5">
        <f>(J3735/86400)+25569+(-5/24)</f>
        <v>42102.816064814811</v>
      </c>
      <c r="N3735" s="5">
        <f t="shared" si="58"/>
        <v>42112.729166666664</v>
      </c>
      <c r="O3735" t="b">
        <v>0</v>
      </c>
      <c r="P3735">
        <v>0</v>
      </c>
      <c r="Q3735" t="b">
        <v>0</v>
      </c>
      <c r="R3735" t="s">
        <v>8271</v>
      </c>
      <c r="S3735" s="11">
        <f>SUM(E3735/D3735)*100</f>
        <v>0</v>
      </c>
      <c r="T3735" s="10" t="e">
        <f>SUM(E3735/P3735)</f>
        <v>#DIV/0!</v>
      </c>
      <c r="U3735" t="s">
        <v>8315</v>
      </c>
      <c r="V3735" t="s">
        <v>8316</v>
      </c>
    </row>
    <row r="3736" spans="1:22" ht="58" x14ac:dyDescent="0.35">
      <c r="A3736">
        <v>3734</v>
      </c>
      <c r="B3736" s="3" t="s">
        <v>3731</v>
      </c>
      <c r="C3736" s="3" t="s">
        <v>7844</v>
      </c>
      <c r="D3736" s="18">
        <v>1500</v>
      </c>
      <c r="E3736" s="18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7">
        <v>42089.693240740737</v>
      </c>
      <c r="L3736" s="7">
        <v>42149.693240740737</v>
      </c>
      <c r="M3736" s="5">
        <f>(J3736/86400)+25569+(-5/24)</f>
        <v>42089.693240740737</v>
      </c>
      <c r="N3736" s="5">
        <f t="shared" si="58"/>
        <v>42149.693240740737</v>
      </c>
      <c r="O3736" t="b">
        <v>0</v>
      </c>
      <c r="P3736">
        <v>7</v>
      </c>
      <c r="Q3736" t="b">
        <v>0</v>
      </c>
      <c r="R3736" t="s">
        <v>8271</v>
      </c>
      <c r="S3736" s="11">
        <f>SUM(E3736/D3736)*100</f>
        <v>28.466666666666669</v>
      </c>
      <c r="T3736" s="10">
        <f>SUM(E3736/P3736)</f>
        <v>61</v>
      </c>
      <c r="U3736" t="s">
        <v>8315</v>
      </c>
      <c r="V3736" t="s">
        <v>8316</v>
      </c>
    </row>
    <row r="3737" spans="1:22" ht="29" x14ac:dyDescent="0.35">
      <c r="A3737">
        <v>3735</v>
      </c>
      <c r="B3737" s="3" t="s">
        <v>3732</v>
      </c>
      <c r="C3737" s="3" t="s">
        <v>7845</v>
      </c>
      <c r="D3737" s="18">
        <v>150</v>
      </c>
      <c r="E3737" s="18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7">
        <v>42122.484826388885</v>
      </c>
      <c r="L3737" s="7">
        <v>42152.484826388885</v>
      </c>
      <c r="M3737" s="5">
        <f>(J3737/86400)+25569+(-5/24)</f>
        <v>42122.484826388885</v>
      </c>
      <c r="N3737" s="5">
        <f t="shared" si="58"/>
        <v>42152.484826388885</v>
      </c>
      <c r="O3737" t="b">
        <v>0</v>
      </c>
      <c r="P3737">
        <v>2</v>
      </c>
      <c r="Q3737" t="b">
        <v>0</v>
      </c>
      <c r="R3737" t="s">
        <v>8271</v>
      </c>
      <c r="S3737" s="11">
        <f>SUM(E3737/D3737)*100</f>
        <v>13.333333333333334</v>
      </c>
      <c r="T3737" s="10">
        <f>SUM(E3737/P3737)</f>
        <v>10</v>
      </c>
      <c r="U3737" t="s">
        <v>8315</v>
      </c>
      <c r="V3737" t="s">
        <v>8316</v>
      </c>
    </row>
    <row r="3738" spans="1:22" ht="43.5" x14ac:dyDescent="0.35">
      <c r="A3738">
        <v>3736</v>
      </c>
      <c r="B3738" s="3" t="s">
        <v>3733</v>
      </c>
      <c r="C3738" s="3" t="s">
        <v>7846</v>
      </c>
      <c r="D3738" s="18">
        <v>1500</v>
      </c>
      <c r="E3738" s="1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7">
        <v>42048.503391203696</v>
      </c>
      <c r="L3738" s="7">
        <v>42086.541666666664</v>
      </c>
      <c r="M3738" s="5">
        <f>(J3738/86400)+25569+(-5/24)</f>
        <v>42048.503391203696</v>
      </c>
      <c r="N3738" s="5">
        <f t="shared" si="58"/>
        <v>42086.541666666664</v>
      </c>
      <c r="O3738" t="b">
        <v>0</v>
      </c>
      <c r="P3738">
        <v>1</v>
      </c>
      <c r="Q3738" t="b">
        <v>0</v>
      </c>
      <c r="R3738" t="s">
        <v>8271</v>
      </c>
      <c r="S3738" s="11">
        <f>SUM(E3738/D3738)*100</f>
        <v>0.66666666666666674</v>
      </c>
      <c r="T3738" s="10">
        <f>SUM(E3738/P3738)</f>
        <v>10</v>
      </c>
      <c r="U3738" t="s">
        <v>8315</v>
      </c>
      <c r="V3738" t="s">
        <v>8316</v>
      </c>
    </row>
    <row r="3739" spans="1:22" ht="43.5" x14ac:dyDescent="0.35">
      <c r="A3739">
        <v>3737</v>
      </c>
      <c r="B3739" s="3" t="s">
        <v>3734</v>
      </c>
      <c r="C3739" s="3" t="s">
        <v>7847</v>
      </c>
      <c r="D3739" s="18">
        <v>700</v>
      </c>
      <c r="E3739" s="18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7">
        <v>42297.482673611106</v>
      </c>
      <c r="L3739" s="7">
        <v>42320.082638888889</v>
      </c>
      <c r="M3739" s="5">
        <f>(J3739/86400)+25569+(-5/24)</f>
        <v>42297.482673611106</v>
      </c>
      <c r="N3739" s="5">
        <f t="shared" si="58"/>
        <v>42320.082638888889</v>
      </c>
      <c r="O3739" t="b">
        <v>0</v>
      </c>
      <c r="P3739">
        <v>4</v>
      </c>
      <c r="Q3739" t="b">
        <v>0</v>
      </c>
      <c r="R3739" t="s">
        <v>8271</v>
      </c>
      <c r="S3739" s="11">
        <f>SUM(E3739/D3739)*100</f>
        <v>21.428571428571427</v>
      </c>
      <c r="T3739" s="10">
        <f>SUM(E3739/P3739)</f>
        <v>37.5</v>
      </c>
      <c r="U3739" t="s">
        <v>8315</v>
      </c>
      <c r="V3739" t="s">
        <v>8316</v>
      </c>
    </row>
    <row r="3740" spans="1:22" ht="43.5" x14ac:dyDescent="0.35">
      <c r="A3740">
        <v>3738</v>
      </c>
      <c r="B3740" s="3" t="s">
        <v>3735</v>
      </c>
      <c r="C3740" s="3" t="s">
        <v>7848</v>
      </c>
      <c r="D3740" s="18">
        <v>1500</v>
      </c>
      <c r="E3740" s="18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7">
        <v>41813.730381944442</v>
      </c>
      <c r="L3740" s="7">
        <v>41835.708333333328</v>
      </c>
      <c r="M3740" s="5">
        <f>(J3740/86400)+25569+(-5/24)</f>
        <v>41813.730381944442</v>
      </c>
      <c r="N3740" s="5">
        <f t="shared" si="58"/>
        <v>41835.708333333328</v>
      </c>
      <c r="O3740" t="b">
        <v>0</v>
      </c>
      <c r="P3740">
        <v>6</v>
      </c>
      <c r="Q3740" t="b">
        <v>0</v>
      </c>
      <c r="R3740" t="s">
        <v>8271</v>
      </c>
      <c r="S3740" s="11">
        <f>SUM(E3740/D3740)*100</f>
        <v>18</v>
      </c>
      <c r="T3740" s="10">
        <f>SUM(E3740/P3740)</f>
        <v>45</v>
      </c>
      <c r="U3740" t="s">
        <v>8315</v>
      </c>
      <c r="V3740" t="s">
        <v>8316</v>
      </c>
    </row>
    <row r="3741" spans="1:22" ht="43.5" x14ac:dyDescent="0.35">
      <c r="A3741">
        <v>3739</v>
      </c>
      <c r="B3741" s="3" t="s">
        <v>3736</v>
      </c>
      <c r="C3741" s="3" t="s">
        <v>7849</v>
      </c>
      <c r="D3741" s="18">
        <v>4000</v>
      </c>
      <c r="E3741" s="18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7">
        <v>42548.241527777776</v>
      </c>
      <c r="L3741" s="7">
        <v>42568.241527777776</v>
      </c>
      <c r="M3741" s="5">
        <f>(J3741/86400)+25569+(-5/24)</f>
        <v>42548.241527777776</v>
      </c>
      <c r="N3741" s="5">
        <f t="shared" si="58"/>
        <v>42568.241527777776</v>
      </c>
      <c r="O3741" t="b">
        <v>0</v>
      </c>
      <c r="P3741">
        <v>8</v>
      </c>
      <c r="Q3741" t="b">
        <v>0</v>
      </c>
      <c r="R3741" t="s">
        <v>8271</v>
      </c>
      <c r="S3741" s="11">
        <f>SUM(E3741/D3741)*100</f>
        <v>20.125</v>
      </c>
      <c r="T3741" s="10">
        <f>SUM(E3741/P3741)</f>
        <v>100.625</v>
      </c>
      <c r="U3741" t="s">
        <v>8315</v>
      </c>
      <c r="V3741" t="s">
        <v>8316</v>
      </c>
    </row>
    <row r="3742" spans="1:22" ht="43.5" x14ac:dyDescent="0.35">
      <c r="A3742">
        <v>3740</v>
      </c>
      <c r="B3742" s="3" t="s">
        <v>3737</v>
      </c>
      <c r="C3742" s="3" t="s">
        <v>7850</v>
      </c>
      <c r="D3742" s="18">
        <v>2000</v>
      </c>
      <c r="E3742" s="18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7">
        <v>41832.881423611107</v>
      </c>
      <c r="L3742" s="7">
        <v>41862.870810185181</v>
      </c>
      <c r="M3742" s="5">
        <f>(J3742/86400)+25569+(-5/24)</f>
        <v>41832.881423611107</v>
      </c>
      <c r="N3742" s="5">
        <f t="shared" si="58"/>
        <v>41862.870810185181</v>
      </c>
      <c r="O3742" t="b">
        <v>0</v>
      </c>
      <c r="P3742">
        <v>14</v>
      </c>
      <c r="Q3742" t="b">
        <v>0</v>
      </c>
      <c r="R3742" t="s">
        <v>8271</v>
      </c>
      <c r="S3742" s="11">
        <f>SUM(E3742/D3742)*100</f>
        <v>17.899999999999999</v>
      </c>
      <c r="T3742" s="10">
        <f>SUM(E3742/P3742)</f>
        <v>25.571428571428573</v>
      </c>
      <c r="U3742" t="s">
        <v>8315</v>
      </c>
      <c r="V3742" t="s">
        <v>8316</v>
      </c>
    </row>
    <row r="3743" spans="1:22" ht="43.5" x14ac:dyDescent="0.35">
      <c r="A3743">
        <v>3741</v>
      </c>
      <c r="B3743" s="3" t="s">
        <v>3738</v>
      </c>
      <c r="C3743" s="3" t="s">
        <v>7851</v>
      </c>
      <c r="D3743" s="18">
        <v>20000</v>
      </c>
      <c r="E3743" s="18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7">
        <v>42325.712384259255</v>
      </c>
      <c r="L3743" s="7">
        <v>42355.712384259255</v>
      </c>
      <c r="M3743" s="5">
        <f>(J3743/86400)+25569+(-5/24)</f>
        <v>42325.712384259255</v>
      </c>
      <c r="N3743" s="5">
        <f t="shared" si="58"/>
        <v>42355.712384259255</v>
      </c>
      <c r="O3743" t="b">
        <v>0</v>
      </c>
      <c r="P3743">
        <v>0</v>
      </c>
      <c r="Q3743" t="b">
        <v>0</v>
      </c>
      <c r="R3743" t="s">
        <v>8271</v>
      </c>
      <c r="S3743" s="11">
        <f>SUM(E3743/D3743)*100</f>
        <v>0</v>
      </c>
      <c r="T3743" s="10" t="e">
        <f>SUM(E3743/P3743)</f>
        <v>#DIV/0!</v>
      </c>
      <c r="U3743" t="s">
        <v>8315</v>
      </c>
      <c r="V3743" t="s">
        <v>8316</v>
      </c>
    </row>
    <row r="3744" spans="1:22" ht="43.5" x14ac:dyDescent="0.35">
      <c r="A3744">
        <v>3742</v>
      </c>
      <c r="B3744" s="3" t="s">
        <v>3739</v>
      </c>
      <c r="C3744" s="3" t="s">
        <v>7852</v>
      </c>
      <c r="D3744" s="18">
        <v>5000</v>
      </c>
      <c r="E3744" s="18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7">
        <v>41858.006296296291</v>
      </c>
      <c r="L3744" s="7">
        <v>41888.006296296291</v>
      </c>
      <c r="M3744" s="5">
        <f>(J3744/86400)+25569+(-5/24)</f>
        <v>41858.006296296291</v>
      </c>
      <c r="N3744" s="5">
        <f t="shared" si="58"/>
        <v>41888.006296296291</v>
      </c>
      <c r="O3744" t="b">
        <v>0</v>
      </c>
      <c r="P3744">
        <v>4</v>
      </c>
      <c r="Q3744" t="b">
        <v>0</v>
      </c>
      <c r="R3744" t="s">
        <v>8271</v>
      </c>
      <c r="S3744" s="11">
        <f>SUM(E3744/D3744)*100</f>
        <v>2</v>
      </c>
      <c r="T3744" s="10">
        <f>SUM(E3744/P3744)</f>
        <v>25</v>
      </c>
      <c r="U3744" t="s">
        <v>8315</v>
      </c>
      <c r="V3744" t="s">
        <v>8316</v>
      </c>
    </row>
    <row r="3745" spans="1:22" ht="29" x14ac:dyDescent="0.35">
      <c r="A3745">
        <v>3743</v>
      </c>
      <c r="B3745" s="3" t="s">
        <v>3740</v>
      </c>
      <c r="C3745" s="3" t="s">
        <v>7853</v>
      </c>
      <c r="D3745" s="18">
        <v>2200</v>
      </c>
      <c r="E3745" s="18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7">
        <v>41793.501898148148</v>
      </c>
      <c r="L3745" s="7">
        <v>41823.501898148148</v>
      </c>
      <c r="M3745" s="5">
        <f>(J3745/86400)+25569+(-5/24)</f>
        <v>41793.501898148148</v>
      </c>
      <c r="N3745" s="5">
        <f t="shared" si="58"/>
        <v>41823.501898148148</v>
      </c>
      <c r="O3745" t="b">
        <v>0</v>
      </c>
      <c r="P3745">
        <v>0</v>
      </c>
      <c r="Q3745" t="b">
        <v>0</v>
      </c>
      <c r="R3745" t="s">
        <v>8271</v>
      </c>
      <c r="S3745" s="11">
        <f>SUM(E3745/D3745)*100</f>
        <v>0</v>
      </c>
      <c r="T3745" s="10" t="e">
        <f>SUM(E3745/P3745)</f>
        <v>#DIV/0!</v>
      </c>
      <c r="U3745" t="s">
        <v>8315</v>
      </c>
      <c r="V3745" t="s">
        <v>8316</v>
      </c>
    </row>
    <row r="3746" spans="1:22" ht="58" x14ac:dyDescent="0.35">
      <c r="A3746">
        <v>3744</v>
      </c>
      <c r="B3746" s="3" t="s">
        <v>3741</v>
      </c>
      <c r="C3746" s="3" t="s">
        <v>7854</v>
      </c>
      <c r="D3746" s="18">
        <v>1200</v>
      </c>
      <c r="E3746" s="18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7">
        <v>41793.605925925927</v>
      </c>
      <c r="L3746" s="7">
        <v>41824.957638888889</v>
      </c>
      <c r="M3746" s="5">
        <f>(J3746/86400)+25569+(-5/24)</f>
        <v>41793.605925925927</v>
      </c>
      <c r="N3746" s="5">
        <f t="shared" si="58"/>
        <v>41824.957638888889</v>
      </c>
      <c r="O3746" t="b">
        <v>0</v>
      </c>
      <c r="P3746">
        <v>0</v>
      </c>
      <c r="Q3746" t="b">
        <v>0</v>
      </c>
      <c r="R3746" t="s">
        <v>8271</v>
      </c>
      <c r="S3746" s="11">
        <f>SUM(E3746/D3746)*100</f>
        <v>0</v>
      </c>
      <c r="T3746" s="10" t="e">
        <f>SUM(E3746/P3746)</f>
        <v>#DIV/0!</v>
      </c>
      <c r="U3746" t="s">
        <v>8315</v>
      </c>
      <c r="V3746" t="s">
        <v>8316</v>
      </c>
    </row>
    <row r="3747" spans="1:22" ht="43.5" x14ac:dyDescent="0.35">
      <c r="A3747">
        <v>3745</v>
      </c>
      <c r="B3747" s="3" t="s">
        <v>3742</v>
      </c>
      <c r="C3747" s="3" t="s">
        <v>7855</v>
      </c>
      <c r="D3747" s="18">
        <v>100</v>
      </c>
      <c r="E3747" s="18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7">
        <v>41831.489606481475</v>
      </c>
      <c r="L3747" s="7">
        <v>41861.489606481475</v>
      </c>
      <c r="M3747" s="5">
        <f>(J3747/86400)+25569+(-5/24)</f>
        <v>41831.489606481475</v>
      </c>
      <c r="N3747" s="5">
        <f t="shared" si="58"/>
        <v>41861.489606481475</v>
      </c>
      <c r="O3747" t="b">
        <v>0</v>
      </c>
      <c r="P3747">
        <v>1</v>
      </c>
      <c r="Q3747" t="b">
        <v>0</v>
      </c>
      <c r="R3747" t="s">
        <v>8271</v>
      </c>
      <c r="S3747" s="11">
        <f>SUM(E3747/D3747)*100</f>
        <v>10</v>
      </c>
      <c r="T3747" s="10">
        <f>SUM(E3747/P3747)</f>
        <v>10</v>
      </c>
      <c r="U3747" t="s">
        <v>8315</v>
      </c>
      <c r="V3747" t="s">
        <v>8316</v>
      </c>
    </row>
    <row r="3748" spans="1:22" ht="29" x14ac:dyDescent="0.35">
      <c r="A3748">
        <v>3746</v>
      </c>
      <c r="B3748" s="3" t="s">
        <v>3743</v>
      </c>
      <c r="C3748" s="3" t="s">
        <v>7856</v>
      </c>
      <c r="D3748" s="18">
        <v>8500</v>
      </c>
      <c r="E3748" s="1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7">
        <v>42621.18100694444</v>
      </c>
      <c r="L3748" s="7">
        <v>42651.18100694444</v>
      </c>
      <c r="M3748" s="5">
        <f>(J3748/86400)+25569+(-5/24)</f>
        <v>42621.18100694444</v>
      </c>
      <c r="N3748" s="5">
        <f t="shared" si="58"/>
        <v>42651.18100694444</v>
      </c>
      <c r="O3748" t="b">
        <v>0</v>
      </c>
      <c r="P3748">
        <v>1</v>
      </c>
      <c r="Q3748" t="b">
        <v>0</v>
      </c>
      <c r="R3748" t="s">
        <v>8271</v>
      </c>
      <c r="S3748" s="11">
        <f>SUM(E3748/D3748)*100</f>
        <v>2.3764705882352941</v>
      </c>
      <c r="T3748" s="10">
        <f>SUM(E3748/P3748)</f>
        <v>202</v>
      </c>
      <c r="U3748" t="s">
        <v>8315</v>
      </c>
      <c r="V3748" t="s">
        <v>8316</v>
      </c>
    </row>
    <row r="3749" spans="1:22" ht="29" x14ac:dyDescent="0.35">
      <c r="A3749">
        <v>3747</v>
      </c>
      <c r="B3749" s="3" t="s">
        <v>3744</v>
      </c>
      <c r="C3749" s="3" t="s">
        <v>7857</v>
      </c>
      <c r="D3749" s="18">
        <v>2500</v>
      </c>
      <c r="E3749" s="18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7">
        <v>42164.091388888883</v>
      </c>
      <c r="L3749" s="7">
        <v>42190.749305555553</v>
      </c>
      <c r="M3749" s="5">
        <f>(J3749/86400)+25569+(-5/24)</f>
        <v>42164.091388888883</v>
      </c>
      <c r="N3749" s="5">
        <f t="shared" si="58"/>
        <v>42190.749305555553</v>
      </c>
      <c r="O3749" t="b">
        <v>0</v>
      </c>
      <c r="P3749">
        <v>1</v>
      </c>
      <c r="Q3749" t="b">
        <v>0</v>
      </c>
      <c r="R3749" t="s">
        <v>8271</v>
      </c>
      <c r="S3749" s="11">
        <f>SUM(E3749/D3749)*100</f>
        <v>1</v>
      </c>
      <c r="T3749" s="10">
        <f>SUM(E3749/P3749)</f>
        <v>25</v>
      </c>
      <c r="U3749" t="s">
        <v>8315</v>
      </c>
      <c r="V3749" t="s">
        <v>8316</v>
      </c>
    </row>
    <row r="3750" spans="1:22" ht="43.5" x14ac:dyDescent="0.35">
      <c r="A3750">
        <v>3748</v>
      </c>
      <c r="B3750" s="3" t="s">
        <v>3745</v>
      </c>
      <c r="C3750" s="3" t="s">
        <v>7858</v>
      </c>
      <c r="D3750" s="18">
        <v>5000</v>
      </c>
      <c r="E3750" s="18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7">
        <v>42395.498101851852</v>
      </c>
      <c r="L3750" s="7">
        <v>42416.040972222218</v>
      </c>
      <c r="M3750" s="5">
        <f>(J3750/86400)+25569+(-5/24)</f>
        <v>42395.498101851852</v>
      </c>
      <c r="N3750" s="5">
        <f t="shared" si="58"/>
        <v>42416.040972222218</v>
      </c>
      <c r="O3750" t="b">
        <v>0</v>
      </c>
      <c r="P3750">
        <v>52</v>
      </c>
      <c r="Q3750" t="b">
        <v>1</v>
      </c>
      <c r="R3750" t="s">
        <v>8305</v>
      </c>
      <c r="S3750" s="11">
        <f>SUM(E3750/D3750)*100</f>
        <v>103.52</v>
      </c>
      <c r="T3750" s="10">
        <f>SUM(E3750/P3750)</f>
        <v>99.538461538461533</v>
      </c>
      <c r="U3750" t="s">
        <v>8315</v>
      </c>
      <c r="V3750" t="s">
        <v>8357</v>
      </c>
    </row>
    <row r="3751" spans="1:22" ht="43.5" x14ac:dyDescent="0.35">
      <c r="A3751">
        <v>3749</v>
      </c>
      <c r="B3751" s="3" t="s">
        <v>3746</v>
      </c>
      <c r="C3751" s="3" t="s">
        <v>7859</v>
      </c>
      <c r="D3751" s="18">
        <v>500</v>
      </c>
      <c r="E3751" s="18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7">
        <v>42457.918842592589</v>
      </c>
      <c r="L3751" s="7">
        <v>42488.957638888889</v>
      </c>
      <c r="M3751" s="5">
        <f>(J3751/86400)+25569+(-5/24)</f>
        <v>42457.918842592589</v>
      </c>
      <c r="N3751" s="5">
        <f t="shared" si="58"/>
        <v>42488.957638888889</v>
      </c>
      <c r="O3751" t="b">
        <v>0</v>
      </c>
      <c r="P3751">
        <v>7</v>
      </c>
      <c r="Q3751" t="b">
        <v>1</v>
      </c>
      <c r="R3751" t="s">
        <v>8305</v>
      </c>
      <c r="S3751" s="11">
        <f>SUM(E3751/D3751)*100</f>
        <v>105</v>
      </c>
      <c r="T3751" s="10">
        <f>SUM(E3751/P3751)</f>
        <v>75</v>
      </c>
      <c r="U3751" t="s">
        <v>8315</v>
      </c>
      <c r="V3751" t="s">
        <v>8357</v>
      </c>
    </row>
    <row r="3752" spans="1:22" ht="87" x14ac:dyDescent="0.35">
      <c r="A3752">
        <v>3750</v>
      </c>
      <c r="B3752" s="3" t="s">
        <v>3747</v>
      </c>
      <c r="C3752" s="3" t="s">
        <v>7860</v>
      </c>
      <c r="D3752" s="18">
        <v>6000</v>
      </c>
      <c r="E3752" s="18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7">
        <v>42016.773240740738</v>
      </c>
      <c r="L3752" s="7">
        <v>42045.124305555553</v>
      </c>
      <c r="M3752" s="5">
        <f>(J3752/86400)+25569+(-5/24)</f>
        <v>42016.773240740738</v>
      </c>
      <c r="N3752" s="5">
        <f t="shared" si="58"/>
        <v>42045.124305555553</v>
      </c>
      <c r="O3752" t="b">
        <v>0</v>
      </c>
      <c r="P3752">
        <v>28</v>
      </c>
      <c r="Q3752" t="b">
        <v>1</v>
      </c>
      <c r="R3752" t="s">
        <v>8305</v>
      </c>
      <c r="S3752" s="11">
        <f>SUM(E3752/D3752)*100</f>
        <v>100.44999999999999</v>
      </c>
      <c r="T3752" s="10">
        <f>SUM(E3752/P3752)</f>
        <v>215.25</v>
      </c>
      <c r="U3752" t="s">
        <v>8315</v>
      </c>
      <c r="V3752" t="s">
        <v>8357</v>
      </c>
    </row>
    <row r="3753" spans="1:22" ht="43.5" x14ac:dyDescent="0.35">
      <c r="A3753">
        <v>3751</v>
      </c>
      <c r="B3753" s="3" t="s">
        <v>3748</v>
      </c>
      <c r="C3753" s="3" t="s">
        <v>7861</v>
      </c>
      <c r="D3753" s="18">
        <v>1000</v>
      </c>
      <c r="E3753" s="18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7">
        <v>42402.827233796292</v>
      </c>
      <c r="L3753" s="7">
        <v>42462.785567129627</v>
      </c>
      <c r="M3753" s="5">
        <f>(J3753/86400)+25569+(-5/24)</f>
        <v>42402.827233796292</v>
      </c>
      <c r="N3753" s="5">
        <f t="shared" si="58"/>
        <v>42462.785567129627</v>
      </c>
      <c r="O3753" t="b">
        <v>0</v>
      </c>
      <c r="P3753">
        <v>11</v>
      </c>
      <c r="Q3753" t="b">
        <v>1</v>
      </c>
      <c r="R3753" t="s">
        <v>8305</v>
      </c>
      <c r="S3753" s="11">
        <f>SUM(E3753/D3753)*100</f>
        <v>132.6</v>
      </c>
      <c r="T3753" s="10">
        <f>SUM(E3753/P3753)</f>
        <v>120.54545454545455</v>
      </c>
      <c r="U3753" t="s">
        <v>8315</v>
      </c>
      <c r="V3753" t="s">
        <v>8357</v>
      </c>
    </row>
    <row r="3754" spans="1:22" ht="58" x14ac:dyDescent="0.35">
      <c r="A3754">
        <v>3752</v>
      </c>
      <c r="B3754" s="3" t="s">
        <v>3749</v>
      </c>
      <c r="C3754" s="3" t="s">
        <v>7862</v>
      </c>
      <c r="D3754" s="18">
        <v>500</v>
      </c>
      <c r="E3754" s="18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7">
        <v>42619.594155092585</v>
      </c>
      <c r="L3754" s="7">
        <v>42659.666666666664</v>
      </c>
      <c r="M3754" s="5">
        <f>(J3754/86400)+25569+(-5/24)</f>
        <v>42619.594155092585</v>
      </c>
      <c r="N3754" s="5">
        <f t="shared" si="58"/>
        <v>42659.666666666664</v>
      </c>
      <c r="O3754" t="b">
        <v>0</v>
      </c>
      <c r="P3754">
        <v>15</v>
      </c>
      <c r="Q3754" t="b">
        <v>1</v>
      </c>
      <c r="R3754" t="s">
        <v>8305</v>
      </c>
      <c r="S3754" s="11">
        <f>SUM(E3754/D3754)*100</f>
        <v>112.99999999999999</v>
      </c>
      <c r="T3754" s="10">
        <f>SUM(E3754/P3754)</f>
        <v>37.666666666666664</v>
      </c>
      <c r="U3754" t="s">
        <v>8315</v>
      </c>
      <c r="V3754" t="s">
        <v>8357</v>
      </c>
    </row>
    <row r="3755" spans="1:22" ht="43.5" x14ac:dyDescent="0.35">
      <c r="A3755">
        <v>3753</v>
      </c>
      <c r="B3755" s="3" t="s">
        <v>3750</v>
      </c>
      <c r="C3755" s="3" t="s">
        <v>7863</v>
      </c>
      <c r="D3755" s="18">
        <v>5000</v>
      </c>
      <c r="E3755" s="18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7">
        <v>42128.615740740737</v>
      </c>
      <c r="L3755" s="7">
        <v>42157.791666666664</v>
      </c>
      <c r="M3755" s="5">
        <f>(J3755/86400)+25569+(-5/24)</f>
        <v>42128.615740740737</v>
      </c>
      <c r="N3755" s="5">
        <f t="shared" si="58"/>
        <v>42157.791666666664</v>
      </c>
      <c r="O3755" t="b">
        <v>0</v>
      </c>
      <c r="P3755">
        <v>30</v>
      </c>
      <c r="Q3755" t="b">
        <v>1</v>
      </c>
      <c r="R3755" t="s">
        <v>8305</v>
      </c>
      <c r="S3755" s="11">
        <f>SUM(E3755/D3755)*100</f>
        <v>103.34</v>
      </c>
      <c r="T3755" s="10">
        <f>SUM(E3755/P3755)</f>
        <v>172.23333333333332</v>
      </c>
      <c r="U3755" t="s">
        <v>8315</v>
      </c>
      <c r="V3755" t="s">
        <v>8357</v>
      </c>
    </row>
    <row r="3756" spans="1:22" ht="43.5" x14ac:dyDescent="0.35">
      <c r="A3756">
        <v>3754</v>
      </c>
      <c r="B3756" s="3" t="s">
        <v>3751</v>
      </c>
      <c r="C3756" s="3" t="s">
        <v>7864</v>
      </c>
      <c r="D3756" s="18">
        <v>2500</v>
      </c>
      <c r="E3756" s="18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7">
        <v>41808.67288194444</v>
      </c>
      <c r="L3756" s="7">
        <v>41845.999305555553</v>
      </c>
      <c r="M3756" s="5">
        <f>(J3756/86400)+25569+(-5/24)</f>
        <v>41808.67288194444</v>
      </c>
      <c r="N3756" s="5">
        <f t="shared" si="58"/>
        <v>41845.999305555553</v>
      </c>
      <c r="O3756" t="b">
        <v>0</v>
      </c>
      <c r="P3756">
        <v>27</v>
      </c>
      <c r="Q3756" t="b">
        <v>1</v>
      </c>
      <c r="R3756" t="s">
        <v>8305</v>
      </c>
      <c r="S3756" s="11">
        <f>SUM(E3756/D3756)*100</f>
        <v>120</v>
      </c>
      <c r="T3756" s="10">
        <f>SUM(E3756/P3756)</f>
        <v>111.11111111111111</v>
      </c>
      <c r="U3756" t="s">
        <v>8315</v>
      </c>
      <c r="V3756" t="s">
        <v>8357</v>
      </c>
    </row>
    <row r="3757" spans="1:22" ht="43.5" x14ac:dyDescent="0.35">
      <c r="A3757">
        <v>3755</v>
      </c>
      <c r="B3757" s="3" t="s">
        <v>3752</v>
      </c>
      <c r="C3757" s="3" t="s">
        <v>7865</v>
      </c>
      <c r="D3757" s="18">
        <v>550</v>
      </c>
      <c r="E3757" s="18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7">
        <v>42445.658645833326</v>
      </c>
      <c r="L3757" s="7">
        <v>42475.658645833326</v>
      </c>
      <c r="M3757" s="5">
        <f>(J3757/86400)+25569+(-5/24)</f>
        <v>42445.658645833326</v>
      </c>
      <c r="N3757" s="5">
        <f t="shared" si="58"/>
        <v>42475.658645833326</v>
      </c>
      <c r="O3757" t="b">
        <v>0</v>
      </c>
      <c r="P3757">
        <v>28</v>
      </c>
      <c r="Q3757" t="b">
        <v>1</v>
      </c>
      <c r="R3757" t="s">
        <v>8305</v>
      </c>
      <c r="S3757" s="11">
        <f>SUM(E3757/D3757)*100</f>
        <v>129.63636363636363</v>
      </c>
      <c r="T3757" s="10">
        <f>SUM(E3757/P3757)</f>
        <v>25.464285714285715</v>
      </c>
      <c r="U3757" t="s">
        <v>8315</v>
      </c>
      <c r="V3757" t="s">
        <v>8357</v>
      </c>
    </row>
    <row r="3758" spans="1:22" ht="43.5" x14ac:dyDescent="0.35">
      <c r="A3758">
        <v>3756</v>
      </c>
      <c r="B3758" s="3" t="s">
        <v>3753</v>
      </c>
      <c r="C3758" s="3" t="s">
        <v>7866</v>
      </c>
      <c r="D3758" s="18">
        <v>4500</v>
      </c>
      <c r="E3758" s="1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7">
        <v>41771.606458333328</v>
      </c>
      <c r="L3758" s="7">
        <v>41801.606458333328</v>
      </c>
      <c r="M3758" s="5">
        <f>(J3758/86400)+25569+(-5/24)</f>
        <v>41771.606458333328</v>
      </c>
      <c r="N3758" s="5">
        <f t="shared" si="58"/>
        <v>41801.606458333328</v>
      </c>
      <c r="O3758" t="b">
        <v>0</v>
      </c>
      <c r="P3758">
        <v>17</v>
      </c>
      <c r="Q3758" t="b">
        <v>1</v>
      </c>
      <c r="R3758" t="s">
        <v>8305</v>
      </c>
      <c r="S3758" s="11">
        <f>SUM(E3758/D3758)*100</f>
        <v>101.11111111111111</v>
      </c>
      <c r="T3758" s="10">
        <f>SUM(E3758/P3758)</f>
        <v>267.64705882352939</v>
      </c>
      <c r="U3758" t="s">
        <v>8315</v>
      </c>
      <c r="V3758" t="s">
        <v>8357</v>
      </c>
    </row>
    <row r="3759" spans="1:22" ht="43.5" x14ac:dyDescent="0.35">
      <c r="A3759">
        <v>3757</v>
      </c>
      <c r="B3759" s="3" t="s">
        <v>3754</v>
      </c>
      <c r="C3759" s="3" t="s">
        <v>7867</v>
      </c>
      <c r="D3759" s="18">
        <v>3500</v>
      </c>
      <c r="E3759" s="18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7">
        <v>41954.642534722218</v>
      </c>
      <c r="L3759" s="7">
        <v>41974.642534722218</v>
      </c>
      <c r="M3759" s="5">
        <f>(J3759/86400)+25569+(-5/24)</f>
        <v>41954.642534722218</v>
      </c>
      <c r="N3759" s="5">
        <f t="shared" si="58"/>
        <v>41974.642534722218</v>
      </c>
      <c r="O3759" t="b">
        <v>0</v>
      </c>
      <c r="P3759">
        <v>50</v>
      </c>
      <c r="Q3759" t="b">
        <v>1</v>
      </c>
      <c r="R3759" t="s">
        <v>8305</v>
      </c>
      <c r="S3759" s="11">
        <f>SUM(E3759/D3759)*100</f>
        <v>108.51428571428572</v>
      </c>
      <c r="T3759" s="10">
        <f>SUM(E3759/P3759)</f>
        <v>75.959999999999994</v>
      </c>
      <c r="U3759" t="s">
        <v>8315</v>
      </c>
      <c r="V3759" t="s">
        <v>8357</v>
      </c>
    </row>
    <row r="3760" spans="1:22" ht="29" x14ac:dyDescent="0.35">
      <c r="A3760">
        <v>3758</v>
      </c>
      <c r="B3760" s="3" t="s">
        <v>3755</v>
      </c>
      <c r="C3760" s="3" t="s">
        <v>7868</v>
      </c>
      <c r="D3760" s="18">
        <v>1500</v>
      </c>
      <c r="E3760" s="18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7">
        <v>41747.263171296298</v>
      </c>
      <c r="L3760" s="7">
        <v>41778</v>
      </c>
      <c r="M3760" s="5">
        <f>(J3760/86400)+25569+(-5/24)</f>
        <v>41747.263171296298</v>
      </c>
      <c r="N3760" s="5">
        <f t="shared" si="58"/>
        <v>41778</v>
      </c>
      <c r="O3760" t="b">
        <v>0</v>
      </c>
      <c r="P3760">
        <v>26</v>
      </c>
      <c r="Q3760" t="b">
        <v>1</v>
      </c>
      <c r="R3760" t="s">
        <v>8305</v>
      </c>
      <c r="S3760" s="11">
        <f>SUM(E3760/D3760)*100</f>
        <v>102.33333333333334</v>
      </c>
      <c r="T3760" s="10">
        <f>SUM(E3760/P3760)</f>
        <v>59.03846153846154</v>
      </c>
      <c r="U3760" t="s">
        <v>8315</v>
      </c>
      <c r="V3760" t="s">
        <v>8357</v>
      </c>
    </row>
    <row r="3761" spans="1:22" ht="29" x14ac:dyDescent="0.35">
      <c r="A3761">
        <v>3759</v>
      </c>
      <c r="B3761" s="3" t="s">
        <v>3756</v>
      </c>
      <c r="C3761" s="3" t="s">
        <v>7869</v>
      </c>
      <c r="D3761" s="18">
        <v>4000</v>
      </c>
      <c r="E3761" s="18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7">
        <v>42181.899918981479</v>
      </c>
      <c r="L3761" s="7">
        <v>42241.899918981479</v>
      </c>
      <c r="M3761" s="5">
        <f>(J3761/86400)+25569+(-5/24)</f>
        <v>42181.899918981479</v>
      </c>
      <c r="N3761" s="5">
        <f t="shared" si="58"/>
        <v>42241.899918981479</v>
      </c>
      <c r="O3761" t="b">
        <v>0</v>
      </c>
      <c r="P3761">
        <v>88</v>
      </c>
      <c r="Q3761" t="b">
        <v>1</v>
      </c>
      <c r="R3761" t="s">
        <v>8305</v>
      </c>
      <c r="S3761" s="11">
        <f>SUM(E3761/D3761)*100</f>
        <v>110.24425000000002</v>
      </c>
      <c r="T3761" s="10">
        <f>SUM(E3761/P3761)</f>
        <v>50.111022727272733</v>
      </c>
      <c r="U3761" t="s">
        <v>8315</v>
      </c>
      <c r="V3761" t="s">
        <v>8357</v>
      </c>
    </row>
    <row r="3762" spans="1:22" ht="43.5" x14ac:dyDescent="0.35">
      <c r="A3762">
        <v>3760</v>
      </c>
      <c r="B3762" s="3" t="s">
        <v>3757</v>
      </c>
      <c r="C3762" s="3" t="s">
        <v>7870</v>
      </c>
      <c r="D3762" s="18">
        <v>5000</v>
      </c>
      <c r="E3762" s="18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7">
        <v>41739.316967592589</v>
      </c>
      <c r="L3762" s="7">
        <v>41764.316967592589</v>
      </c>
      <c r="M3762" s="5">
        <f>(J3762/86400)+25569+(-5/24)</f>
        <v>41739.316967592589</v>
      </c>
      <c r="N3762" s="5">
        <f t="shared" si="58"/>
        <v>41764.316967592589</v>
      </c>
      <c r="O3762" t="b">
        <v>0</v>
      </c>
      <c r="P3762">
        <v>91</v>
      </c>
      <c r="Q3762" t="b">
        <v>1</v>
      </c>
      <c r="R3762" t="s">
        <v>8305</v>
      </c>
      <c r="S3762" s="11">
        <f>SUM(E3762/D3762)*100</f>
        <v>101.0154</v>
      </c>
      <c r="T3762" s="10">
        <f>SUM(E3762/P3762)</f>
        <v>55.502967032967035</v>
      </c>
      <c r="U3762" t="s">
        <v>8315</v>
      </c>
      <c r="V3762" t="s">
        <v>8357</v>
      </c>
    </row>
    <row r="3763" spans="1:22" ht="58" x14ac:dyDescent="0.35">
      <c r="A3763">
        <v>3761</v>
      </c>
      <c r="B3763" s="3" t="s">
        <v>3758</v>
      </c>
      <c r="C3763" s="3" t="s">
        <v>7871</v>
      </c>
      <c r="D3763" s="18">
        <v>500</v>
      </c>
      <c r="E3763" s="18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7">
        <v>42173.258530092593</v>
      </c>
      <c r="L3763" s="7">
        <v>42226.749999999993</v>
      </c>
      <c r="M3763" s="5">
        <f>(J3763/86400)+25569+(-5/24)</f>
        <v>42173.258530092593</v>
      </c>
      <c r="N3763" s="5">
        <f t="shared" si="58"/>
        <v>42226.749999999993</v>
      </c>
      <c r="O3763" t="b">
        <v>0</v>
      </c>
      <c r="P3763">
        <v>3</v>
      </c>
      <c r="Q3763" t="b">
        <v>1</v>
      </c>
      <c r="R3763" t="s">
        <v>8305</v>
      </c>
      <c r="S3763" s="11">
        <f>SUM(E3763/D3763)*100</f>
        <v>100</v>
      </c>
      <c r="T3763" s="10">
        <f>SUM(E3763/P3763)</f>
        <v>166.66666666666666</v>
      </c>
      <c r="U3763" t="s">
        <v>8315</v>
      </c>
      <c r="V3763" t="s">
        <v>8357</v>
      </c>
    </row>
    <row r="3764" spans="1:22" ht="43.5" x14ac:dyDescent="0.35">
      <c r="A3764">
        <v>3762</v>
      </c>
      <c r="B3764" s="3" t="s">
        <v>3759</v>
      </c>
      <c r="C3764" s="3" t="s">
        <v>7872</v>
      </c>
      <c r="D3764" s="18">
        <v>1250</v>
      </c>
      <c r="E3764" s="18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7">
        <v>42193.605196759258</v>
      </c>
      <c r="L3764" s="7">
        <v>42218.605196759258</v>
      </c>
      <c r="M3764" s="5">
        <f>(J3764/86400)+25569+(-5/24)</f>
        <v>42193.605196759258</v>
      </c>
      <c r="N3764" s="5">
        <f t="shared" si="58"/>
        <v>42218.605196759258</v>
      </c>
      <c r="O3764" t="b">
        <v>0</v>
      </c>
      <c r="P3764">
        <v>28</v>
      </c>
      <c r="Q3764" t="b">
        <v>1</v>
      </c>
      <c r="R3764" t="s">
        <v>8305</v>
      </c>
      <c r="S3764" s="11">
        <f>SUM(E3764/D3764)*100</f>
        <v>106.24</v>
      </c>
      <c r="T3764" s="10">
        <f>SUM(E3764/P3764)</f>
        <v>47.428571428571431</v>
      </c>
      <c r="U3764" t="s">
        <v>8315</v>
      </c>
      <c r="V3764" t="s">
        <v>8357</v>
      </c>
    </row>
    <row r="3765" spans="1:22" ht="29" x14ac:dyDescent="0.35">
      <c r="A3765">
        <v>3763</v>
      </c>
      <c r="B3765" s="3" t="s">
        <v>3760</v>
      </c>
      <c r="C3765" s="3" t="s">
        <v>7873</v>
      </c>
      <c r="D3765" s="18">
        <v>5000</v>
      </c>
      <c r="E3765" s="18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7">
        <v>42065.541967592588</v>
      </c>
      <c r="L3765" s="7">
        <v>42095.500300925924</v>
      </c>
      <c r="M3765" s="5">
        <f>(J3765/86400)+25569+(-5/24)</f>
        <v>42065.541967592588</v>
      </c>
      <c r="N3765" s="5">
        <f t="shared" si="58"/>
        <v>42095.500300925924</v>
      </c>
      <c r="O3765" t="b">
        <v>0</v>
      </c>
      <c r="P3765">
        <v>77</v>
      </c>
      <c r="Q3765" t="b">
        <v>1</v>
      </c>
      <c r="R3765" t="s">
        <v>8305</v>
      </c>
      <c r="S3765" s="11">
        <f>SUM(E3765/D3765)*100</f>
        <v>100</v>
      </c>
      <c r="T3765" s="10">
        <f>SUM(E3765/P3765)</f>
        <v>64.935064935064929</v>
      </c>
      <c r="U3765" t="s">
        <v>8315</v>
      </c>
      <c r="V3765" t="s">
        <v>8357</v>
      </c>
    </row>
    <row r="3766" spans="1:22" ht="43.5" x14ac:dyDescent="0.35">
      <c r="A3766">
        <v>3764</v>
      </c>
      <c r="B3766" s="3" t="s">
        <v>3761</v>
      </c>
      <c r="C3766" s="3" t="s">
        <v>7874</v>
      </c>
      <c r="D3766" s="18">
        <v>1500</v>
      </c>
      <c r="E3766" s="18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7">
        <v>42499.634629629632</v>
      </c>
      <c r="L3766" s="7">
        <v>42518.816666666666</v>
      </c>
      <c r="M3766" s="5">
        <f>(J3766/86400)+25569+(-5/24)</f>
        <v>42499.634629629632</v>
      </c>
      <c r="N3766" s="5">
        <f t="shared" si="58"/>
        <v>42518.816666666666</v>
      </c>
      <c r="O3766" t="b">
        <v>0</v>
      </c>
      <c r="P3766">
        <v>27</v>
      </c>
      <c r="Q3766" t="b">
        <v>1</v>
      </c>
      <c r="R3766" t="s">
        <v>8305</v>
      </c>
      <c r="S3766" s="11">
        <f>SUM(E3766/D3766)*100</f>
        <v>100</v>
      </c>
      <c r="T3766" s="10">
        <f>SUM(E3766/P3766)</f>
        <v>55.555555555555557</v>
      </c>
      <c r="U3766" t="s">
        <v>8315</v>
      </c>
      <c r="V3766" t="s">
        <v>8357</v>
      </c>
    </row>
    <row r="3767" spans="1:22" ht="43.5" x14ac:dyDescent="0.35">
      <c r="A3767">
        <v>3765</v>
      </c>
      <c r="B3767" s="3" t="s">
        <v>3762</v>
      </c>
      <c r="C3767" s="3" t="s">
        <v>7875</v>
      </c>
      <c r="D3767" s="18">
        <v>7000</v>
      </c>
      <c r="E3767" s="18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7">
        <v>41820.568078703705</v>
      </c>
      <c r="L3767" s="7">
        <v>41850.568078703705</v>
      </c>
      <c r="M3767" s="5">
        <f>(J3767/86400)+25569+(-5/24)</f>
        <v>41820.568078703705</v>
      </c>
      <c r="N3767" s="5">
        <f t="shared" si="58"/>
        <v>41850.568078703705</v>
      </c>
      <c r="O3767" t="b">
        <v>0</v>
      </c>
      <c r="P3767">
        <v>107</v>
      </c>
      <c r="Q3767" t="b">
        <v>1</v>
      </c>
      <c r="R3767" t="s">
        <v>8305</v>
      </c>
      <c r="S3767" s="11">
        <f>SUM(E3767/D3767)*100</f>
        <v>113.45714285714286</v>
      </c>
      <c r="T3767" s="10">
        <f>SUM(E3767/P3767)</f>
        <v>74.224299065420567</v>
      </c>
      <c r="U3767" t="s">
        <v>8315</v>
      </c>
      <c r="V3767" t="s">
        <v>8357</v>
      </c>
    </row>
    <row r="3768" spans="1:22" ht="43.5" x14ac:dyDescent="0.35">
      <c r="A3768">
        <v>3766</v>
      </c>
      <c r="B3768" s="3" t="s">
        <v>3763</v>
      </c>
      <c r="C3768" s="3" t="s">
        <v>7876</v>
      </c>
      <c r="D3768" s="18">
        <v>10000</v>
      </c>
      <c r="E3768" s="1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7">
        <v>41787.958854166667</v>
      </c>
      <c r="L3768" s="7">
        <v>41822.958854166667</v>
      </c>
      <c r="M3768" s="5">
        <f>(J3768/86400)+25569+(-5/24)</f>
        <v>41787.958854166667</v>
      </c>
      <c r="N3768" s="5">
        <f t="shared" si="58"/>
        <v>41822.958854166667</v>
      </c>
      <c r="O3768" t="b">
        <v>0</v>
      </c>
      <c r="P3768">
        <v>96</v>
      </c>
      <c r="Q3768" t="b">
        <v>1</v>
      </c>
      <c r="R3768" t="s">
        <v>8305</v>
      </c>
      <c r="S3768" s="11">
        <f>SUM(E3768/D3768)*100</f>
        <v>102.65010000000001</v>
      </c>
      <c r="T3768" s="10">
        <f>SUM(E3768/P3768)</f>
        <v>106.9271875</v>
      </c>
      <c r="U3768" t="s">
        <v>8315</v>
      </c>
      <c r="V3768" t="s">
        <v>8357</v>
      </c>
    </row>
    <row r="3769" spans="1:22" ht="43.5" x14ac:dyDescent="0.35">
      <c r="A3769">
        <v>3767</v>
      </c>
      <c r="B3769" s="3" t="s">
        <v>3764</v>
      </c>
      <c r="C3769" s="3" t="s">
        <v>7877</v>
      </c>
      <c r="D3769" s="18">
        <v>2000</v>
      </c>
      <c r="E3769" s="18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7">
        <v>42049.811307870368</v>
      </c>
      <c r="L3769" s="7">
        <v>42063.999305555553</v>
      </c>
      <c r="M3769" s="5">
        <f>(J3769/86400)+25569+(-5/24)</f>
        <v>42049.811307870368</v>
      </c>
      <c r="N3769" s="5">
        <f t="shared" si="58"/>
        <v>42063.999305555553</v>
      </c>
      <c r="O3769" t="b">
        <v>0</v>
      </c>
      <c r="P3769">
        <v>56</v>
      </c>
      <c r="Q3769" t="b">
        <v>1</v>
      </c>
      <c r="R3769" t="s">
        <v>8305</v>
      </c>
      <c r="S3769" s="11">
        <f>SUM(E3769/D3769)*100</f>
        <v>116.75</v>
      </c>
      <c r="T3769" s="10">
        <f>SUM(E3769/P3769)</f>
        <v>41.696428571428569</v>
      </c>
      <c r="U3769" t="s">
        <v>8315</v>
      </c>
      <c r="V3769" t="s">
        <v>8357</v>
      </c>
    </row>
    <row r="3770" spans="1:22" ht="43.5" x14ac:dyDescent="0.35">
      <c r="A3770">
        <v>3768</v>
      </c>
      <c r="B3770" s="3" t="s">
        <v>3765</v>
      </c>
      <c r="C3770" s="3" t="s">
        <v>7878</v>
      </c>
      <c r="D3770" s="18">
        <v>4000</v>
      </c>
      <c r="E3770" s="18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7">
        <v>41772.519560185181</v>
      </c>
      <c r="L3770" s="7">
        <v>41802.519560185181</v>
      </c>
      <c r="M3770" s="5">
        <f>(J3770/86400)+25569+(-5/24)</f>
        <v>41772.519560185181</v>
      </c>
      <c r="N3770" s="5">
        <f t="shared" si="58"/>
        <v>41802.519560185181</v>
      </c>
      <c r="O3770" t="b">
        <v>0</v>
      </c>
      <c r="P3770">
        <v>58</v>
      </c>
      <c r="Q3770" t="b">
        <v>1</v>
      </c>
      <c r="R3770" t="s">
        <v>8305</v>
      </c>
      <c r="S3770" s="11">
        <f>SUM(E3770/D3770)*100</f>
        <v>107.65274999999998</v>
      </c>
      <c r="T3770" s="10">
        <f>SUM(E3770/P3770)</f>
        <v>74.243275862068955</v>
      </c>
      <c r="U3770" t="s">
        <v>8315</v>
      </c>
      <c r="V3770" t="s">
        <v>8357</v>
      </c>
    </row>
    <row r="3771" spans="1:22" ht="43.5" x14ac:dyDescent="0.35">
      <c r="A3771">
        <v>3769</v>
      </c>
      <c r="B3771" s="3" t="s">
        <v>3766</v>
      </c>
      <c r="C3771" s="3" t="s">
        <v>7879</v>
      </c>
      <c r="D3771" s="18">
        <v>1100</v>
      </c>
      <c r="E3771" s="18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7">
        <v>42445.389803240738</v>
      </c>
      <c r="L3771" s="7">
        <v>42475.389803240738</v>
      </c>
      <c r="M3771" s="5">
        <f>(J3771/86400)+25569+(-5/24)</f>
        <v>42445.389803240738</v>
      </c>
      <c r="N3771" s="5">
        <f t="shared" si="58"/>
        <v>42475.389803240738</v>
      </c>
      <c r="O3771" t="b">
        <v>0</v>
      </c>
      <c r="P3771">
        <v>15</v>
      </c>
      <c r="Q3771" t="b">
        <v>1</v>
      </c>
      <c r="R3771" t="s">
        <v>8305</v>
      </c>
      <c r="S3771" s="11">
        <f>SUM(E3771/D3771)*100</f>
        <v>100</v>
      </c>
      <c r="T3771" s="10">
        <f>SUM(E3771/P3771)</f>
        <v>73.333333333333329</v>
      </c>
      <c r="U3771" t="s">
        <v>8315</v>
      </c>
      <c r="V3771" t="s">
        <v>8357</v>
      </c>
    </row>
    <row r="3772" spans="1:22" ht="43.5" x14ac:dyDescent="0.35">
      <c r="A3772">
        <v>3770</v>
      </c>
      <c r="B3772" s="3" t="s">
        <v>3767</v>
      </c>
      <c r="C3772" s="3" t="s">
        <v>7880</v>
      </c>
      <c r="D3772" s="18">
        <v>2000</v>
      </c>
      <c r="E3772" s="18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7">
        <v>42138.722337962965</v>
      </c>
      <c r="L3772" s="7">
        <v>42168.722337962965</v>
      </c>
      <c r="M3772" s="5">
        <f>(J3772/86400)+25569+(-5/24)</f>
        <v>42138.722337962965</v>
      </c>
      <c r="N3772" s="5">
        <f t="shared" si="58"/>
        <v>42168.722337962965</v>
      </c>
      <c r="O3772" t="b">
        <v>0</v>
      </c>
      <c r="P3772">
        <v>20</v>
      </c>
      <c r="Q3772" t="b">
        <v>1</v>
      </c>
      <c r="R3772" t="s">
        <v>8305</v>
      </c>
      <c r="S3772" s="11">
        <f>SUM(E3772/D3772)*100</f>
        <v>100</v>
      </c>
      <c r="T3772" s="10">
        <f>SUM(E3772/P3772)</f>
        <v>100</v>
      </c>
      <c r="U3772" t="s">
        <v>8315</v>
      </c>
      <c r="V3772" t="s">
        <v>8357</v>
      </c>
    </row>
    <row r="3773" spans="1:22" ht="29" x14ac:dyDescent="0.35">
      <c r="A3773">
        <v>3771</v>
      </c>
      <c r="B3773" s="3" t="s">
        <v>3768</v>
      </c>
      <c r="C3773" s="3" t="s">
        <v>7881</v>
      </c>
      <c r="D3773" s="18">
        <v>1000</v>
      </c>
      <c r="E3773" s="18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7">
        <v>42493.64875</v>
      </c>
      <c r="L3773" s="7">
        <v>42507.791666666664</v>
      </c>
      <c r="M3773" s="5">
        <f>(J3773/86400)+25569+(-5/24)</f>
        <v>42493.64875</v>
      </c>
      <c r="N3773" s="5">
        <f t="shared" si="58"/>
        <v>42507.791666666664</v>
      </c>
      <c r="O3773" t="b">
        <v>0</v>
      </c>
      <c r="P3773">
        <v>38</v>
      </c>
      <c r="Q3773" t="b">
        <v>1</v>
      </c>
      <c r="R3773" t="s">
        <v>8305</v>
      </c>
      <c r="S3773" s="11">
        <f>SUM(E3773/D3773)*100</f>
        <v>146</v>
      </c>
      <c r="T3773" s="10">
        <f>SUM(E3773/P3773)</f>
        <v>38.421052631578945</v>
      </c>
      <c r="U3773" t="s">
        <v>8315</v>
      </c>
      <c r="V3773" t="s">
        <v>8357</v>
      </c>
    </row>
    <row r="3774" spans="1:22" ht="43.5" x14ac:dyDescent="0.35">
      <c r="A3774">
        <v>3772</v>
      </c>
      <c r="B3774" s="3" t="s">
        <v>3769</v>
      </c>
      <c r="C3774" s="3" t="s">
        <v>7882</v>
      </c>
      <c r="D3774" s="18">
        <v>5000</v>
      </c>
      <c r="E3774" s="18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7">
        <v>42682.408634259256</v>
      </c>
      <c r="L3774" s="7">
        <v>42703.041666666664</v>
      </c>
      <c r="M3774" s="5">
        <f>(J3774/86400)+25569+(-5/24)</f>
        <v>42682.408634259256</v>
      </c>
      <c r="N3774" s="5">
        <f t="shared" si="58"/>
        <v>42703.041666666664</v>
      </c>
      <c r="O3774" t="b">
        <v>0</v>
      </c>
      <c r="P3774">
        <v>33</v>
      </c>
      <c r="Q3774" t="b">
        <v>1</v>
      </c>
      <c r="R3774" t="s">
        <v>8305</v>
      </c>
      <c r="S3774" s="11">
        <f>SUM(E3774/D3774)*100</f>
        <v>110.2</v>
      </c>
      <c r="T3774" s="10">
        <f>SUM(E3774/P3774)</f>
        <v>166.96969696969697</v>
      </c>
      <c r="U3774" t="s">
        <v>8315</v>
      </c>
      <c r="V3774" t="s">
        <v>8357</v>
      </c>
    </row>
    <row r="3775" spans="1:22" ht="29" x14ac:dyDescent="0.35">
      <c r="A3775">
        <v>3773</v>
      </c>
      <c r="B3775" s="3" t="s">
        <v>3770</v>
      </c>
      <c r="C3775" s="3" t="s">
        <v>7883</v>
      </c>
      <c r="D3775" s="18">
        <v>5000</v>
      </c>
      <c r="E3775" s="18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7">
        <v>42655.796840277777</v>
      </c>
      <c r="L3775" s="7">
        <v>42688.880555555552</v>
      </c>
      <c r="M3775" s="5">
        <f>(J3775/86400)+25569+(-5/24)</f>
        <v>42655.796840277777</v>
      </c>
      <c r="N3775" s="5">
        <f t="shared" si="58"/>
        <v>42688.880555555552</v>
      </c>
      <c r="O3775" t="b">
        <v>0</v>
      </c>
      <c r="P3775">
        <v>57</v>
      </c>
      <c r="Q3775" t="b">
        <v>1</v>
      </c>
      <c r="R3775" t="s">
        <v>8305</v>
      </c>
      <c r="S3775" s="11">
        <f>SUM(E3775/D3775)*100</f>
        <v>108.2</v>
      </c>
      <c r="T3775" s="10">
        <f>SUM(E3775/P3775)</f>
        <v>94.912280701754383</v>
      </c>
      <c r="U3775" t="s">
        <v>8315</v>
      </c>
      <c r="V3775" t="s">
        <v>8357</v>
      </c>
    </row>
    <row r="3776" spans="1:22" ht="58" x14ac:dyDescent="0.35">
      <c r="A3776">
        <v>3774</v>
      </c>
      <c r="B3776" s="3" t="s">
        <v>3771</v>
      </c>
      <c r="C3776" s="3" t="s">
        <v>7884</v>
      </c>
      <c r="D3776" s="18">
        <v>2500</v>
      </c>
      <c r="E3776" s="18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7">
        <v>42087.583969907406</v>
      </c>
      <c r="L3776" s="7">
        <v>42103.583969907406</v>
      </c>
      <c r="M3776" s="5">
        <f>(J3776/86400)+25569+(-5/24)</f>
        <v>42087.583969907406</v>
      </c>
      <c r="N3776" s="5">
        <f t="shared" si="58"/>
        <v>42103.583969907406</v>
      </c>
      <c r="O3776" t="b">
        <v>0</v>
      </c>
      <c r="P3776">
        <v>25</v>
      </c>
      <c r="Q3776" t="b">
        <v>1</v>
      </c>
      <c r="R3776" t="s">
        <v>8305</v>
      </c>
      <c r="S3776" s="11">
        <f>SUM(E3776/D3776)*100</f>
        <v>100</v>
      </c>
      <c r="T3776" s="10">
        <f>SUM(E3776/P3776)</f>
        <v>100</v>
      </c>
      <c r="U3776" t="s">
        <v>8315</v>
      </c>
      <c r="V3776" t="s">
        <v>8357</v>
      </c>
    </row>
    <row r="3777" spans="1:22" ht="43.5" x14ac:dyDescent="0.35">
      <c r="A3777">
        <v>3775</v>
      </c>
      <c r="B3777" s="3" t="s">
        <v>3772</v>
      </c>
      <c r="C3777" s="3" t="s">
        <v>7885</v>
      </c>
      <c r="D3777" s="18">
        <v>2000</v>
      </c>
      <c r="E3777" s="18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7">
        <v>42075.734293981477</v>
      </c>
      <c r="L3777" s="7">
        <v>42102.958333333336</v>
      </c>
      <c r="M3777" s="5">
        <f>(J3777/86400)+25569+(-5/24)</f>
        <v>42075.734293981477</v>
      </c>
      <c r="N3777" s="5">
        <f t="shared" si="58"/>
        <v>42102.958333333336</v>
      </c>
      <c r="O3777" t="b">
        <v>0</v>
      </c>
      <c r="P3777">
        <v>14</v>
      </c>
      <c r="Q3777" t="b">
        <v>1</v>
      </c>
      <c r="R3777" t="s">
        <v>8305</v>
      </c>
      <c r="S3777" s="11">
        <f>SUM(E3777/D3777)*100</f>
        <v>100.25</v>
      </c>
      <c r="T3777" s="10">
        <f>SUM(E3777/P3777)</f>
        <v>143.21428571428572</v>
      </c>
      <c r="U3777" t="s">
        <v>8315</v>
      </c>
      <c r="V3777" t="s">
        <v>8357</v>
      </c>
    </row>
    <row r="3778" spans="1:22" ht="58" x14ac:dyDescent="0.35">
      <c r="A3778">
        <v>3776</v>
      </c>
      <c r="B3778" s="3" t="s">
        <v>3773</v>
      </c>
      <c r="C3778" s="3" t="s">
        <v>7886</v>
      </c>
      <c r="D3778" s="18">
        <v>8000</v>
      </c>
      <c r="E3778" s="1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7">
        <v>41814.159467592588</v>
      </c>
      <c r="L3778" s="7">
        <v>41851.833333333328</v>
      </c>
      <c r="M3778" s="5">
        <f>(J3778/86400)+25569+(-5/24)</f>
        <v>41814.159467592588</v>
      </c>
      <c r="N3778" s="5">
        <f t="shared" si="58"/>
        <v>41851.833333333328</v>
      </c>
      <c r="O3778" t="b">
        <v>0</v>
      </c>
      <c r="P3778">
        <v>94</v>
      </c>
      <c r="Q3778" t="b">
        <v>1</v>
      </c>
      <c r="R3778" t="s">
        <v>8305</v>
      </c>
      <c r="S3778" s="11">
        <f>SUM(E3778/D3778)*100</f>
        <v>106.71250000000001</v>
      </c>
      <c r="T3778" s="10">
        <f>SUM(E3778/P3778)</f>
        <v>90.819148936170208</v>
      </c>
      <c r="U3778" t="s">
        <v>8315</v>
      </c>
      <c r="V3778" t="s">
        <v>8357</v>
      </c>
    </row>
    <row r="3779" spans="1:22" ht="43.5" x14ac:dyDescent="0.35">
      <c r="A3779">
        <v>3777</v>
      </c>
      <c r="B3779" s="3" t="s">
        <v>3774</v>
      </c>
      <c r="C3779" s="3" t="s">
        <v>7887</v>
      </c>
      <c r="D3779" s="18">
        <v>2000</v>
      </c>
      <c r="E3779" s="18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7">
        <v>41886.903020833335</v>
      </c>
      <c r="L3779" s="7">
        <v>41908.958333333328</v>
      </c>
      <c r="M3779" s="5">
        <f>(J3779/86400)+25569+(-5/24)</f>
        <v>41886.903020833335</v>
      </c>
      <c r="N3779" s="5">
        <f t="shared" ref="N3779:N3842" si="59">(I3779/86400)+25569+(-5/24)</f>
        <v>41908.958333333328</v>
      </c>
      <c r="O3779" t="b">
        <v>0</v>
      </c>
      <c r="P3779">
        <v>59</v>
      </c>
      <c r="Q3779" t="b">
        <v>1</v>
      </c>
      <c r="R3779" t="s">
        <v>8305</v>
      </c>
      <c r="S3779" s="11">
        <f>SUM(E3779/D3779)*100</f>
        <v>143.19999999999999</v>
      </c>
      <c r="T3779" s="10">
        <f>SUM(E3779/P3779)</f>
        <v>48.542372881355931</v>
      </c>
      <c r="U3779" t="s">
        <v>8315</v>
      </c>
      <c r="V3779" t="s">
        <v>8357</v>
      </c>
    </row>
    <row r="3780" spans="1:22" ht="29" x14ac:dyDescent="0.35">
      <c r="A3780">
        <v>3778</v>
      </c>
      <c r="B3780" s="3" t="s">
        <v>3775</v>
      </c>
      <c r="C3780" s="3" t="s">
        <v>7888</v>
      </c>
      <c r="D3780" s="18">
        <v>2400</v>
      </c>
      <c r="E3780" s="18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7">
        <v>41989.610879629625</v>
      </c>
      <c r="L3780" s="7">
        <v>42049.610879629625</v>
      </c>
      <c r="M3780" s="5">
        <f>(J3780/86400)+25569+(-5/24)</f>
        <v>41989.610879629625</v>
      </c>
      <c r="N3780" s="5">
        <f t="shared" si="59"/>
        <v>42049.610879629625</v>
      </c>
      <c r="O3780" t="b">
        <v>0</v>
      </c>
      <c r="P3780">
        <v>36</v>
      </c>
      <c r="Q3780" t="b">
        <v>1</v>
      </c>
      <c r="R3780" t="s">
        <v>8305</v>
      </c>
      <c r="S3780" s="11">
        <f>SUM(E3780/D3780)*100</f>
        <v>105.04166666666667</v>
      </c>
      <c r="T3780" s="10">
        <f>SUM(E3780/P3780)</f>
        <v>70.027777777777771</v>
      </c>
      <c r="U3780" t="s">
        <v>8315</v>
      </c>
      <c r="V3780" t="s">
        <v>8357</v>
      </c>
    </row>
    <row r="3781" spans="1:22" ht="29" x14ac:dyDescent="0.35">
      <c r="A3781">
        <v>3779</v>
      </c>
      <c r="B3781" s="3" t="s">
        <v>3776</v>
      </c>
      <c r="C3781" s="3" t="s">
        <v>7889</v>
      </c>
      <c r="D3781" s="18">
        <v>15000</v>
      </c>
      <c r="E3781" s="18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7">
        <v>42425.527083333327</v>
      </c>
      <c r="L3781" s="7">
        <v>42455.485416666663</v>
      </c>
      <c r="M3781" s="5">
        <f>(J3781/86400)+25569+(-5/24)</f>
        <v>42425.527083333327</v>
      </c>
      <c r="N3781" s="5">
        <f t="shared" si="59"/>
        <v>42455.485416666663</v>
      </c>
      <c r="O3781" t="b">
        <v>0</v>
      </c>
      <c r="P3781">
        <v>115</v>
      </c>
      <c r="Q3781" t="b">
        <v>1</v>
      </c>
      <c r="R3781" t="s">
        <v>8305</v>
      </c>
      <c r="S3781" s="11">
        <f>SUM(E3781/D3781)*100</f>
        <v>103.98</v>
      </c>
      <c r="T3781" s="10">
        <f>SUM(E3781/P3781)</f>
        <v>135.62608695652173</v>
      </c>
      <c r="U3781" t="s">
        <v>8315</v>
      </c>
      <c r="V3781" t="s">
        <v>8357</v>
      </c>
    </row>
    <row r="3782" spans="1:22" ht="43.5" x14ac:dyDescent="0.35">
      <c r="A3782">
        <v>3780</v>
      </c>
      <c r="B3782" s="3" t="s">
        <v>3777</v>
      </c>
      <c r="C3782" s="3" t="s">
        <v>7890</v>
      </c>
      <c r="D3782" s="18">
        <v>2500</v>
      </c>
      <c r="E3782" s="18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7">
        <v>42166.011400462965</v>
      </c>
      <c r="L3782" s="7">
        <v>42198.629166666666</v>
      </c>
      <c r="M3782" s="5">
        <f>(J3782/86400)+25569+(-5/24)</f>
        <v>42166.011400462965</v>
      </c>
      <c r="N3782" s="5">
        <f t="shared" si="59"/>
        <v>42198.629166666666</v>
      </c>
      <c r="O3782" t="b">
        <v>0</v>
      </c>
      <c r="P3782">
        <v>30</v>
      </c>
      <c r="Q3782" t="b">
        <v>1</v>
      </c>
      <c r="R3782" t="s">
        <v>8305</v>
      </c>
      <c r="S3782" s="11">
        <f>SUM(E3782/D3782)*100</f>
        <v>120</v>
      </c>
      <c r="T3782" s="10">
        <f>SUM(E3782/P3782)</f>
        <v>100</v>
      </c>
      <c r="U3782" t="s">
        <v>8315</v>
      </c>
      <c r="V3782" t="s">
        <v>8357</v>
      </c>
    </row>
    <row r="3783" spans="1:22" ht="58" x14ac:dyDescent="0.35">
      <c r="A3783">
        <v>3781</v>
      </c>
      <c r="B3783" s="3" t="s">
        <v>3778</v>
      </c>
      <c r="C3783" s="3" t="s">
        <v>7891</v>
      </c>
      <c r="D3783" s="18">
        <v>4500</v>
      </c>
      <c r="E3783" s="18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7">
        <v>41865.674594907403</v>
      </c>
      <c r="L3783" s="7">
        <v>41890.674594907403</v>
      </c>
      <c r="M3783" s="5">
        <f>(J3783/86400)+25569+(-5/24)</f>
        <v>41865.674594907403</v>
      </c>
      <c r="N3783" s="5">
        <f t="shared" si="59"/>
        <v>41890.674594907403</v>
      </c>
      <c r="O3783" t="b">
        <v>0</v>
      </c>
      <c r="P3783">
        <v>52</v>
      </c>
      <c r="Q3783" t="b">
        <v>1</v>
      </c>
      <c r="R3783" t="s">
        <v>8305</v>
      </c>
      <c r="S3783" s="11">
        <f>SUM(E3783/D3783)*100</f>
        <v>109.66666666666667</v>
      </c>
      <c r="T3783" s="10">
        <f>SUM(E3783/P3783)</f>
        <v>94.90384615384616</v>
      </c>
      <c r="U3783" t="s">
        <v>8315</v>
      </c>
      <c r="V3783" t="s">
        <v>8357</v>
      </c>
    </row>
    <row r="3784" spans="1:22" ht="43.5" x14ac:dyDescent="0.35">
      <c r="A3784">
        <v>3782</v>
      </c>
      <c r="B3784" s="3" t="s">
        <v>3779</v>
      </c>
      <c r="C3784" s="3" t="s">
        <v>7892</v>
      </c>
      <c r="D3784" s="18">
        <v>2000</v>
      </c>
      <c r="E3784" s="18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7">
        <v>42546.653900462959</v>
      </c>
      <c r="L3784" s="7">
        <v>42575.749999999993</v>
      </c>
      <c r="M3784" s="5">
        <f>(J3784/86400)+25569+(-5/24)</f>
        <v>42546.653900462959</v>
      </c>
      <c r="N3784" s="5">
        <f t="shared" si="59"/>
        <v>42575.749999999993</v>
      </c>
      <c r="O3784" t="b">
        <v>0</v>
      </c>
      <c r="P3784">
        <v>27</v>
      </c>
      <c r="Q3784" t="b">
        <v>1</v>
      </c>
      <c r="R3784" t="s">
        <v>8305</v>
      </c>
      <c r="S3784" s="11">
        <f>SUM(E3784/D3784)*100</f>
        <v>101.75</v>
      </c>
      <c r="T3784" s="10">
        <f>SUM(E3784/P3784)</f>
        <v>75.370370370370367</v>
      </c>
      <c r="U3784" t="s">
        <v>8315</v>
      </c>
      <c r="V3784" t="s">
        <v>8357</v>
      </c>
    </row>
    <row r="3785" spans="1:22" ht="43.5" x14ac:dyDescent="0.35">
      <c r="A3785">
        <v>3783</v>
      </c>
      <c r="B3785" s="3" t="s">
        <v>3780</v>
      </c>
      <c r="C3785" s="3" t="s">
        <v>7893</v>
      </c>
      <c r="D3785" s="18">
        <v>1200</v>
      </c>
      <c r="E3785" s="18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7">
        <v>42419.931944444441</v>
      </c>
      <c r="L3785" s="7">
        <v>42444.458333333336</v>
      </c>
      <c r="M3785" s="5">
        <f>(J3785/86400)+25569+(-5/24)</f>
        <v>42419.931944444441</v>
      </c>
      <c r="N3785" s="5">
        <f t="shared" si="59"/>
        <v>42444.458333333336</v>
      </c>
      <c r="O3785" t="b">
        <v>0</v>
      </c>
      <c r="P3785">
        <v>24</v>
      </c>
      <c r="Q3785" t="b">
        <v>1</v>
      </c>
      <c r="R3785" t="s">
        <v>8305</v>
      </c>
      <c r="S3785" s="11">
        <f>SUM(E3785/D3785)*100</f>
        <v>128.91666666666666</v>
      </c>
      <c r="T3785" s="10">
        <f>SUM(E3785/P3785)</f>
        <v>64.458333333333329</v>
      </c>
      <c r="U3785" t="s">
        <v>8315</v>
      </c>
      <c r="V3785" t="s">
        <v>8357</v>
      </c>
    </row>
    <row r="3786" spans="1:22" ht="43.5" x14ac:dyDescent="0.35">
      <c r="A3786">
        <v>3784</v>
      </c>
      <c r="B3786" s="3" t="s">
        <v>3781</v>
      </c>
      <c r="C3786" s="3" t="s">
        <v>7894</v>
      </c>
      <c r="D3786" s="18">
        <v>1000</v>
      </c>
      <c r="E3786" s="18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7">
        <v>42531.772361111107</v>
      </c>
      <c r="L3786" s="7">
        <v>42561.772361111107</v>
      </c>
      <c r="M3786" s="5">
        <f>(J3786/86400)+25569+(-5/24)</f>
        <v>42531.772361111107</v>
      </c>
      <c r="N3786" s="5">
        <f t="shared" si="59"/>
        <v>42561.772361111107</v>
      </c>
      <c r="O3786" t="b">
        <v>0</v>
      </c>
      <c r="P3786">
        <v>10</v>
      </c>
      <c r="Q3786" t="b">
        <v>1</v>
      </c>
      <c r="R3786" t="s">
        <v>8305</v>
      </c>
      <c r="S3786" s="11">
        <f>SUM(E3786/D3786)*100</f>
        <v>114.99999999999999</v>
      </c>
      <c r="T3786" s="10">
        <f>SUM(E3786/P3786)</f>
        <v>115</v>
      </c>
      <c r="U3786" t="s">
        <v>8315</v>
      </c>
      <c r="V3786" t="s">
        <v>8357</v>
      </c>
    </row>
    <row r="3787" spans="1:22" ht="43.5" x14ac:dyDescent="0.35">
      <c r="A3787">
        <v>3785</v>
      </c>
      <c r="B3787" s="3" t="s">
        <v>3782</v>
      </c>
      <c r="C3787" s="3" t="s">
        <v>7895</v>
      </c>
      <c r="D3787" s="18">
        <v>2000</v>
      </c>
      <c r="E3787" s="18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7">
        <v>42548.430196759255</v>
      </c>
      <c r="L3787" s="7">
        <v>42584.210416666661</v>
      </c>
      <c r="M3787" s="5">
        <f>(J3787/86400)+25569+(-5/24)</f>
        <v>42548.430196759255</v>
      </c>
      <c r="N3787" s="5">
        <f t="shared" si="59"/>
        <v>42584.210416666661</v>
      </c>
      <c r="O3787" t="b">
        <v>0</v>
      </c>
      <c r="P3787">
        <v>30</v>
      </c>
      <c r="Q3787" t="b">
        <v>1</v>
      </c>
      <c r="R3787" t="s">
        <v>8305</v>
      </c>
      <c r="S3787" s="11">
        <f>SUM(E3787/D3787)*100</f>
        <v>150.75</v>
      </c>
      <c r="T3787" s="10">
        <f>SUM(E3787/P3787)</f>
        <v>100.5</v>
      </c>
      <c r="U3787" t="s">
        <v>8315</v>
      </c>
      <c r="V3787" t="s">
        <v>8357</v>
      </c>
    </row>
    <row r="3788" spans="1:22" ht="43.5" x14ac:dyDescent="0.35">
      <c r="A3788">
        <v>3786</v>
      </c>
      <c r="B3788" s="3" t="s">
        <v>3783</v>
      </c>
      <c r="C3788" s="3" t="s">
        <v>7896</v>
      </c>
      <c r="D3788" s="18">
        <v>6000</v>
      </c>
      <c r="E3788" s="1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7">
        <v>42486.829571759255</v>
      </c>
      <c r="L3788" s="7">
        <v>42516.829571759255</v>
      </c>
      <c r="M3788" s="5">
        <f>(J3788/86400)+25569+(-5/24)</f>
        <v>42486.829571759255</v>
      </c>
      <c r="N3788" s="5">
        <f t="shared" si="59"/>
        <v>42516.829571759255</v>
      </c>
      <c r="O3788" t="b">
        <v>0</v>
      </c>
      <c r="P3788">
        <v>71</v>
      </c>
      <c r="Q3788" t="b">
        <v>1</v>
      </c>
      <c r="R3788" t="s">
        <v>8305</v>
      </c>
      <c r="S3788" s="11">
        <f>SUM(E3788/D3788)*100</f>
        <v>110.96666666666665</v>
      </c>
      <c r="T3788" s="10">
        <f>SUM(E3788/P3788)</f>
        <v>93.774647887323937</v>
      </c>
      <c r="U3788" t="s">
        <v>8315</v>
      </c>
      <c r="V3788" t="s">
        <v>8357</v>
      </c>
    </row>
    <row r="3789" spans="1:22" ht="43.5" x14ac:dyDescent="0.35">
      <c r="A3789">
        <v>3787</v>
      </c>
      <c r="B3789" s="3" t="s">
        <v>3784</v>
      </c>
      <c r="C3789" s="3" t="s">
        <v>7897</v>
      </c>
      <c r="D3789" s="18">
        <v>350</v>
      </c>
      <c r="E3789" s="18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7">
        <v>42167.326458333329</v>
      </c>
      <c r="L3789" s="7">
        <v>42195.957638888889</v>
      </c>
      <c r="M3789" s="5">
        <f>(J3789/86400)+25569+(-5/24)</f>
        <v>42167.326458333329</v>
      </c>
      <c r="N3789" s="5">
        <f t="shared" si="59"/>
        <v>42195.957638888889</v>
      </c>
      <c r="O3789" t="b">
        <v>0</v>
      </c>
      <c r="P3789">
        <v>10</v>
      </c>
      <c r="Q3789" t="b">
        <v>1</v>
      </c>
      <c r="R3789" t="s">
        <v>8305</v>
      </c>
      <c r="S3789" s="11">
        <f>SUM(E3789/D3789)*100</f>
        <v>100.28571428571429</v>
      </c>
      <c r="T3789" s="10">
        <f>SUM(E3789/P3789)</f>
        <v>35.1</v>
      </c>
      <c r="U3789" t="s">
        <v>8315</v>
      </c>
      <c r="V3789" t="s">
        <v>8357</v>
      </c>
    </row>
    <row r="3790" spans="1:22" ht="72.5" x14ac:dyDescent="0.35">
      <c r="A3790">
        <v>3788</v>
      </c>
      <c r="B3790" s="3" t="s">
        <v>3785</v>
      </c>
      <c r="C3790" s="3" t="s">
        <v>7898</v>
      </c>
      <c r="D3790" s="18">
        <v>75000</v>
      </c>
      <c r="E3790" s="18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7">
        <v>42333.487488425926</v>
      </c>
      <c r="L3790" s="7">
        <v>42361.470833333333</v>
      </c>
      <c r="M3790" s="5">
        <f>(J3790/86400)+25569+(-5/24)</f>
        <v>42333.487488425926</v>
      </c>
      <c r="N3790" s="5">
        <f t="shared" si="59"/>
        <v>42361.470833333333</v>
      </c>
      <c r="O3790" t="b">
        <v>0</v>
      </c>
      <c r="P3790">
        <v>1</v>
      </c>
      <c r="Q3790" t="b">
        <v>0</v>
      </c>
      <c r="R3790" t="s">
        <v>8305</v>
      </c>
      <c r="S3790" s="11">
        <f>SUM(E3790/D3790)*100</f>
        <v>0.66666666666666674</v>
      </c>
      <c r="T3790" s="10">
        <f>SUM(E3790/P3790)</f>
        <v>500</v>
      </c>
      <c r="U3790" t="s">
        <v>8315</v>
      </c>
      <c r="V3790" t="s">
        <v>8357</v>
      </c>
    </row>
    <row r="3791" spans="1:22" ht="43.5" x14ac:dyDescent="0.35">
      <c r="A3791">
        <v>3789</v>
      </c>
      <c r="B3791" s="3" t="s">
        <v>3786</v>
      </c>
      <c r="C3791" s="3" t="s">
        <v>7899</v>
      </c>
      <c r="D3791" s="18">
        <v>3550</v>
      </c>
      <c r="E3791" s="18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7">
        <v>42138.590486111112</v>
      </c>
      <c r="L3791" s="7">
        <v>42170.590486111112</v>
      </c>
      <c r="M3791" s="5">
        <f>(J3791/86400)+25569+(-5/24)</f>
        <v>42138.590486111112</v>
      </c>
      <c r="N3791" s="5">
        <f t="shared" si="59"/>
        <v>42170.590486111112</v>
      </c>
      <c r="O3791" t="b">
        <v>0</v>
      </c>
      <c r="P3791">
        <v>4</v>
      </c>
      <c r="Q3791" t="b">
        <v>0</v>
      </c>
      <c r="R3791" t="s">
        <v>8305</v>
      </c>
      <c r="S3791" s="11">
        <f>SUM(E3791/D3791)*100</f>
        <v>3.267605633802817</v>
      </c>
      <c r="T3791" s="10">
        <f>SUM(E3791/P3791)</f>
        <v>29</v>
      </c>
      <c r="U3791" t="s">
        <v>8315</v>
      </c>
      <c r="V3791" t="s">
        <v>8357</v>
      </c>
    </row>
    <row r="3792" spans="1:22" ht="43.5" x14ac:dyDescent="0.35">
      <c r="A3792">
        <v>3790</v>
      </c>
      <c r="B3792" s="3" t="s">
        <v>3787</v>
      </c>
      <c r="C3792" s="3" t="s">
        <v>7900</v>
      </c>
      <c r="D3792" s="18">
        <v>15000</v>
      </c>
      <c r="E3792" s="18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7">
        <v>42666.458599537036</v>
      </c>
      <c r="L3792" s="7">
        <v>42696.5002662037</v>
      </c>
      <c r="M3792" s="5">
        <f>(J3792/86400)+25569+(-5/24)</f>
        <v>42666.458599537036</v>
      </c>
      <c r="N3792" s="5">
        <f t="shared" si="59"/>
        <v>42696.5002662037</v>
      </c>
      <c r="O3792" t="b">
        <v>0</v>
      </c>
      <c r="P3792">
        <v>0</v>
      </c>
      <c r="Q3792" t="b">
        <v>0</v>
      </c>
      <c r="R3792" t="s">
        <v>8305</v>
      </c>
      <c r="S3792" s="11">
        <f>SUM(E3792/D3792)*100</f>
        <v>0</v>
      </c>
      <c r="T3792" s="10" t="e">
        <f>SUM(E3792/P3792)</f>
        <v>#DIV/0!</v>
      </c>
      <c r="U3792" t="s">
        <v>8315</v>
      </c>
      <c r="V3792" t="s">
        <v>8357</v>
      </c>
    </row>
    <row r="3793" spans="1:22" ht="29" x14ac:dyDescent="0.35">
      <c r="A3793">
        <v>3791</v>
      </c>
      <c r="B3793" s="3" t="s">
        <v>3788</v>
      </c>
      <c r="C3793" s="3" t="s">
        <v>7901</v>
      </c>
      <c r="D3793" s="18">
        <v>1500</v>
      </c>
      <c r="E3793" s="18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7">
        <v>41766.4837037037</v>
      </c>
      <c r="L3793" s="7">
        <v>41826.4837037037</v>
      </c>
      <c r="M3793" s="5">
        <f>(J3793/86400)+25569+(-5/24)</f>
        <v>41766.4837037037</v>
      </c>
      <c r="N3793" s="5">
        <f t="shared" si="59"/>
        <v>41826.4837037037</v>
      </c>
      <c r="O3793" t="b">
        <v>0</v>
      </c>
      <c r="P3793">
        <v>0</v>
      </c>
      <c r="Q3793" t="b">
        <v>0</v>
      </c>
      <c r="R3793" t="s">
        <v>8305</v>
      </c>
      <c r="S3793" s="11">
        <f>SUM(E3793/D3793)*100</f>
        <v>0</v>
      </c>
      <c r="T3793" s="10" t="e">
        <f>SUM(E3793/P3793)</f>
        <v>#DIV/0!</v>
      </c>
      <c r="U3793" t="s">
        <v>8315</v>
      </c>
      <c r="V3793" t="s">
        <v>8357</v>
      </c>
    </row>
    <row r="3794" spans="1:22" ht="29" x14ac:dyDescent="0.35">
      <c r="A3794">
        <v>3792</v>
      </c>
      <c r="B3794" s="3" t="s">
        <v>3789</v>
      </c>
      <c r="C3794" s="3" t="s">
        <v>7902</v>
      </c>
      <c r="D3794" s="18">
        <v>12500</v>
      </c>
      <c r="E3794" s="18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7">
        <v>42170.238680555551</v>
      </c>
      <c r="L3794" s="7">
        <v>42200.238680555551</v>
      </c>
      <c r="M3794" s="5">
        <f>(J3794/86400)+25569+(-5/24)</f>
        <v>42170.238680555551</v>
      </c>
      <c r="N3794" s="5">
        <f t="shared" si="59"/>
        <v>42200.238680555551</v>
      </c>
      <c r="O3794" t="b">
        <v>0</v>
      </c>
      <c r="P3794">
        <v>2</v>
      </c>
      <c r="Q3794" t="b">
        <v>0</v>
      </c>
      <c r="R3794" t="s">
        <v>8305</v>
      </c>
      <c r="S3794" s="11">
        <f>SUM(E3794/D3794)*100</f>
        <v>0.27999999999999997</v>
      </c>
      <c r="T3794" s="10">
        <f>SUM(E3794/P3794)</f>
        <v>17.5</v>
      </c>
      <c r="U3794" t="s">
        <v>8315</v>
      </c>
      <c r="V3794" t="s">
        <v>8357</v>
      </c>
    </row>
    <row r="3795" spans="1:22" ht="43.5" x14ac:dyDescent="0.35">
      <c r="A3795">
        <v>3793</v>
      </c>
      <c r="B3795" s="3" t="s">
        <v>3790</v>
      </c>
      <c r="C3795" s="3" t="s">
        <v>7903</v>
      </c>
      <c r="D3795" s="18">
        <v>7000</v>
      </c>
      <c r="E3795" s="18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7">
        <v>41968.73065972222</v>
      </c>
      <c r="L3795" s="7">
        <v>41989.73065972222</v>
      </c>
      <c r="M3795" s="5">
        <f>(J3795/86400)+25569+(-5/24)</f>
        <v>41968.73065972222</v>
      </c>
      <c r="N3795" s="5">
        <f t="shared" si="59"/>
        <v>41989.73065972222</v>
      </c>
      <c r="O3795" t="b">
        <v>0</v>
      </c>
      <c r="P3795">
        <v>24</v>
      </c>
      <c r="Q3795" t="b">
        <v>0</v>
      </c>
      <c r="R3795" t="s">
        <v>8305</v>
      </c>
      <c r="S3795" s="11">
        <f>SUM(E3795/D3795)*100</f>
        <v>59.657142857142851</v>
      </c>
      <c r="T3795" s="10">
        <f>SUM(E3795/P3795)</f>
        <v>174</v>
      </c>
      <c r="U3795" t="s">
        <v>8315</v>
      </c>
      <c r="V3795" t="s">
        <v>8357</v>
      </c>
    </row>
    <row r="3796" spans="1:22" ht="58" x14ac:dyDescent="0.35">
      <c r="A3796">
        <v>3794</v>
      </c>
      <c r="B3796" s="3" t="s">
        <v>3791</v>
      </c>
      <c r="C3796" s="3" t="s">
        <v>7904</v>
      </c>
      <c r="D3796" s="18">
        <v>5000</v>
      </c>
      <c r="E3796" s="18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7">
        <v>42132.372152777774</v>
      </c>
      <c r="L3796" s="7">
        <v>42162.372152777774</v>
      </c>
      <c r="M3796" s="5">
        <f>(J3796/86400)+25569+(-5/24)</f>
        <v>42132.372152777774</v>
      </c>
      <c r="N3796" s="5">
        <f t="shared" si="59"/>
        <v>42162.372152777774</v>
      </c>
      <c r="O3796" t="b">
        <v>0</v>
      </c>
      <c r="P3796">
        <v>1</v>
      </c>
      <c r="Q3796" t="b">
        <v>0</v>
      </c>
      <c r="R3796" t="s">
        <v>8305</v>
      </c>
      <c r="S3796" s="11">
        <f>SUM(E3796/D3796)*100</f>
        <v>1</v>
      </c>
      <c r="T3796" s="10">
        <f>SUM(E3796/P3796)</f>
        <v>50</v>
      </c>
      <c r="U3796" t="s">
        <v>8315</v>
      </c>
      <c r="V3796" t="s">
        <v>8357</v>
      </c>
    </row>
    <row r="3797" spans="1:22" ht="43.5" x14ac:dyDescent="0.35">
      <c r="A3797">
        <v>3795</v>
      </c>
      <c r="B3797" s="3" t="s">
        <v>3792</v>
      </c>
      <c r="C3797" s="3" t="s">
        <v>7905</v>
      </c>
      <c r="D3797" s="18">
        <v>600</v>
      </c>
      <c r="E3797" s="18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7">
        <v>42201.227893518517</v>
      </c>
      <c r="L3797" s="7">
        <v>42244.729166666664</v>
      </c>
      <c r="M3797" s="5">
        <f>(J3797/86400)+25569+(-5/24)</f>
        <v>42201.227893518517</v>
      </c>
      <c r="N3797" s="5">
        <f t="shared" si="59"/>
        <v>42244.729166666664</v>
      </c>
      <c r="O3797" t="b">
        <v>0</v>
      </c>
      <c r="P3797">
        <v>2</v>
      </c>
      <c r="Q3797" t="b">
        <v>0</v>
      </c>
      <c r="R3797" t="s">
        <v>8305</v>
      </c>
      <c r="S3797" s="11">
        <f>SUM(E3797/D3797)*100</f>
        <v>1.6666666666666667</v>
      </c>
      <c r="T3797" s="10">
        <f>SUM(E3797/P3797)</f>
        <v>5</v>
      </c>
      <c r="U3797" t="s">
        <v>8315</v>
      </c>
      <c r="V3797" t="s">
        <v>8357</v>
      </c>
    </row>
    <row r="3798" spans="1:22" ht="43.5" x14ac:dyDescent="0.35">
      <c r="A3798">
        <v>3796</v>
      </c>
      <c r="B3798" s="3" t="s">
        <v>3793</v>
      </c>
      <c r="C3798" s="3" t="s">
        <v>7906</v>
      </c>
      <c r="D3798" s="18">
        <v>22500</v>
      </c>
      <c r="E3798" s="1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7">
        <v>42688.821250000001</v>
      </c>
      <c r="L3798" s="7">
        <v>42748.821250000001</v>
      </c>
      <c r="M3798" s="5">
        <f>(J3798/86400)+25569+(-5/24)</f>
        <v>42688.821250000001</v>
      </c>
      <c r="N3798" s="5">
        <f t="shared" si="59"/>
        <v>42748.821250000001</v>
      </c>
      <c r="O3798" t="b">
        <v>0</v>
      </c>
      <c r="P3798">
        <v>1</v>
      </c>
      <c r="Q3798" t="b">
        <v>0</v>
      </c>
      <c r="R3798" t="s">
        <v>8305</v>
      </c>
      <c r="S3798" s="11">
        <f>SUM(E3798/D3798)*100</f>
        <v>4.4444444444444444E-3</v>
      </c>
      <c r="T3798" s="10">
        <f>SUM(E3798/P3798)</f>
        <v>1</v>
      </c>
      <c r="U3798" t="s">
        <v>8315</v>
      </c>
      <c r="V3798" t="s">
        <v>8357</v>
      </c>
    </row>
    <row r="3799" spans="1:22" ht="58" x14ac:dyDescent="0.35">
      <c r="A3799">
        <v>3797</v>
      </c>
      <c r="B3799" s="3" t="s">
        <v>3794</v>
      </c>
      <c r="C3799" s="3" t="s">
        <v>7907</v>
      </c>
      <c r="D3799" s="18">
        <v>6000</v>
      </c>
      <c r="E3799" s="18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7">
        <v>42084.673206018517</v>
      </c>
      <c r="L3799" s="7">
        <v>42114.673206018517</v>
      </c>
      <c r="M3799" s="5">
        <f>(J3799/86400)+25569+(-5/24)</f>
        <v>42084.673206018517</v>
      </c>
      <c r="N3799" s="5">
        <f t="shared" si="59"/>
        <v>42114.673206018517</v>
      </c>
      <c r="O3799" t="b">
        <v>0</v>
      </c>
      <c r="P3799">
        <v>37</v>
      </c>
      <c r="Q3799" t="b">
        <v>0</v>
      </c>
      <c r="R3799" t="s">
        <v>8305</v>
      </c>
      <c r="S3799" s="11">
        <f>SUM(E3799/D3799)*100</f>
        <v>89.666666666666657</v>
      </c>
      <c r="T3799" s="10">
        <f>SUM(E3799/P3799)</f>
        <v>145.40540540540542</v>
      </c>
      <c r="U3799" t="s">
        <v>8315</v>
      </c>
      <c r="V3799" t="s">
        <v>8357</v>
      </c>
    </row>
    <row r="3800" spans="1:22" ht="43.5" x14ac:dyDescent="0.35">
      <c r="A3800">
        <v>3798</v>
      </c>
      <c r="B3800" s="3" t="s">
        <v>3795</v>
      </c>
      <c r="C3800" s="3" t="s">
        <v>7908</v>
      </c>
      <c r="D3800" s="18">
        <v>70000</v>
      </c>
      <c r="E3800" s="18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7">
        <v>41831.514444444438</v>
      </c>
      <c r="L3800" s="7">
        <v>41861.514444444438</v>
      </c>
      <c r="M3800" s="5">
        <f>(J3800/86400)+25569+(-5/24)</f>
        <v>41831.514444444438</v>
      </c>
      <c r="N3800" s="5">
        <f t="shared" si="59"/>
        <v>41861.514444444438</v>
      </c>
      <c r="O3800" t="b">
        <v>0</v>
      </c>
      <c r="P3800">
        <v>5</v>
      </c>
      <c r="Q3800" t="b">
        <v>0</v>
      </c>
      <c r="R3800" t="s">
        <v>8305</v>
      </c>
      <c r="S3800" s="11">
        <f>SUM(E3800/D3800)*100</f>
        <v>1.4642857142857144</v>
      </c>
      <c r="T3800" s="10">
        <f>SUM(E3800/P3800)</f>
        <v>205</v>
      </c>
      <c r="U3800" t="s">
        <v>8315</v>
      </c>
      <c r="V3800" t="s">
        <v>8357</v>
      </c>
    </row>
    <row r="3801" spans="1:22" ht="43.5" x14ac:dyDescent="0.35">
      <c r="A3801">
        <v>3799</v>
      </c>
      <c r="B3801" s="3" t="s">
        <v>3796</v>
      </c>
      <c r="C3801" s="3" t="s">
        <v>7909</v>
      </c>
      <c r="D3801" s="18">
        <v>10000</v>
      </c>
      <c r="E3801" s="18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7">
        <v>42410.722719907404</v>
      </c>
      <c r="L3801" s="7">
        <v>42440.722719907404</v>
      </c>
      <c r="M3801" s="5">
        <f>(J3801/86400)+25569+(-5/24)</f>
        <v>42410.722719907404</v>
      </c>
      <c r="N3801" s="5">
        <f t="shared" si="59"/>
        <v>42440.722719907404</v>
      </c>
      <c r="O3801" t="b">
        <v>0</v>
      </c>
      <c r="P3801">
        <v>4</v>
      </c>
      <c r="Q3801" t="b">
        <v>0</v>
      </c>
      <c r="R3801" t="s">
        <v>8305</v>
      </c>
      <c r="S3801" s="11">
        <f>SUM(E3801/D3801)*100</f>
        <v>4.0199999999999996</v>
      </c>
      <c r="T3801" s="10">
        <f>SUM(E3801/P3801)</f>
        <v>100.5</v>
      </c>
      <c r="U3801" t="s">
        <v>8315</v>
      </c>
      <c r="V3801" t="s">
        <v>8357</v>
      </c>
    </row>
    <row r="3802" spans="1:22" ht="43.5" x14ac:dyDescent="0.35">
      <c r="A3802">
        <v>3800</v>
      </c>
      <c r="B3802" s="3" t="s">
        <v>3797</v>
      </c>
      <c r="C3802" s="3" t="s">
        <v>7910</v>
      </c>
      <c r="D3802" s="18">
        <v>22000</v>
      </c>
      <c r="E3802" s="18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7">
        <v>41982.528738425921</v>
      </c>
      <c r="L3802" s="7">
        <v>42014.999305555553</v>
      </c>
      <c r="M3802" s="5">
        <f>(J3802/86400)+25569+(-5/24)</f>
        <v>41982.528738425921</v>
      </c>
      <c r="N3802" s="5">
        <f t="shared" si="59"/>
        <v>42014.999305555553</v>
      </c>
      <c r="O3802" t="b">
        <v>0</v>
      </c>
      <c r="P3802">
        <v>16</v>
      </c>
      <c r="Q3802" t="b">
        <v>0</v>
      </c>
      <c r="R3802" t="s">
        <v>8305</v>
      </c>
      <c r="S3802" s="11">
        <f>SUM(E3802/D3802)*100</f>
        <v>4.004545454545454</v>
      </c>
      <c r="T3802" s="10">
        <f>SUM(E3802/P3802)</f>
        <v>55.0625</v>
      </c>
      <c r="U3802" t="s">
        <v>8315</v>
      </c>
      <c r="V3802" t="s">
        <v>8357</v>
      </c>
    </row>
    <row r="3803" spans="1:22" ht="43.5" x14ac:dyDescent="0.35">
      <c r="A3803">
        <v>3801</v>
      </c>
      <c r="B3803" s="3" t="s">
        <v>3798</v>
      </c>
      <c r="C3803" s="3" t="s">
        <v>7911</v>
      </c>
      <c r="D3803" s="18">
        <v>5000</v>
      </c>
      <c r="E3803" s="18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7">
        <v>41975.467777777776</v>
      </c>
      <c r="L3803" s="7">
        <v>42006.467777777776</v>
      </c>
      <c r="M3803" s="5">
        <f>(J3803/86400)+25569+(-5/24)</f>
        <v>41975.467777777776</v>
      </c>
      <c r="N3803" s="5">
        <f t="shared" si="59"/>
        <v>42006.467777777776</v>
      </c>
      <c r="O3803" t="b">
        <v>0</v>
      </c>
      <c r="P3803">
        <v>9</v>
      </c>
      <c r="Q3803" t="b">
        <v>0</v>
      </c>
      <c r="R3803" t="s">
        <v>8305</v>
      </c>
      <c r="S3803" s="11">
        <f>SUM(E3803/D3803)*100</f>
        <v>8.52</v>
      </c>
      <c r="T3803" s="10">
        <f>SUM(E3803/P3803)</f>
        <v>47.333333333333336</v>
      </c>
      <c r="U3803" t="s">
        <v>8315</v>
      </c>
      <c r="V3803" t="s">
        <v>8357</v>
      </c>
    </row>
    <row r="3804" spans="1:22" ht="43.5" x14ac:dyDescent="0.35">
      <c r="A3804">
        <v>3802</v>
      </c>
      <c r="B3804" s="3" t="s">
        <v>3799</v>
      </c>
      <c r="C3804" s="3" t="s">
        <v>7912</v>
      </c>
      <c r="D3804" s="18">
        <v>3000</v>
      </c>
      <c r="E3804" s="18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7">
        <v>42268.917893518512</v>
      </c>
      <c r="L3804" s="7">
        <v>42298.917893518512</v>
      </c>
      <c r="M3804" s="5">
        <f>(J3804/86400)+25569+(-5/24)</f>
        <v>42268.917893518512</v>
      </c>
      <c r="N3804" s="5">
        <f t="shared" si="59"/>
        <v>42298.917893518512</v>
      </c>
      <c r="O3804" t="b">
        <v>0</v>
      </c>
      <c r="P3804">
        <v>0</v>
      </c>
      <c r="Q3804" t="b">
        <v>0</v>
      </c>
      <c r="R3804" t="s">
        <v>8305</v>
      </c>
      <c r="S3804" s="11">
        <f>SUM(E3804/D3804)*100</f>
        <v>0</v>
      </c>
      <c r="T3804" s="10" t="e">
        <f>SUM(E3804/P3804)</f>
        <v>#DIV/0!</v>
      </c>
      <c r="U3804" t="s">
        <v>8315</v>
      </c>
      <c r="V3804" t="s">
        <v>8357</v>
      </c>
    </row>
    <row r="3805" spans="1:22" ht="29" x14ac:dyDescent="0.35">
      <c r="A3805">
        <v>3803</v>
      </c>
      <c r="B3805" s="3" t="s">
        <v>3800</v>
      </c>
      <c r="C3805" s="3" t="s">
        <v>7913</v>
      </c>
      <c r="D3805" s="18">
        <v>12000</v>
      </c>
      <c r="E3805" s="18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7">
        <v>42403.763518518514</v>
      </c>
      <c r="L3805" s="7">
        <v>42433.763518518514</v>
      </c>
      <c r="M3805" s="5">
        <f>(J3805/86400)+25569+(-5/24)</f>
        <v>42403.763518518514</v>
      </c>
      <c r="N3805" s="5">
        <f t="shared" si="59"/>
        <v>42433.763518518514</v>
      </c>
      <c r="O3805" t="b">
        <v>0</v>
      </c>
      <c r="P3805">
        <v>40</v>
      </c>
      <c r="Q3805" t="b">
        <v>0</v>
      </c>
      <c r="R3805" t="s">
        <v>8305</v>
      </c>
      <c r="S3805" s="11">
        <f>SUM(E3805/D3805)*100</f>
        <v>19.650000000000002</v>
      </c>
      <c r="T3805" s="10">
        <f>SUM(E3805/P3805)</f>
        <v>58.95</v>
      </c>
      <c r="U3805" t="s">
        <v>8315</v>
      </c>
      <c r="V3805" t="s">
        <v>8357</v>
      </c>
    </row>
    <row r="3806" spans="1:22" ht="43.5" x14ac:dyDescent="0.35">
      <c r="A3806">
        <v>3804</v>
      </c>
      <c r="B3806" s="3" t="s">
        <v>3801</v>
      </c>
      <c r="C3806" s="3" t="s">
        <v>7914</v>
      </c>
      <c r="D3806" s="18">
        <v>8000</v>
      </c>
      <c r="E3806" s="18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7">
        <v>42526.801203703704</v>
      </c>
      <c r="L3806" s="7">
        <v>42582.083333333336</v>
      </c>
      <c r="M3806" s="5">
        <f>(J3806/86400)+25569+(-5/24)</f>
        <v>42526.801203703704</v>
      </c>
      <c r="N3806" s="5">
        <f t="shared" si="59"/>
        <v>42582.083333333336</v>
      </c>
      <c r="O3806" t="b">
        <v>0</v>
      </c>
      <c r="P3806">
        <v>0</v>
      </c>
      <c r="Q3806" t="b">
        <v>0</v>
      </c>
      <c r="R3806" t="s">
        <v>8305</v>
      </c>
      <c r="S3806" s="11">
        <f>SUM(E3806/D3806)*100</f>
        <v>0</v>
      </c>
      <c r="T3806" s="10" t="e">
        <f>SUM(E3806/P3806)</f>
        <v>#DIV/0!</v>
      </c>
      <c r="U3806" t="s">
        <v>8315</v>
      </c>
      <c r="V3806" t="s">
        <v>8357</v>
      </c>
    </row>
    <row r="3807" spans="1:22" ht="43.5" x14ac:dyDescent="0.35">
      <c r="A3807">
        <v>3805</v>
      </c>
      <c r="B3807" s="3" t="s">
        <v>3802</v>
      </c>
      <c r="C3807" s="3" t="s">
        <v>7915</v>
      </c>
      <c r="D3807" s="18">
        <v>150000</v>
      </c>
      <c r="E3807" s="18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7">
        <v>41849.678703703699</v>
      </c>
      <c r="L3807" s="7">
        <v>41909.678703703699</v>
      </c>
      <c r="M3807" s="5">
        <f>(J3807/86400)+25569+(-5/24)</f>
        <v>41849.678703703699</v>
      </c>
      <c r="N3807" s="5">
        <f t="shared" si="59"/>
        <v>41909.678703703699</v>
      </c>
      <c r="O3807" t="b">
        <v>0</v>
      </c>
      <c r="P3807">
        <v>2</v>
      </c>
      <c r="Q3807" t="b">
        <v>0</v>
      </c>
      <c r="R3807" t="s">
        <v>8305</v>
      </c>
      <c r="S3807" s="11">
        <f>SUM(E3807/D3807)*100</f>
        <v>2E-3</v>
      </c>
      <c r="T3807" s="10">
        <f>SUM(E3807/P3807)</f>
        <v>1.5</v>
      </c>
      <c r="U3807" t="s">
        <v>8315</v>
      </c>
      <c r="V3807" t="s">
        <v>8357</v>
      </c>
    </row>
    <row r="3808" spans="1:22" ht="58" x14ac:dyDescent="0.35">
      <c r="A3808">
        <v>3806</v>
      </c>
      <c r="B3808" s="3" t="s">
        <v>3803</v>
      </c>
      <c r="C3808" s="3" t="s">
        <v>7916</v>
      </c>
      <c r="D3808" s="18">
        <v>7500</v>
      </c>
      <c r="E3808" s="1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7">
        <v>41799.050706018512</v>
      </c>
      <c r="L3808" s="7">
        <v>41819.050706018512</v>
      </c>
      <c r="M3808" s="5">
        <f>(J3808/86400)+25569+(-5/24)</f>
        <v>41799.050706018512</v>
      </c>
      <c r="N3808" s="5">
        <f t="shared" si="59"/>
        <v>41819.050706018512</v>
      </c>
      <c r="O3808" t="b">
        <v>0</v>
      </c>
      <c r="P3808">
        <v>1</v>
      </c>
      <c r="Q3808" t="b">
        <v>0</v>
      </c>
      <c r="R3808" t="s">
        <v>8305</v>
      </c>
      <c r="S3808" s="11">
        <f>SUM(E3808/D3808)*100</f>
        <v>6.6666666666666666E-2</v>
      </c>
      <c r="T3808" s="10">
        <f>SUM(E3808/P3808)</f>
        <v>5</v>
      </c>
      <c r="U3808" t="s">
        <v>8315</v>
      </c>
      <c r="V3808" t="s">
        <v>8357</v>
      </c>
    </row>
    <row r="3809" spans="1:22" ht="43.5" x14ac:dyDescent="0.35">
      <c r="A3809">
        <v>3807</v>
      </c>
      <c r="B3809" s="3" t="s">
        <v>3804</v>
      </c>
      <c r="C3809" s="3" t="s">
        <v>7917</v>
      </c>
      <c r="D3809" s="18">
        <v>1500</v>
      </c>
      <c r="E3809" s="18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7">
        <v>42090.700682870367</v>
      </c>
      <c r="L3809" s="7">
        <v>42097.700682870367</v>
      </c>
      <c r="M3809" s="5">
        <f>(J3809/86400)+25569+(-5/24)</f>
        <v>42090.700682870367</v>
      </c>
      <c r="N3809" s="5">
        <f t="shared" si="59"/>
        <v>42097.700682870367</v>
      </c>
      <c r="O3809" t="b">
        <v>0</v>
      </c>
      <c r="P3809">
        <v>9</v>
      </c>
      <c r="Q3809" t="b">
        <v>0</v>
      </c>
      <c r="R3809" t="s">
        <v>8305</v>
      </c>
      <c r="S3809" s="11">
        <f>SUM(E3809/D3809)*100</f>
        <v>30.333333333333336</v>
      </c>
      <c r="T3809" s="10">
        <f>SUM(E3809/P3809)</f>
        <v>50.555555555555557</v>
      </c>
      <c r="U3809" t="s">
        <v>8315</v>
      </c>
      <c r="V3809" t="s">
        <v>8357</v>
      </c>
    </row>
    <row r="3810" spans="1:22" ht="43.5" x14ac:dyDescent="0.35">
      <c r="A3810">
        <v>3808</v>
      </c>
      <c r="B3810" s="3" t="s">
        <v>3805</v>
      </c>
      <c r="C3810" s="3" t="s">
        <v>7918</v>
      </c>
      <c r="D3810" s="18">
        <v>1000</v>
      </c>
      <c r="E3810" s="18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7">
        <v>42059.24559027778</v>
      </c>
      <c r="L3810" s="7">
        <v>42119.203923611109</v>
      </c>
      <c r="M3810" s="5">
        <f>(J3810/86400)+25569+(-5/24)</f>
        <v>42059.24559027778</v>
      </c>
      <c r="N3810" s="5">
        <f t="shared" si="59"/>
        <v>42119.203923611109</v>
      </c>
      <c r="O3810" t="b">
        <v>0</v>
      </c>
      <c r="P3810">
        <v>24</v>
      </c>
      <c r="Q3810" t="b">
        <v>1</v>
      </c>
      <c r="R3810" t="s">
        <v>8271</v>
      </c>
      <c r="S3810" s="11">
        <f>SUM(E3810/D3810)*100</f>
        <v>100</v>
      </c>
      <c r="T3810" s="10">
        <f>SUM(E3810/P3810)</f>
        <v>41.666666666666664</v>
      </c>
      <c r="U3810" t="s">
        <v>8315</v>
      </c>
      <c r="V3810" t="s">
        <v>8316</v>
      </c>
    </row>
    <row r="3811" spans="1:22" ht="58" x14ac:dyDescent="0.35">
      <c r="A3811">
        <v>3809</v>
      </c>
      <c r="B3811" s="3" t="s">
        <v>3806</v>
      </c>
      <c r="C3811" s="3" t="s">
        <v>7919</v>
      </c>
      <c r="D3811" s="18">
        <v>2000</v>
      </c>
      <c r="E3811" s="18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7">
        <v>41800.318368055552</v>
      </c>
      <c r="L3811" s="7">
        <v>41850.75</v>
      </c>
      <c r="M3811" s="5">
        <f>(J3811/86400)+25569+(-5/24)</f>
        <v>41800.318368055552</v>
      </c>
      <c r="N3811" s="5">
        <f t="shared" si="59"/>
        <v>41850.75</v>
      </c>
      <c r="O3811" t="b">
        <v>0</v>
      </c>
      <c r="P3811">
        <v>38</v>
      </c>
      <c r="Q3811" t="b">
        <v>1</v>
      </c>
      <c r="R3811" t="s">
        <v>8271</v>
      </c>
      <c r="S3811" s="11">
        <f>SUM(E3811/D3811)*100</f>
        <v>101.25</v>
      </c>
      <c r="T3811" s="10">
        <f>SUM(E3811/P3811)</f>
        <v>53.289473684210527</v>
      </c>
      <c r="U3811" t="s">
        <v>8315</v>
      </c>
      <c r="V3811" t="s">
        <v>8316</v>
      </c>
    </row>
    <row r="3812" spans="1:22" ht="43.5" x14ac:dyDescent="0.35">
      <c r="A3812">
        <v>3810</v>
      </c>
      <c r="B3812" s="3" t="s">
        <v>3807</v>
      </c>
      <c r="C3812" s="3" t="s">
        <v>7920</v>
      </c>
      <c r="D3812" s="18">
        <v>1500</v>
      </c>
      <c r="E3812" s="18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7">
        <v>42054.640717592592</v>
      </c>
      <c r="L3812" s="7">
        <v>42084.599050925921</v>
      </c>
      <c r="M3812" s="5">
        <f>(J3812/86400)+25569+(-5/24)</f>
        <v>42054.640717592592</v>
      </c>
      <c r="N3812" s="5">
        <f t="shared" si="59"/>
        <v>42084.599050925921</v>
      </c>
      <c r="O3812" t="b">
        <v>0</v>
      </c>
      <c r="P3812">
        <v>26</v>
      </c>
      <c r="Q3812" t="b">
        <v>1</v>
      </c>
      <c r="R3812" t="s">
        <v>8271</v>
      </c>
      <c r="S3812" s="11">
        <f>SUM(E3812/D3812)*100</f>
        <v>121.73333333333333</v>
      </c>
      <c r="T3812" s="10">
        <f>SUM(E3812/P3812)</f>
        <v>70.230769230769226</v>
      </c>
      <c r="U3812" t="s">
        <v>8315</v>
      </c>
      <c r="V3812" t="s">
        <v>8316</v>
      </c>
    </row>
    <row r="3813" spans="1:22" ht="43.5" x14ac:dyDescent="0.35">
      <c r="A3813">
        <v>3811</v>
      </c>
      <c r="B3813" s="3" t="s">
        <v>3808</v>
      </c>
      <c r="C3813" s="3" t="s">
        <v>7921</v>
      </c>
      <c r="D3813" s="18">
        <v>250</v>
      </c>
      <c r="E3813" s="18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7">
        <v>42487.418668981474</v>
      </c>
      <c r="L3813" s="7">
        <v>42521.249999999993</v>
      </c>
      <c r="M3813" s="5">
        <f>(J3813/86400)+25569+(-5/24)</f>
        <v>42487.418668981474</v>
      </c>
      <c r="N3813" s="5">
        <f t="shared" si="59"/>
        <v>42521.249999999993</v>
      </c>
      <c r="O3813" t="b">
        <v>0</v>
      </c>
      <c r="P3813">
        <v>19</v>
      </c>
      <c r="Q3813" t="b">
        <v>1</v>
      </c>
      <c r="R3813" t="s">
        <v>8271</v>
      </c>
      <c r="S3813" s="11">
        <f>SUM(E3813/D3813)*100</f>
        <v>330</v>
      </c>
      <c r="T3813" s="10">
        <f>SUM(E3813/P3813)</f>
        <v>43.421052631578945</v>
      </c>
      <c r="U3813" t="s">
        <v>8315</v>
      </c>
      <c r="V3813" t="s">
        <v>8316</v>
      </c>
    </row>
    <row r="3814" spans="1:22" ht="43.5" x14ac:dyDescent="0.35">
      <c r="A3814">
        <v>3812</v>
      </c>
      <c r="B3814" s="3" t="s">
        <v>3809</v>
      </c>
      <c r="C3814" s="3" t="s">
        <v>7922</v>
      </c>
      <c r="D3814" s="18">
        <v>2000</v>
      </c>
      <c r="E3814" s="18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7">
        <v>42109.542916666665</v>
      </c>
      <c r="L3814" s="7">
        <v>42155.957638888889</v>
      </c>
      <c r="M3814" s="5">
        <f>(J3814/86400)+25569+(-5/24)</f>
        <v>42109.542916666665</v>
      </c>
      <c r="N3814" s="5">
        <f t="shared" si="59"/>
        <v>42155.957638888889</v>
      </c>
      <c r="O3814" t="b">
        <v>0</v>
      </c>
      <c r="P3814">
        <v>11</v>
      </c>
      <c r="Q3814" t="b">
        <v>1</v>
      </c>
      <c r="R3814" t="s">
        <v>8271</v>
      </c>
      <c r="S3814" s="11">
        <f>SUM(E3814/D3814)*100</f>
        <v>109.55</v>
      </c>
      <c r="T3814" s="10">
        <f>SUM(E3814/P3814)</f>
        <v>199.18181818181819</v>
      </c>
      <c r="U3814" t="s">
        <v>8315</v>
      </c>
      <c r="V3814" t="s">
        <v>8316</v>
      </c>
    </row>
    <row r="3815" spans="1:22" ht="58" x14ac:dyDescent="0.35">
      <c r="A3815">
        <v>3813</v>
      </c>
      <c r="B3815" s="3" t="s">
        <v>3810</v>
      </c>
      <c r="C3815" s="3" t="s">
        <v>7923</v>
      </c>
      <c r="D3815" s="18">
        <v>2100</v>
      </c>
      <c r="E3815" s="18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7">
        <v>42497.067372685182</v>
      </c>
      <c r="L3815" s="7">
        <v>42535.696527777771</v>
      </c>
      <c r="M3815" s="5">
        <f>(J3815/86400)+25569+(-5/24)</f>
        <v>42497.067372685182</v>
      </c>
      <c r="N3815" s="5">
        <f t="shared" si="59"/>
        <v>42535.696527777771</v>
      </c>
      <c r="O3815" t="b">
        <v>0</v>
      </c>
      <c r="P3815">
        <v>27</v>
      </c>
      <c r="Q3815" t="b">
        <v>1</v>
      </c>
      <c r="R3815" t="s">
        <v>8271</v>
      </c>
      <c r="S3815" s="11">
        <f>SUM(E3815/D3815)*100</f>
        <v>100.95190476190474</v>
      </c>
      <c r="T3815" s="10">
        <f>SUM(E3815/P3815)</f>
        <v>78.518148148148143</v>
      </c>
      <c r="U3815" t="s">
        <v>8315</v>
      </c>
      <c r="V3815" t="s">
        <v>8316</v>
      </c>
    </row>
    <row r="3816" spans="1:22" ht="43.5" x14ac:dyDescent="0.35">
      <c r="A3816">
        <v>3814</v>
      </c>
      <c r="B3816" s="3" t="s">
        <v>3811</v>
      </c>
      <c r="C3816" s="3" t="s">
        <v>7924</v>
      </c>
      <c r="D3816" s="18">
        <v>1500</v>
      </c>
      <c r="E3816" s="18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7">
        <v>42058.695740740739</v>
      </c>
      <c r="L3816" s="7">
        <v>42094.957638888889</v>
      </c>
      <c r="M3816" s="5">
        <f>(J3816/86400)+25569+(-5/24)</f>
        <v>42058.695740740739</v>
      </c>
      <c r="N3816" s="5">
        <f t="shared" si="59"/>
        <v>42094.957638888889</v>
      </c>
      <c r="O3816" t="b">
        <v>0</v>
      </c>
      <c r="P3816">
        <v>34</v>
      </c>
      <c r="Q3816" t="b">
        <v>1</v>
      </c>
      <c r="R3816" t="s">
        <v>8271</v>
      </c>
      <c r="S3816" s="11">
        <f>SUM(E3816/D3816)*100</f>
        <v>140.13333333333333</v>
      </c>
      <c r="T3816" s="10">
        <f>SUM(E3816/P3816)</f>
        <v>61.823529411764703</v>
      </c>
      <c r="U3816" t="s">
        <v>8315</v>
      </c>
      <c r="V3816" t="s">
        <v>8316</v>
      </c>
    </row>
    <row r="3817" spans="1:22" ht="29" x14ac:dyDescent="0.35">
      <c r="A3817">
        <v>3815</v>
      </c>
      <c r="B3817" s="3" t="s">
        <v>3812</v>
      </c>
      <c r="C3817" s="3" t="s">
        <v>7925</v>
      </c>
      <c r="D3817" s="18">
        <v>1000</v>
      </c>
      <c r="E3817" s="18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7">
        <v>42207.051585648143</v>
      </c>
      <c r="L3817" s="7">
        <v>42236.749999999993</v>
      </c>
      <c r="M3817" s="5">
        <f>(J3817/86400)+25569+(-5/24)</f>
        <v>42207.051585648143</v>
      </c>
      <c r="N3817" s="5">
        <f t="shared" si="59"/>
        <v>42236.749999999993</v>
      </c>
      <c r="O3817" t="b">
        <v>0</v>
      </c>
      <c r="P3817">
        <v>20</v>
      </c>
      <c r="Q3817" t="b">
        <v>1</v>
      </c>
      <c r="R3817" t="s">
        <v>8271</v>
      </c>
      <c r="S3817" s="11">
        <f>SUM(E3817/D3817)*100</f>
        <v>100.001</v>
      </c>
      <c r="T3817" s="10">
        <f>SUM(E3817/P3817)</f>
        <v>50.000500000000002</v>
      </c>
      <c r="U3817" t="s">
        <v>8315</v>
      </c>
      <c r="V3817" t="s">
        <v>8316</v>
      </c>
    </row>
    <row r="3818" spans="1:22" ht="58" x14ac:dyDescent="0.35">
      <c r="A3818">
        <v>3816</v>
      </c>
      <c r="B3818" s="3" t="s">
        <v>3813</v>
      </c>
      <c r="C3818" s="3" t="s">
        <v>7926</v>
      </c>
      <c r="D3818" s="18">
        <v>1500</v>
      </c>
      <c r="E3818" s="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7">
        <v>41807.481747685182</v>
      </c>
      <c r="L3818" s="7">
        <v>41837.481747685182</v>
      </c>
      <c r="M3818" s="5">
        <f>(J3818/86400)+25569+(-5/24)</f>
        <v>41807.481747685182</v>
      </c>
      <c r="N3818" s="5">
        <f t="shared" si="59"/>
        <v>41837.481747685182</v>
      </c>
      <c r="O3818" t="b">
        <v>0</v>
      </c>
      <c r="P3818">
        <v>37</v>
      </c>
      <c r="Q3818" t="b">
        <v>1</v>
      </c>
      <c r="R3818" t="s">
        <v>8271</v>
      </c>
      <c r="S3818" s="11">
        <f>SUM(E3818/D3818)*100</f>
        <v>119.238</v>
      </c>
      <c r="T3818" s="10">
        <f>SUM(E3818/P3818)</f>
        <v>48.339729729729726</v>
      </c>
      <c r="U3818" t="s">
        <v>8315</v>
      </c>
      <c r="V3818" t="s">
        <v>8316</v>
      </c>
    </row>
    <row r="3819" spans="1:22" ht="43.5" x14ac:dyDescent="0.35">
      <c r="A3819">
        <v>3817</v>
      </c>
      <c r="B3819" s="3" t="s">
        <v>3814</v>
      </c>
      <c r="C3819" s="3" t="s">
        <v>7927</v>
      </c>
      <c r="D3819" s="18">
        <v>2000</v>
      </c>
      <c r="E3819" s="18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7">
        <v>42284.488611111105</v>
      </c>
      <c r="L3819" s="7">
        <v>42300.957638888889</v>
      </c>
      <c r="M3819" s="5">
        <f>(J3819/86400)+25569+(-5/24)</f>
        <v>42284.488611111105</v>
      </c>
      <c r="N3819" s="5">
        <f t="shared" si="59"/>
        <v>42300.957638888889</v>
      </c>
      <c r="O3819" t="b">
        <v>0</v>
      </c>
      <c r="P3819">
        <v>20</v>
      </c>
      <c r="Q3819" t="b">
        <v>1</v>
      </c>
      <c r="R3819" t="s">
        <v>8271</v>
      </c>
      <c r="S3819" s="11">
        <f>SUM(E3819/D3819)*100</f>
        <v>107.25</v>
      </c>
      <c r="T3819" s="10">
        <f>SUM(E3819/P3819)</f>
        <v>107.25</v>
      </c>
      <c r="U3819" t="s">
        <v>8315</v>
      </c>
      <c r="V3819" t="s">
        <v>8316</v>
      </c>
    </row>
    <row r="3820" spans="1:22" ht="43.5" x14ac:dyDescent="0.35">
      <c r="A3820">
        <v>3818</v>
      </c>
      <c r="B3820" s="3" t="s">
        <v>3815</v>
      </c>
      <c r="C3820" s="3" t="s">
        <v>7928</v>
      </c>
      <c r="D3820" s="18">
        <v>250</v>
      </c>
      <c r="E3820" s="18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7">
        <v>42045.634050925924</v>
      </c>
      <c r="L3820" s="7">
        <v>42075.592384259253</v>
      </c>
      <c r="M3820" s="5">
        <f>(J3820/86400)+25569+(-5/24)</f>
        <v>42045.634050925924</v>
      </c>
      <c r="N3820" s="5">
        <f t="shared" si="59"/>
        <v>42075.592384259253</v>
      </c>
      <c r="O3820" t="b">
        <v>0</v>
      </c>
      <c r="P3820">
        <v>10</v>
      </c>
      <c r="Q3820" t="b">
        <v>1</v>
      </c>
      <c r="R3820" t="s">
        <v>8271</v>
      </c>
      <c r="S3820" s="11">
        <f>SUM(E3820/D3820)*100</f>
        <v>227.99999999999997</v>
      </c>
      <c r="T3820" s="10">
        <f>SUM(E3820/P3820)</f>
        <v>57</v>
      </c>
      <c r="U3820" t="s">
        <v>8315</v>
      </c>
      <c r="V3820" t="s">
        <v>8316</v>
      </c>
    </row>
    <row r="3821" spans="1:22" ht="43.5" x14ac:dyDescent="0.35">
      <c r="A3821">
        <v>3819</v>
      </c>
      <c r="B3821" s="3" t="s">
        <v>3816</v>
      </c>
      <c r="C3821" s="3" t="s">
        <v>7817</v>
      </c>
      <c r="D3821" s="18">
        <v>1000</v>
      </c>
      <c r="E3821" s="18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7">
        <v>42184.001203703701</v>
      </c>
      <c r="L3821" s="7">
        <v>42202.668055555558</v>
      </c>
      <c r="M3821" s="5">
        <f>(J3821/86400)+25569+(-5/24)</f>
        <v>42184.001203703701</v>
      </c>
      <c r="N3821" s="5">
        <f t="shared" si="59"/>
        <v>42202.668055555558</v>
      </c>
      <c r="O3821" t="b">
        <v>0</v>
      </c>
      <c r="P3821">
        <v>26</v>
      </c>
      <c r="Q3821" t="b">
        <v>1</v>
      </c>
      <c r="R3821" t="s">
        <v>8271</v>
      </c>
      <c r="S3821" s="11">
        <f>SUM(E3821/D3821)*100</f>
        <v>106.4</v>
      </c>
      <c r="T3821" s="10">
        <f>SUM(E3821/P3821)</f>
        <v>40.92307692307692</v>
      </c>
      <c r="U3821" t="s">
        <v>8315</v>
      </c>
      <c r="V3821" t="s">
        <v>8316</v>
      </c>
    </row>
    <row r="3822" spans="1:22" ht="43.5" x14ac:dyDescent="0.35">
      <c r="A3822">
        <v>3820</v>
      </c>
      <c r="B3822" s="3" t="s">
        <v>3817</v>
      </c>
      <c r="C3822" s="3" t="s">
        <v>7929</v>
      </c>
      <c r="D3822" s="18">
        <v>300</v>
      </c>
      <c r="E3822" s="18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7">
        <v>42160.443483796298</v>
      </c>
      <c r="L3822" s="7">
        <v>42190.443483796298</v>
      </c>
      <c r="M3822" s="5">
        <f>(J3822/86400)+25569+(-5/24)</f>
        <v>42160.443483796298</v>
      </c>
      <c r="N3822" s="5">
        <f t="shared" si="59"/>
        <v>42190.443483796298</v>
      </c>
      <c r="O3822" t="b">
        <v>0</v>
      </c>
      <c r="P3822">
        <v>20</v>
      </c>
      <c r="Q3822" t="b">
        <v>1</v>
      </c>
      <c r="R3822" t="s">
        <v>8271</v>
      </c>
      <c r="S3822" s="11">
        <f>SUM(E3822/D3822)*100</f>
        <v>143.33333333333334</v>
      </c>
      <c r="T3822" s="10">
        <f>SUM(E3822/P3822)</f>
        <v>21.5</v>
      </c>
      <c r="U3822" t="s">
        <v>8315</v>
      </c>
      <c r="V3822" t="s">
        <v>8316</v>
      </c>
    </row>
    <row r="3823" spans="1:22" ht="43.5" x14ac:dyDescent="0.35">
      <c r="A3823">
        <v>3821</v>
      </c>
      <c r="B3823" s="3" t="s">
        <v>3818</v>
      </c>
      <c r="C3823" s="3" t="s">
        <v>7930</v>
      </c>
      <c r="D3823" s="18">
        <v>3500</v>
      </c>
      <c r="E3823" s="18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7">
        <v>42340.972303240742</v>
      </c>
      <c r="L3823" s="7">
        <v>42372.972303240742</v>
      </c>
      <c r="M3823" s="5">
        <f>(J3823/86400)+25569+(-5/24)</f>
        <v>42340.972303240742</v>
      </c>
      <c r="N3823" s="5">
        <f t="shared" si="59"/>
        <v>42372.972303240742</v>
      </c>
      <c r="O3823" t="b">
        <v>0</v>
      </c>
      <c r="P3823">
        <v>46</v>
      </c>
      <c r="Q3823" t="b">
        <v>1</v>
      </c>
      <c r="R3823" t="s">
        <v>8271</v>
      </c>
      <c r="S3823" s="11">
        <f>SUM(E3823/D3823)*100</f>
        <v>104.54285714285714</v>
      </c>
      <c r="T3823" s="10">
        <f>SUM(E3823/P3823)</f>
        <v>79.543478260869563</v>
      </c>
      <c r="U3823" t="s">
        <v>8315</v>
      </c>
      <c r="V3823" t="s">
        <v>8316</v>
      </c>
    </row>
    <row r="3824" spans="1:22" ht="58" x14ac:dyDescent="0.35">
      <c r="A3824">
        <v>3822</v>
      </c>
      <c r="B3824" s="3" t="s">
        <v>3819</v>
      </c>
      <c r="C3824" s="3" t="s">
        <v>7931</v>
      </c>
      <c r="D3824" s="18">
        <v>5000</v>
      </c>
      <c r="E3824" s="18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7">
        <v>42329.629826388882</v>
      </c>
      <c r="L3824" s="7">
        <v>42388.749305555553</v>
      </c>
      <c r="M3824" s="5">
        <f>(J3824/86400)+25569+(-5/24)</f>
        <v>42329.629826388882</v>
      </c>
      <c r="N3824" s="5">
        <f t="shared" si="59"/>
        <v>42388.749305555553</v>
      </c>
      <c r="O3824" t="b">
        <v>0</v>
      </c>
      <c r="P3824">
        <v>76</v>
      </c>
      <c r="Q3824" t="b">
        <v>1</v>
      </c>
      <c r="R3824" t="s">
        <v>8271</v>
      </c>
      <c r="S3824" s="11">
        <f>SUM(E3824/D3824)*100</f>
        <v>110.02000000000001</v>
      </c>
      <c r="T3824" s="10">
        <f>SUM(E3824/P3824)</f>
        <v>72.381578947368425</v>
      </c>
      <c r="U3824" t="s">
        <v>8315</v>
      </c>
      <c r="V3824" t="s">
        <v>8316</v>
      </c>
    </row>
    <row r="3825" spans="1:22" ht="43.5" x14ac:dyDescent="0.35">
      <c r="A3825">
        <v>3823</v>
      </c>
      <c r="B3825" s="3" t="s">
        <v>3820</v>
      </c>
      <c r="C3825" s="3" t="s">
        <v>7932</v>
      </c>
      <c r="D3825" s="18">
        <v>2500</v>
      </c>
      <c r="E3825" s="18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7">
        <v>42170.701898148145</v>
      </c>
      <c r="L3825" s="7">
        <v>42204.957638888889</v>
      </c>
      <c r="M3825" s="5">
        <f>(J3825/86400)+25569+(-5/24)</f>
        <v>42170.701898148145</v>
      </c>
      <c r="N3825" s="5">
        <f t="shared" si="59"/>
        <v>42204.957638888889</v>
      </c>
      <c r="O3825" t="b">
        <v>0</v>
      </c>
      <c r="P3825">
        <v>41</v>
      </c>
      <c r="Q3825" t="b">
        <v>1</v>
      </c>
      <c r="R3825" t="s">
        <v>8271</v>
      </c>
      <c r="S3825" s="11">
        <f>SUM(E3825/D3825)*100</f>
        <v>106</v>
      </c>
      <c r="T3825" s="10">
        <f>SUM(E3825/P3825)</f>
        <v>64.634146341463421</v>
      </c>
      <c r="U3825" t="s">
        <v>8315</v>
      </c>
      <c r="V3825" t="s">
        <v>8316</v>
      </c>
    </row>
    <row r="3826" spans="1:22" ht="43.5" x14ac:dyDescent="0.35">
      <c r="A3826">
        <v>3824</v>
      </c>
      <c r="B3826" s="3" t="s">
        <v>3821</v>
      </c>
      <c r="C3826" s="3" t="s">
        <v>7933</v>
      </c>
      <c r="D3826" s="18">
        <v>250</v>
      </c>
      <c r="E3826" s="18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7">
        <v>42571.417858796289</v>
      </c>
      <c r="L3826" s="7">
        <v>42583.361805555549</v>
      </c>
      <c r="M3826" s="5">
        <f>(J3826/86400)+25569+(-5/24)</f>
        <v>42571.417858796289</v>
      </c>
      <c r="N3826" s="5">
        <f t="shared" si="59"/>
        <v>42583.361805555549</v>
      </c>
      <c r="O3826" t="b">
        <v>0</v>
      </c>
      <c r="P3826">
        <v>7</v>
      </c>
      <c r="Q3826" t="b">
        <v>1</v>
      </c>
      <c r="R3826" t="s">
        <v>8271</v>
      </c>
      <c r="S3826" s="11">
        <f>SUM(E3826/D3826)*100</f>
        <v>108</v>
      </c>
      <c r="T3826" s="10">
        <f>SUM(E3826/P3826)</f>
        <v>38.571428571428569</v>
      </c>
      <c r="U3826" t="s">
        <v>8315</v>
      </c>
      <c r="V3826" t="s">
        <v>8316</v>
      </c>
    </row>
    <row r="3827" spans="1:22" ht="43.5" x14ac:dyDescent="0.35">
      <c r="A3827">
        <v>3825</v>
      </c>
      <c r="B3827" s="3" t="s">
        <v>3822</v>
      </c>
      <c r="C3827" s="3" t="s">
        <v>7934</v>
      </c>
      <c r="D3827" s="18">
        <v>5000</v>
      </c>
      <c r="E3827" s="18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7">
        <v>42150.861273148148</v>
      </c>
      <c r="L3827" s="7">
        <v>42171.861273148148</v>
      </c>
      <c r="M3827" s="5">
        <f>(J3827/86400)+25569+(-5/24)</f>
        <v>42150.861273148148</v>
      </c>
      <c r="N3827" s="5">
        <f t="shared" si="59"/>
        <v>42171.861273148148</v>
      </c>
      <c r="O3827" t="b">
        <v>0</v>
      </c>
      <c r="P3827">
        <v>49</v>
      </c>
      <c r="Q3827" t="b">
        <v>1</v>
      </c>
      <c r="R3827" t="s">
        <v>8271</v>
      </c>
      <c r="S3827" s="11">
        <f>SUM(E3827/D3827)*100</f>
        <v>105.42</v>
      </c>
      <c r="T3827" s="10">
        <f>SUM(E3827/P3827)</f>
        <v>107.57142857142857</v>
      </c>
      <c r="U3827" t="s">
        <v>8315</v>
      </c>
      <c r="V3827" t="s">
        <v>8316</v>
      </c>
    </row>
    <row r="3828" spans="1:22" ht="43.5" x14ac:dyDescent="0.35">
      <c r="A3828">
        <v>3826</v>
      </c>
      <c r="B3828" s="3" t="s">
        <v>3823</v>
      </c>
      <c r="C3828" s="3" t="s">
        <v>7935</v>
      </c>
      <c r="D3828" s="18">
        <v>600</v>
      </c>
      <c r="E3828" s="1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7">
        <v>42101.215208333328</v>
      </c>
      <c r="L3828" s="7">
        <v>42131.215208333328</v>
      </c>
      <c r="M3828" s="5">
        <f>(J3828/86400)+25569+(-5/24)</f>
        <v>42101.215208333328</v>
      </c>
      <c r="N3828" s="5">
        <f t="shared" si="59"/>
        <v>42131.215208333328</v>
      </c>
      <c r="O3828" t="b">
        <v>0</v>
      </c>
      <c r="P3828">
        <v>26</v>
      </c>
      <c r="Q3828" t="b">
        <v>1</v>
      </c>
      <c r="R3828" t="s">
        <v>8271</v>
      </c>
      <c r="S3828" s="11">
        <f>SUM(E3828/D3828)*100</f>
        <v>119.16666666666667</v>
      </c>
      <c r="T3828" s="10">
        <f>SUM(E3828/P3828)</f>
        <v>27.5</v>
      </c>
      <c r="U3828" t="s">
        <v>8315</v>
      </c>
      <c r="V3828" t="s">
        <v>8316</v>
      </c>
    </row>
    <row r="3829" spans="1:22" ht="58" x14ac:dyDescent="0.35">
      <c r="A3829">
        <v>3827</v>
      </c>
      <c r="B3829" s="3" t="s">
        <v>3824</v>
      </c>
      <c r="C3829" s="3" t="s">
        <v>7936</v>
      </c>
      <c r="D3829" s="18">
        <v>3000</v>
      </c>
      <c r="E3829" s="18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7">
        <v>42034.719918981478</v>
      </c>
      <c r="L3829" s="7">
        <v>42089.791666666664</v>
      </c>
      <c r="M3829" s="5">
        <f>(J3829/86400)+25569+(-5/24)</f>
        <v>42034.719918981478</v>
      </c>
      <c r="N3829" s="5">
        <f t="shared" si="59"/>
        <v>42089.791666666664</v>
      </c>
      <c r="O3829" t="b">
        <v>0</v>
      </c>
      <c r="P3829">
        <v>65</v>
      </c>
      <c r="Q3829" t="b">
        <v>1</v>
      </c>
      <c r="R3829" t="s">
        <v>8271</v>
      </c>
      <c r="S3829" s="11">
        <f>SUM(E3829/D3829)*100</f>
        <v>152.66666666666666</v>
      </c>
      <c r="T3829" s="10">
        <f>SUM(E3829/P3829)</f>
        <v>70.461538461538467</v>
      </c>
      <c r="U3829" t="s">
        <v>8315</v>
      </c>
      <c r="V3829" t="s">
        <v>8316</v>
      </c>
    </row>
    <row r="3830" spans="1:22" ht="43.5" x14ac:dyDescent="0.35">
      <c r="A3830">
        <v>3828</v>
      </c>
      <c r="B3830" s="3" t="s">
        <v>3825</v>
      </c>
      <c r="C3830" s="3" t="s">
        <v>7937</v>
      </c>
      <c r="D3830" s="18">
        <v>5000</v>
      </c>
      <c r="E3830" s="18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7">
        <v>41944.319293981483</v>
      </c>
      <c r="L3830" s="7">
        <v>42004.36096064814</v>
      </c>
      <c r="M3830" s="5">
        <f>(J3830/86400)+25569+(-5/24)</f>
        <v>41944.319293981483</v>
      </c>
      <c r="N3830" s="5">
        <f t="shared" si="59"/>
        <v>42004.36096064814</v>
      </c>
      <c r="O3830" t="b">
        <v>0</v>
      </c>
      <c r="P3830">
        <v>28</v>
      </c>
      <c r="Q3830" t="b">
        <v>1</v>
      </c>
      <c r="R3830" t="s">
        <v>8271</v>
      </c>
      <c r="S3830" s="11">
        <f>SUM(E3830/D3830)*100</f>
        <v>100</v>
      </c>
      <c r="T3830" s="10">
        <f>SUM(E3830/P3830)</f>
        <v>178.57142857142858</v>
      </c>
      <c r="U3830" t="s">
        <v>8315</v>
      </c>
      <c r="V3830" t="s">
        <v>8316</v>
      </c>
    </row>
    <row r="3831" spans="1:22" ht="43.5" x14ac:dyDescent="0.35">
      <c r="A3831">
        <v>3829</v>
      </c>
      <c r="B3831" s="3" t="s">
        <v>3826</v>
      </c>
      <c r="C3831" s="3" t="s">
        <v>7938</v>
      </c>
      <c r="D3831" s="18">
        <v>500</v>
      </c>
      <c r="E3831" s="18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7">
        <v>42593.657071759262</v>
      </c>
      <c r="L3831" s="7">
        <v>42613.657071759262</v>
      </c>
      <c r="M3831" s="5">
        <f>(J3831/86400)+25569+(-5/24)</f>
        <v>42593.657071759262</v>
      </c>
      <c r="N3831" s="5">
        <f t="shared" si="59"/>
        <v>42613.657071759262</v>
      </c>
      <c r="O3831" t="b">
        <v>0</v>
      </c>
      <c r="P3831">
        <v>8</v>
      </c>
      <c r="Q3831" t="b">
        <v>1</v>
      </c>
      <c r="R3831" t="s">
        <v>8271</v>
      </c>
      <c r="S3831" s="11">
        <f>SUM(E3831/D3831)*100</f>
        <v>100.2</v>
      </c>
      <c r="T3831" s="10">
        <f>SUM(E3831/P3831)</f>
        <v>62.625</v>
      </c>
      <c r="U3831" t="s">
        <v>8315</v>
      </c>
      <c r="V3831" t="s">
        <v>8316</v>
      </c>
    </row>
    <row r="3832" spans="1:22" ht="43.5" x14ac:dyDescent="0.35">
      <c r="A3832">
        <v>3830</v>
      </c>
      <c r="B3832" s="3" t="s">
        <v>3827</v>
      </c>
      <c r="C3832" s="3" t="s">
        <v>7939</v>
      </c>
      <c r="D3832" s="18">
        <v>100</v>
      </c>
      <c r="E3832" s="18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7">
        <v>42503.532534722217</v>
      </c>
      <c r="L3832" s="7">
        <v>42517.532534722217</v>
      </c>
      <c r="M3832" s="5">
        <f>(J3832/86400)+25569+(-5/24)</f>
        <v>42503.532534722217</v>
      </c>
      <c r="N3832" s="5">
        <f t="shared" si="59"/>
        <v>42517.532534722217</v>
      </c>
      <c r="O3832" t="b">
        <v>0</v>
      </c>
      <c r="P3832">
        <v>3</v>
      </c>
      <c r="Q3832" t="b">
        <v>1</v>
      </c>
      <c r="R3832" t="s">
        <v>8271</v>
      </c>
      <c r="S3832" s="11">
        <f>SUM(E3832/D3832)*100</f>
        <v>225</v>
      </c>
      <c r="T3832" s="10">
        <f>SUM(E3832/P3832)</f>
        <v>75</v>
      </c>
      <c r="U3832" t="s">
        <v>8315</v>
      </c>
      <c r="V3832" t="s">
        <v>8316</v>
      </c>
    </row>
    <row r="3833" spans="1:22" ht="58" x14ac:dyDescent="0.35">
      <c r="A3833">
        <v>3831</v>
      </c>
      <c r="B3833" s="3" t="s">
        <v>3828</v>
      </c>
      <c r="C3833" s="3" t="s">
        <v>7940</v>
      </c>
      <c r="D3833" s="18">
        <v>500</v>
      </c>
      <c r="E3833" s="18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7">
        <v>41927.640567129631</v>
      </c>
      <c r="L3833" s="7">
        <v>41948.682233796295</v>
      </c>
      <c r="M3833" s="5">
        <f>(J3833/86400)+25569+(-5/24)</f>
        <v>41927.640567129631</v>
      </c>
      <c r="N3833" s="5">
        <f t="shared" si="59"/>
        <v>41948.682233796295</v>
      </c>
      <c r="O3833" t="b">
        <v>0</v>
      </c>
      <c r="P3833">
        <v>9</v>
      </c>
      <c r="Q3833" t="b">
        <v>1</v>
      </c>
      <c r="R3833" t="s">
        <v>8271</v>
      </c>
      <c r="S3833" s="11">
        <f>SUM(E3833/D3833)*100</f>
        <v>106.02199999999999</v>
      </c>
      <c r="T3833" s="10">
        <f>SUM(E3833/P3833)</f>
        <v>58.901111111111113</v>
      </c>
      <c r="U3833" t="s">
        <v>8315</v>
      </c>
      <c r="V3833" t="s">
        <v>8316</v>
      </c>
    </row>
    <row r="3834" spans="1:22" ht="43.5" x14ac:dyDescent="0.35">
      <c r="A3834">
        <v>3832</v>
      </c>
      <c r="B3834" s="3" t="s">
        <v>3829</v>
      </c>
      <c r="C3834" s="3" t="s">
        <v>7941</v>
      </c>
      <c r="D3834" s="18">
        <v>1200</v>
      </c>
      <c r="E3834" s="18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7">
        <v>42374.906655092585</v>
      </c>
      <c r="L3834" s="7">
        <v>42419.906655092585</v>
      </c>
      <c r="M3834" s="5">
        <f>(J3834/86400)+25569+(-5/24)</f>
        <v>42374.906655092585</v>
      </c>
      <c r="N3834" s="5">
        <f t="shared" si="59"/>
        <v>42419.906655092585</v>
      </c>
      <c r="O3834" t="b">
        <v>0</v>
      </c>
      <c r="P3834">
        <v>9</v>
      </c>
      <c r="Q3834" t="b">
        <v>1</v>
      </c>
      <c r="R3834" t="s">
        <v>8271</v>
      </c>
      <c r="S3834" s="11">
        <f>SUM(E3834/D3834)*100</f>
        <v>104.66666666666666</v>
      </c>
      <c r="T3834" s="10">
        <f>SUM(E3834/P3834)</f>
        <v>139.55555555555554</v>
      </c>
      <c r="U3834" t="s">
        <v>8315</v>
      </c>
      <c r="V3834" t="s">
        <v>8316</v>
      </c>
    </row>
    <row r="3835" spans="1:22" ht="58" x14ac:dyDescent="0.35">
      <c r="A3835">
        <v>3833</v>
      </c>
      <c r="B3835" s="3" t="s">
        <v>3830</v>
      </c>
      <c r="C3835" s="3" t="s">
        <v>7942</v>
      </c>
      <c r="D3835" s="18">
        <v>1200</v>
      </c>
      <c r="E3835" s="18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7">
        <v>41963.664027777777</v>
      </c>
      <c r="L3835" s="7">
        <v>41974.589583333327</v>
      </c>
      <c r="M3835" s="5">
        <f>(J3835/86400)+25569+(-5/24)</f>
        <v>41963.664027777777</v>
      </c>
      <c r="N3835" s="5">
        <f t="shared" si="59"/>
        <v>41974.589583333327</v>
      </c>
      <c r="O3835" t="b">
        <v>0</v>
      </c>
      <c r="P3835">
        <v>20</v>
      </c>
      <c r="Q3835" t="b">
        <v>1</v>
      </c>
      <c r="R3835" t="s">
        <v>8271</v>
      </c>
      <c r="S3835" s="11">
        <f>SUM(E3835/D3835)*100</f>
        <v>116.66666666666667</v>
      </c>
      <c r="T3835" s="10">
        <f>SUM(E3835/P3835)</f>
        <v>70</v>
      </c>
      <c r="U3835" t="s">
        <v>8315</v>
      </c>
      <c r="V3835" t="s">
        <v>8316</v>
      </c>
    </row>
    <row r="3836" spans="1:22" ht="58" x14ac:dyDescent="0.35">
      <c r="A3836">
        <v>3834</v>
      </c>
      <c r="B3836" s="3" t="s">
        <v>3831</v>
      </c>
      <c r="C3836" s="3" t="s">
        <v>7943</v>
      </c>
      <c r="D3836" s="18">
        <v>3000</v>
      </c>
      <c r="E3836" s="18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7">
        <v>42143.236886574072</v>
      </c>
      <c r="L3836" s="7">
        <v>42173.236886574072</v>
      </c>
      <c r="M3836" s="5">
        <f>(J3836/86400)+25569+(-5/24)</f>
        <v>42143.236886574072</v>
      </c>
      <c r="N3836" s="5">
        <f t="shared" si="59"/>
        <v>42173.236886574072</v>
      </c>
      <c r="O3836" t="b">
        <v>0</v>
      </c>
      <c r="P3836">
        <v>57</v>
      </c>
      <c r="Q3836" t="b">
        <v>1</v>
      </c>
      <c r="R3836" t="s">
        <v>8271</v>
      </c>
      <c r="S3836" s="11">
        <f>SUM(E3836/D3836)*100</f>
        <v>109.03333333333333</v>
      </c>
      <c r="T3836" s="10">
        <f>SUM(E3836/P3836)</f>
        <v>57.385964912280699</v>
      </c>
      <c r="U3836" t="s">
        <v>8315</v>
      </c>
      <c r="V3836" t="s">
        <v>8316</v>
      </c>
    </row>
    <row r="3837" spans="1:22" ht="43.5" x14ac:dyDescent="0.35">
      <c r="A3837">
        <v>3835</v>
      </c>
      <c r="B3837" s="3" t="s">
        <v>3832</v>
      </c>
      <c r="C3837" s="3" t="s">
        <v>7944</v>
      </c>
      <c r="D3837" s="18">
        <v>200</v>
      </c>
      <c r="E3837" s="18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7">
        <v>42460.733888888884</v>
      </c>
      <c r="L3837" s="7">
        <v>42481.733888888884</v>
      </c>
      <c r="M3837" s="5">
        <f>(J3837/86400)+25569+(-5/24)</f>
        <v>42460.733888888884</v>
      </c>
      <c r="N3837" s="5">
        <f t="shared" si="59"/>
        <v>42481.733888888884</v>
      </c>
      <c r="O3837" t="b">
        <v>0</v>
      </c>
      <c r="P3837">
        <v>8</v>
      </c>
      <c r="Q3837" t="b">
        <v>1</v>
      </c>
      <c r="R3837" t="s">
        <v>8271</v>
      </c>
      <c r="S3837" s="11">
        <f>SUM(E3837/D3837)*100</f>
        <v>160</v>
      </c>
      <c r="T3837" s="10">
        <f>SUM(E3837/P3837)</f>
        <v>40</v>
      </c>
      <c r="U3837" t="s">
        <v>8315</v>
      </c>
      <c r="V3837" t="s">
        <v>8316</v>
      </c>
    </row>
    <row r="3838" spans="1:22" ht="43.5" x14ac:dyDescent="0.35">
      <c r="A3838">
        <v>3836</v>
      </c>
      <c r="B3838" s="3" t="s">
        <v>3833</v>
      </c>
      <c r="C3838" s="3" t="s">
        <v>7945</v>
      </c>
      <c r="D3838" s="18">
        <v>800</v>
      </c>
      <c r="E3838" s="1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7">
        <v>42553.718194444438</v>
      </c>
      <c r="L3838" s="7">
        <v>42584.964583333327</v>
      </c>
      <c r="M3838" s="5">
        <f>(J3838/86400)+25569+(-5/24)</f>
        <v>42553.718194444438</v>
      </c>
      <c r="N3838" s="5">
        <f t="shared" si="59"/>
        <v>42584.964583333327</v>
      </c>
      <c r="O3838" t="b">
        <v>0</v>
      </c>
      <c r="P3838">
        <v>14</v>
      </c>
      <c r="Q3838" t="b">
        <v>1</v>
      </c>
      <c r="R3838" t="s">
        <v>8271</v>
      </c>
      <c r="S3838" s="11">
        <f>SUM(E3838/D3838)*100</f>
        <v>112.5</v>
      </c>
      <c r="T3838" s="10">
        <f>SUM(E3838/P3838)</f>
        <v>64.285714285714292</v>
      </c>
      <c r="U3838" t="s">
        <v>8315</v>
      </c>
      <c r="V3838" t="s">
        <v>8316</v>
      </c>
    </row>
    <row r="3839" spans="1:22" ht="29" x14ac:dyDescent="0.35">
      <c r="A3839">
        <v>3837</v>
      </c>
      <c r="B3839" s="3" t="s">
        <v>3834</v>
      </c>
      <c r="C3839" s="3" t="s">
        <v>7946</v>
      </c>
      <c r="D3839" s="18">
        <v>2000</v>
      </c>
      <c r="E3839" s="18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7">
        <v>42152.557384259257</v>
      </c>
      <c r="L3839" s="7">
        <v>42188.557384259257</v>
      </c>
      <c r="M3839" s="5">
        <f>(J3839/86400)+25569+(-5/24)</f>
        <v>42152.557384259257</v>
      </c>
      <c r="N3839" s="5">
        <f t="shared" si="59"/>
        <v>42188.557384259257</v>
      </c>
      <c r="O3839" t="b">
        <v>0</v>
      </c>
      <c r="P3839">
        <v>17</v>
      </c>
      <c r="Q3839" t="b">
        <v>1</v>
      </c>
      <c r="R3839" t="s">
        <v>8271</v>
      </c>
      <c r="S3839" s="11">
        <f>SUM(E3839/D3839)*100</f>
        <v>102.1</v>
      </c>
      <c r="T3839" s="10">
        <f>SUM(E3839/P3839)</f>
        <v>120.11764705882354</v>
      </c>
      <c r="U3839" t="s">
        <v>8315</v>
      </c>
      <c r="V3839" t="s">
        <v>8316</v>
      </c>
    </row>
    <row r="3840" spans="1:22" ht="58" x14ac:dyDescent="0.35">
      <c r="A3840">
        <v>3838</v>
      </c>
      <c r="B3840" s="3" t="s">
        <v>3835</v>
      </c>
      <c r="C3840" s="3" t="s">
        <v>7947</v>
      </c>
      <c r="D3840" s="18">
        <v>100000</v>
      </c>
      <c r="E3840" s="18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7">
        <v>42116.502418981479</v>
      </c>
      <c r="L3840" s="7">
        <v>42146.502418981479</v>
      </c>
      <c r="M3840" s="5">
        <f>(J3840/86400)+25569+(-5/24)</f>
        <v>42116.502418981479</v>
      </c>
      <c r="N3840" s="5">
        <f t="shared" si="59"/>
        <v>42146.502418981479</v>
      </c>
      <c r="O3840" t="b">
        <v>0</v>
      </c>
      <c r="P3840">
        <v>100</v>
      </c>
      <c r="Q3840" t="b">
        <v>1</v>
      </c>
      <c r="R3840" t="s">
        <v>8271</v>
      </c>
      <c r="S3840" s="11">
        <f>SUM(E3840/D3840)*100</f>
        <v>100.824</v>
      </c>
      <c r="T3840" s="10">
        <f>SUM(E3840/P3840)</f>
        <v>1008.24</v>
      </c>
      <c r="U3840" t="s">
        <v>8315</v>
      </c>
      <c r="V3840" t="s">
        <v>8316</v>
      </c>
    </row>
    <row r="3841" spans="1:22" ht="43.5" x14ac:dyDescent="0.35">
      <c r="A3841">
        <v>3839</v>
      </c>
      <c r="B3841" s="3" t="s">
        <v>3836</v>
      </c>
      <c r="C3841" s="3" t="s">
        <v>7948</v>
      </c>
      <c r="D3841" s="18">
        <v>2000</v>
      </c>
      <c r="E3841" s="18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7">
        <v>42154.934305555558</v>
      </c>
      <c r="L3841" s="7">
        <v>42214.934305555558</v>
      </c>
      <c r="M3841" s="5">
        <f>(J3841/86400)+25569+(-5/24)</f>
        <v>42154.934305555558</v>
      </c>
      <c r="N3841" s="5">
        <f t="shared" si="59"/>
        <v>42214.934305555558</v>
      </c>
      <c r="O3841" t="b">
        <v>0</v>
      </c>
      <c r="P3841">
        <v>32</v>
      </c>
      <c r="Q3841" t="b">
        <v>1</v>
      </c>
      <c r="R3841" t="s">
        <v>8271</v>
      </c>
      <c r="S3841" s="11">
        <f>SUM(E3841/D3841)*100</f>
        <v>101.25</v>
      </c>
      <c r="T3841" s="10">
        <f>SUM(E3841/P3841)</f>
        <v>63.28125</v>
      </c>
      <c r="U3841" t="s">
        <v>8315</v>
      </c>
      <c r="V3841" t="s">
        <v>8316</v>
      </c>
    </row>
    <row r="3842" spans="1:22" ht="43.5" x14ac:dyDescent="0.35">
      <c r="A3842">
        <v>3840</v>
      </c>
      <c r="B3842" s="3" t="s">
        <v>3837</v>
      </c>
      <c r="C3842" s="3" t="s">
        <v>7949</v>
      </c>
      <c r="D3842" s="18">
        <v>1</v>
      </c>
      <c r="E3842" s="18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7">
        <v>42432.493391203701</v>
      </c>
      <c r="L3842" s="7">
        <v>42457.45172453703</v>
      </c>
      <c r="M3842" s="5">
        <f>(J3842/86400)+25569+(-5/24)</f>
        <v>42432.493391203701</v>
      </c>
      <c r="N3842" s="5">
        <f t="shared" si="59"/>
        <v>42457.45172453703</v>
      </c>
      <c r="O3842" t="b">
        <v>0</v>
      </c>
      <c r="P3842">
        <v>3</v>
      </c>
      <c r="Q3842" t="b">
        <v>1</v>
      </c>
      <c r="R3842" t="s">
        <v>8271</v>
      </c>
      <c r="S3842" s="11">
        <f>SUM(E3842/D3842)*100</f>
        <v>6500</v>
      </c>
      <c r="T3842" s="10">
        <f>SUM(E3842/P3842)</f>
        <v>21.666666666666668</v>
      </c>
      <c r="U3842" t="s">
        <v>8315</v>
      </c>
      <c r="V3842" t="s">
        <v>8316</v>
      </c>
    </row>
    <row r="3843" spans="1:22" ht="43.5" x14ac:dyDescent="0.35">
      <c r="A3843">
        <v>3841</v>
      </c>
      <c r="B3843" s="3" t="s">
        <v>3838</v>
      </c>
      <c r="C3843" s="3" t="s">
        <v>7950</v>
      </c>
      <c r="D3843" s="18">
        <v>10000</v>
      </c>
      <c r="E3843" s="18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7">
        <v>41780.57739583333</v>
      </c>
      <c r="L3843" s="7">
        <v>41840.57739583333</v>
      </c>
      <c r="M3843" s="5">
        <f>(J3843/86400)+25569+(-5/24)</f>
        <v>41780.57739583333</v>
      </c>
      <c r="N3843" s="5">
        <f t="shared" ref="N3843:N3906" si="60">(I3843/86400)+25569+(-5/24)</f>
        <v>41840.57739583333</v>
      </c>
      <c r="O3843" t="b">
        <v>1</v>
      </c>
      <c r="P3843">
        <v>34</v>
      </c>
      <c r="Q3843" t="b">
        <v>0</v>
      </c>
      <c r="R3843" t="s">
        <v>8271</v>
      </c>
      <c r="S3843" s="11">
        <f>SUM(E3843/D3843)*100</f>
        <v>8.7200000000000006</v>
      </c>
      <c r="T3843" s="10">
        <f>SUM(E3843/P3843)</f>
        <v>25.647058823529413</v>
      </c>
      <c r="U3843" t="s">
        <v>8315</v>
      </c>
      <c r="V3843" t="s">
        <v>8316</v>
      </c>
    </row>
    <row r="3844" spans="1:22" ht="43.5" x14ac:dyDescent="0.35">
      <c r="A3844">
        <v>3842</v>
      </c>
      <c r="B3844" s="3" t="s">
        <v>3839</v>
      </c>
      <c r="C3844" s="3" t="s">
        <v>7951</v>
      </c>
      <c r="D3844" s="18">
        <v>5000</v>
      </c>
      <c r="E3844" s="18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7">
        <v>41740.285324074073</v>
      </c>
      <c r="L3844" s="7">
        <v>41770.285324074073</v>
      </c>
      <c r="M3844" s="5">
        <f>(J3844/86400)+25569+(-5/24)</f>
        <v>41740.285324074073</v>
      </c>
      <c r="N3844" s="5">
        <f t="shared" si="60"/>
        <v>41770.285324074073</v>
      </c>
      <c r="O3844" t="b">
        <v>1</v>
      </c>
      <c r="P3844">
        <v>23</v>
      </c>
      <c r="Q3844" t="b">
        <v>0</v>
      </c>
      <c r="R3844" t="s">
        <v>8271</v>
      </c>
      <c r="S3844" s="11">
        <f>SUM(E3844/D3844)*100</f>
        <v>21.94</v>
      </c>
      <c r="T3844" s="10">
        <f>SUM(E3844/P3844)</f>
        <v>47.695652173913047</v>
      </c>
      <c r="U3844" t="s">
        <v>8315</v>
      </c>
      <c r="V3844" t="s">
        <v>8316</v>
      </c>
    </row>
    <row r="3845" spans="1:22" ht="43.5" x14ac:dyDescent="0.35">
      <c r="A3845">
        <v>3843</v>
      </c>
      <c r="B3845" s="3" t="s">
        <v>3840</v>
      </c>
      <c r="C3845" s="3" t="s">
        <v>7952</v>
      </c>
      <c r="D3845" s="18">
        <v>5000</v>
      </c>
      <c r="E3845" s="18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7">
        <v>41765.864166666666</v>
      </c>
      <c r="L3845" s="7">
        <v>41790.864166666666</v>
      </c>
      <c r="M3845" s="5">
        <f>(J3845/86400)+25569+(-5/24)</f>
        <v>41765.864166666666</v>
      </c>
      <c r="N3845" s="5">
        <f t="shared" si="60"/>
        <v>41790.864166666666</v>
      </c>
      <c r="O3845" t="b">
        <v>1</v>
      </c>
      <c r="P3845">
        <v>19</v>
      </c>
      <c r="Q3845" t="b">
        <v>0</v>
      </c>
      <c r="R3845" t="s">
        <v>8271</v>
      </c>
      <c r="S3845" s="11">
        <f>SUM(E3845/D3845)*100</f>
        <v>21.3</v>
      </c>
      <c r="T3845" s="10">
        <f>SUM(E3845/P3845)</f>
        <v>56.05263157894737</v>
      </c>
      <c r="U3845" t="s">
        <v>8315</v>
      </c>
      <c r="V3845" t="s">
        <v>8316</v>
      </c>
    </row>
    <row r="3846" spans="1:22" ht="43.5" x14ac:dyDescent="0.35">
      <c r="A3846">
        <v>3844</v>
      </c>
      <c r="B3846" s="3" t="s">
        <v>3841</v>
      </c>
      <c r="C3846" s="3" t="s">
        <v>7953</v>
      </c>
      <c r="D3846" s="18">
        <v>9800</v>
      </c>
      <c r="E3846" s="18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7">
        <v>41766.408958333333</v>
      </c>
      <c r="L3846" s="7">
        <v>41793.082638888889</v>
      </c>
      <c r="M3846" s="5">
        <f>(J3846/86400)+25569+(-5/24)</f>
        <v>41766.408958333333</v>
      </c>
      <c r="N3846" s="5">
        <f t="shared" si="60"/>
        <v>41793.082638888889</v>
      </c>
      <c r="O3846" t="b">
        <v>1</v>
      </c>
      <c r="P3846">
        <v>50</v>
      </c>
      <c r="Q3846" t="b">
        <v>0</v>
      </c>
      <c r="R3846" t="s">
        <v>8271</v>
      </c>
      <c r="S3846" s="11">
        <f>SUM(E3846/D3846)*100</f>
        <v>41.489795918367342</v>
      </c>
      <c r="T3846" s="10">
        <f>SUM(E3846/P3846)</f>
        <v>81.319999999999993</v>
      </c>
      <c r="U3846" t="s">
        <v>8315</v>
      </c>
      <c r="V3846" t="s">
        <v>8316</v>
      </c>
    </row>
    <row r="3847" spans="1:22" ht="58" x14ac:dyDescent="0.35">
      <c r="A3847">
        <v>3845</v>
      </c>
      <c r="B3847" s="3" t="s">
        <v>3842</v>
      </c>
      <c r="C3847" s="3" t="s">
        <v>7954</v>
      </c>
      <c r="D3847" s="18">
        <v>40000</v>
      </c>
      <c r="E3847" s="18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7">
        <v>42248.418680555558</v>
      </c>
      <c r="L3847" s="7">
        <v>42278.418680555558</v>
      </c>
      <c r="M3847" s="5">
        <f>(J3847/86400)+25569+(-5/24)</f>
        <v>42248.418680555558</v>
      </c>
      <c r="N3847" s="5">
        <f t="shared" si="60"/>
        <v>42278.418680555558</v>
      </c>
      <c r="O3847" t="b">
        <v>1</v>
      </c>
      <c r="P3847">
        <v>12</v>
      </c>
      <c r="Q3847" t="b">
        <v>0</v>
      </c>
      <c r="R3847" t="s">
        <v>8271</v>
      </c>
      <c r="S3847" s="11">
        <f>SUM(E3847/D3847)*100</f>
        <v>2.105</v>
      </c>
      <c r="T3847" s="10">
        <f>SUM(E3847/P3847)</f>
        <v>70.166666666666671</v>
      </c>
      <c r="U3847" t="s">
        <v>8315</v>
      </c>
      <c r="V3847" t="s">
        <v>8316</v>
      </c>
    </row>
    <row r="3848" spans="1:22" ht="43.5" x14ac:dyDescent="0.35">
      <c r="A3848">
        <v>3846</v>
      </c>
      <c r="B3848" s="3" t="s">
        <v>3843</v>
      </c>
      <c r="C3848" s="3" t="s">
        <v>7955</v>
      </c>
      <c r="D3848" s="18">
        <v>7000</v>
      </c>
      <c r="E3848" s="1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7">
        <v>41885.01321759259</v>
      </c>
      <c r="L3848" s="7">
        <v>41916.082638888889</v>
      </c>
      <c r="M3848" s="5">
        <f>(J3848/86400)+25569+(-5/24)</f>
        <v>41885.01321759259</v>
      </c>
      <c r="N3848" s="5">
        <f t="shared" si="60"/>
        <v>41916.082638888889</v>
      </c>
      <c r="O3848" t="b">
        <v>1</v>
      </c>
      <c r="P3848">
        <v>8</v>
      </c>
      <c r="Q3848" t="b">
        <v>0</v>
      </c>
      <c r="R3848" t="s">
        <v>8271</v>
      </c>
      <c r="S3848" s="11">
        <f>SUM(E3848/D3848)*100</f>
        <v>2.7</v>
      </c>
      <c r="T3848" s="10">
        <f>SUM(E3848/P3848)</f>
        <v>23.625</v>
      </c>
      <c r="U3848" t="s">
        <v>8315</v>
      </c>
      <c r="V3848" t="s">
        <v>8316</v>
      </c>
    </row>
    <row r="3849" spans="1:22" ht="43.5" x14ac:dyDescent="0.35">
      <c r="A3849">
        <v>3847</v>
      </c>
      <c r="B3849" s="3" t="s">
        <v>3844</v>
      </c>
      <c r="C3849" s="3" t="s">
        <v>7956</v>
      </c>
      <c r="D3849" s="18">
        <v>10500</v>
      </c>
      <c r="E3849" s="18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7">
        <v>42159.016099537032</v>
      </c>
      <c r="L3849" s="7">
        <v>42204.016099537032</v>
      </c>
      <c r="M3849" s="5">
        <f>(J3849/86400)+25569+(-5/24)</f>
        <v>42159.016099537032</v>
      </c>
      <c r="N3849" s="5">
        <f t="shared" si="60"/>
        <v>42204.016099537032</v>
      </c>
      <c r="O3849" t="b">
        <v>1</v>
      </c>
      <c r="P3849">
        <v>9</v>
      </c>
      <c r="Q3849" t="b">
        <v>0</v>
      </c>
      <c r="R3849" t="s">
        <v>8271</v>
      </c>
      <c r="S3849" s="11">
        <f>SUM(E3849/D3849)*100</f>
        <v>16.161904761904761</v>
      </c>
      <c r="T3849" s="10">
        <f>SUM(E3849/P3849)</f>
        <v>188.55555555555554</v>
      </c>
      <c r="U3849" t="s">
        <v>8315</v>
      </c>
      <c r="V3849" t="s">
        <v>8316</v>
      </c>
    </row>
    <row r="3850" spans="1:22" ht="43.5" x14ac:dyDescent="0.35">
      <c r="A3850">
        <v>3848</v>
      </c>
      <c r="B3850" s="3" t="s">
        <v>3845</v>
      </c>
      <c r="C3850" s="3" t="s">
        <v>7957</v>
      </c>
      <c r="D3850" s="18">
        <v>13000</v>
      </c>
      <c r="E3850" s="18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7">
        <v>42265.608668981477</v>
      </c>
      <c r="L3850" s="7">
        <v>42295.608668981477</v>
      </c>
      <c r="M3850" s="5">
        <f>(J3850/86400)+25569+(-5/24)</f>
        <v>42265.608668981477</v>
      </c>
      <c r="N3850" s="5">
        <f t="shared" si="60"/>
        <v>42295.608668981477</v>
      </c>
      <c r="O3850" t="b">
        <v>1</v>
      </c>
      <c r="P3850">
        <v>43</v>
      </c>
      <c r="Q3850" t="b">
        <v>0</v>
      </c>
      <c r="R3850" t="s">
        <v>8271</v>
      </c>
      <c r="S3850" s="11">
        <f>SUM(E3850/D3850)*100</f>
        <v>16.376923076923077</v>
      </c>
      <c r="T3850" s="10">
        <f>SUM(E3850/P3850)</f>
        <v>49.511627906976742</v>
      </c>
      <c r="U3850" t="s">
        <v>8315</v>
      </c>
      <c r="V3850" t="s">
        <v>8316</v>
      </c>
    </row>
    <row r="3851" spans="1:22" ht="58" x14ac:dyDescent="0.35">
      <c r="A3851">
        <v>3849</v>
      </c>
      <c r="B3851" s="3" t="s">
        <v>3846</v>
      </c>
      <c r="C3851" s="3" t="s">
        <v>7958</v>
      </c>
      <c r="D3851" s="18">
        <v>30000</v>
      </c>
      <c r="E3851" s="18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7">
        <v>42136.558842592589</v>
      </c>
      <c r="L3851" s="7">
        <v>42166.558842592589</v>
      </c>
      <c r="M3851" s="5">
        <f>(J3851/86400)+25569+(-5/24)</f>
        <v>42136.558842592589</v>
      </c>
      <c r="N3851" s="5">
        <f t="shared" si="60"/>
        <v>42166.558842592589</v>
      </c>
      <c r="O3851" t="b">
        <v>1</v>
      </c>
      <c r="P3851">
        <v>28</v>
      </c>
      <c r="Q3851" t="b">
        <v>0</v>
      </c>
      <c r="R3851" t="s">
        <v>8271</v>
      </c>
      <c r="S3851" s="11">
        <f>SUM(E3851/D3851)*100</f>
        <v>7.043333333333333</v>
      </c>
      <c r="T3851" s="10">
        <f>SUM(E3851/P3851)</f>
        <v>75.464285714285708</v>
      </c>
      <c r="U3851" t="s">
        <v>8315</v>
      </c>
      <c r="V3851" t="s">
        <v>8316</v>
      </c>
    </row>
    <row r="3852" spans="1:22" ht="29" x14ac:dyDescent="0.35">
      <c r="A3852">
        <v>3850</v>
      </c>
      <c r="B3852" s="3" t="s">
        <v>3847</v>
      </c>
      <c r="C3852" s="3" t="s">
        <v>7959</v>
      </c>
      <c r="D3852" s="18">
        <v>1000</v>
      </c>
      <c r="E3852" s="18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7">
        <v>41974.916006944441</v>
      </c>
      <c r="L3852" s="7">
        <v>42004.916006944441</v>
      </c>
      <c r="M3852" s="5">
        <f>(J3852/86400)+25569+(-5/24)</f>
        <v>41974.916006944441</v>
      </c>
      <c r="N3852" s="5">
        <f t="shared" si="60"/>
        <v>42004.916006944441</v>
      </c>
      <c r="O3852" t="b">
        <v>1</v>
      </c>
      <c r="P3852">
        <v>4</v>
      </c>
      <c r="Q3852" t="b">
        <v>0</v>
      </c>
      <c r="R3852" t="s">
        <v>8271</v>
      </c>
      <c r="S3852" s="11">
        <f>SUM(E3852/D3852)*100</f>
        <v>3.8</v>
      </c>
      <c r="T3852" s="10">
        <f>SUM(E3852/P3852)</f>
        <v>9.5</v>
      </c>
      <c r="U3852" t="s">
        <v>8315</v>
      </c>
      <c r="V3852" t="s">
        <v>8316</v>
      </c>
    </row>
    <row r="3853" spans="1:22" ht="43.5" x14ac:dyDescent="0.35">
      <c r="A3853">
        <v>3851</v>
      </c>
      <c r="B3853" s="3" t="s">
        <v>3848</v>
      </c>
      <c r="C3853" s="3" t="s">
        <v>7960</v>
      </c>
      <c r="D3853" s="18">
        <v>2500</v>
      </c>
      <c r="E3853" s="18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7">
        <v>42172.23123842592</v>
      </c>
      <c r="L3853" s="7">
        <v>42202.23123842592</v>
      </c>
      <c r="M3853" s="5">
        <f>(J3853/86400)+25569+(-5/24)</f>
        <v>42172.23123842592</v>
      </c>
      <c r="N3853" s="5">
        <f t="shared" si="60"/>
        <v>42202.23123842592</v>
      </c>
      <c r="O3853" t="b">
        <v>1</v>
      </c>
      <c r="P3853">
        <v>24</v>
      </c>
      <c r="Q3853" t="b">
        <v>0</v>
      </c>
      <c r="R3853" t="s">
        <v>8271</v>
      </c>
      <c r="S3853" s="11">
        <f>SUM(E3853/D3853)*100</f>
        <v>34.08</v>
      </c>
      <c r="T3853" s="10">
        <f>SUM(E3853/P3853)</f>
        <v>35.5</v>
      </c>
      <c r="U3853" t="s">
        <v>8315</v>
      </c>
      <c r="V3853" t="s">
        <v>8316</v>
      </c>
    </row>
    <row r="3854" spans="1:22" ht="43.5" x14ac:dyDescent="0.35">
      <c r="A3854">
        <v>3852</v>
      </c>
      <c r="B3854" s="3" t="s">
        <v>3849</v>
      </c>
      <c r="C3854" s="3" t="s">
        <v>7961</v>
      </c>
      <c r="D3854" s="18">
        <v>10000</v>
      </c>
      <c r="E3854" s="18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7">
        <v>42064.982361111113</v>
      </c>
      <c r="L3854" s="7">
        <v>42089.940694444442</v>
      </c>
      <c r="M3854" s="5">
        <f>(J3854/86400)+25569+(-5/24)</f>
        <v>42064.982361111113</v>
      </c>
      <c r="N3854" s="5">
        <f t="shared" si="60"/>
        <v>42089.940694444442</v>
      </c>
      <c r="O3854" t="b">
        <v>0</v>
      </c>
      <c r="P3854">
        <v>2</v>
      </c>
      <c r="Q3854" t="b">
        <v>0</v>
      </c>
      <c r="R3854" t="s">
        <v>8271</v>
      </c>
      <c r="S3854" s="11">
        <f>SUM(E3854/D3854)*100</f>
        <v>0.2</v>
      </c>
      <c r="T3854" s="10">
        <f>SUM(E3854/P3854)</f>
        <v>10</v>
      </c>
      <c r="U3854" t="s">
        <v>8315</v>
      </c>
      <c r="V3854" t="s">
        <v>8316</v>
      </c>
    </row>
    <row r="3855" spans="1:22" ht="43.5" x14ac:dyDescent="0.35">
      <c r="A3855">
        <v>3853</v>
      </c>
      <c r="B3855" s="3" t="s">
        <v>3850</v>
      </c>
      <c r="C3855" s="3" t="s">
        <v>7962</v>
      </c>
      <c r="D3855" s="18">
        <v>100000</v>
      </c>
      <c r="E3855" s="18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7">
        <v>41848.631689814814</v>
      </c>
      <c r="L3855" s="7">
        <v>41883.631689814814</v>
      </c>
      <c r="M3855" s="5">
        <f>(J3855/86400)+25569+(-5/24)</f>
        <v>41848.631689814814</v>
      </c>
      <c r="N3855" s="5">
        <f t="shared" si="60"/>
        <v>41883.631689814814</v>
      </c>
      <c r="O3855" t="b">
        <v>0</v>
      </c>
      <c r="P3855">
        <v>2</v>
      </c>
      <c r="Q3855" t="b">
        <v>0</v>
      </c>
      <c r="R3855" t="s">
        <v>8271</v>
      </c>
      <c r="S3855" s="11">
        <f>SUM(E3855/D3855)*100</f>
        <v>2.5999999999999999E-2</v>
      </c>
      <c r="T3855" s="10">
        <f>SUM(E3855/P3855)</f>
        <v>13</v>
      </c>
      <c r="U3855" t="s">
        <v>8315</v>
      </c>
      <c r="V3855" t="s">
        <v>8316</v>
      </c>
    </row>
    <row r="3856" spans="1:22" ht="29" x14ac:dyDescent="0.35">
      <c r="A3856">
        <v>3854</v>
      </c>
      <c r="B3856" s="3" t="s">
        <v>3851</v>
      </c>
      <c r="C3856" s="3" t="s">
        <v>7963</v>
      </c>
      <c r="D3856" s="18">
        <v>11000</v>
      </c>
      <c r="E3856" s="18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7">
        <v>42103.67659722222</v>
      </c>
      <c r="L3856" s="7">
        <v>42133.67659722222</v>
      </c>
      <c r="M3856" s="5">
        <f>(J3856/86400)+25569+(-5/24)</f>
        <v>42103.67659722222</v>
      </c>
      <c r="N3856" s="5">
        <f t="shared" si="60"/>
        <v>42133.67659722222</v>
      </c>
      <c r="O3856" t="b">
        <v>0</v>
      </c>
      <c r="P3856">
        <v>20</v>
      </c>
      <c r="Q3856" t="b">
        <v>0</v>
      </c>
      <c r="R3856" t="s">
        <v>8271</v>
      </c>
      <c r="S3856" s="11">
        <f>SUM(E3856/D3856)*100</f>
        <v>16.254545454545454</v>
      </c>
      <c r="T3856" s="10">
        <f>SUM(E3856/P3856)</f>
        <v>89.4</v>
      </c>
      <c r="U3856" t="s">
        <v>8315</v>
      </c>
      <c r="V3856" t="s">
        <v>8316</v>
      </c>
    </row>
    <row r="3857" spans="1:22" ht="58" x14ac:dyDescent="0.35">
      <c r="A3857">
        <v>3855</v>
      </c>
      <c r="B3857" s="3" t="s">
        <v>3852</v>
      </c>
      <c r="C3857" s="3" t="s">
        <v>7964</v>
      </c>
      <c r="D3857" s="18">
        <v>1000</v>
      </c>
      <c r="E3857" s="18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7">
        <v>42059.762395833335</v>
      </c>
      <c r="L3857" s="7">
        <v>42089.720729166664</v>
      </c>
      <c r="M3857" s="5">
        <f>(J3857/86400)+25569+(-5/24)</f>
        <v>42059.762395833335</v>
      </c>
      <c r="N3857" s="5">
        <f t="shared" si="60"/>
        <v>42089.720729166664</v>
      </c>
      <c r="O3857" t="b">
        <v>0</v>
      </c>
      <c r="P3857">
        <v>1</v>
      </c>
      <c r="Q3857" t="b">
        <v>0</v>
      </c>
      <c r="R3857" t="s">
        <v>8271</v>
      </c>
      <c r="S3857" s="11">
        <f>SUM(E3857/D3857)*100</f>
        <v>2.5</v>
      </c>
      <c r="T3857" s="10">
        <f>SUM(E3857/P3857)</f>
        <v>25</v>
      </c>
      <c r="U3857" t="s">
        <v>8315</v>
      </c>
      <c r="V3857" t="s">
        <v>8316</v>
      </c>
    </row>
    <row r="3858" spans="1:22" ht="58" x14ac:dyDescent="0.35">
      <c r="A3858">
        <v>3856</v>
      </c>
      <c r="B3858" s="3" t="s">
        <v>3853</v>
      </c>
      <c r="C3858" s="3" t="s">
        <v>7965</v>
      </c>
      <c r="D3858" s="18">
        <v>5000</v>
      </c>
      <c r="E3858" s="1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7">
        <v>42041.534756944442</v>
      </c>
      <c r="L3858" s="7">
        <v>42071.493090277778</v>
      </c>
      <c r="M3858" s="5">
        <f>(J3858/86400)+25569+(-5/24)</f>
        <v>42041.534756944442</v>
      </c>
      <c r="N3858" s="5">
        <f t="shared" si="60"/>
        <v>42071.493090277778</v>
      </c>
      <c r="O3858" t="b">
        <v>0</v>
      </c>
      <c r="P3858">
        <v>1</v>
      </c>
      <c r="Q3858" t="b">
        <v>0</v>
      </c>
      <c r="R3858" t="s">
        <v>8271</v>
      </c>
      <c r="S3858" s="11">
        <f>SUM(E3858/D3858)*100</f>
        <v>0.02</v>
      </c>
      <c r="T3858" s="10">
        <f>SUM(E3858/P3858)</f>
        <v>1</v>
      </c>
      <c r="U3858" t="s">
        <v>8315</v>
      </c>
      <c r="V3858" t="s">
        <v>8316</v>
      </c>
    </row>
    <row r="3859" spans="1:22" ht="43.5" x14ac:dyDescent="0.35">
      <c r="A3859">
        <v>3857</v>
      </c>
      <c r="B3859" s="3" t="s">
        <v>3854</v>
      </c>
      <c r="C3859" s="3" t="s">
        <v>7966</v>
      </c>
      <c r="D3859" s="18">
        <v>5000</v>
      </c>
      <c r="E3859" s="18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7">
        <v>41829.528819444444</v>
      </c>
      <c r="L3859" s="7">
        <v>41852.508333333331</v>
      </c>
      <c r="M3859" s="5">
        <f>(J3859/86400)+25569+(-5/24)</f>
        <v>41829.528819444444</v>
      </c>
      <c r="N3859" s="5">
        <f t="shared" si="60"/>
        <v>41852.508333333331</v>
      </c>
      <c r="O3859" t="b">
        <v>0</v>
      </c>
      <c r="P3859">
        <v>4</v>
      </c>
      <c r="Q3859" t="b">
        <v>0</v>
      </c>
      <c r="R3859" t="s">
        <v>8271</v>
      </c>
      <c r="S3859" s="11">
        <f>SUM(E3859/D3859)*100</f>
        <v>5.2</v>
      </c>
      <c r="T3859" s="10">
        <f>SUM(E3859/P3859)</f>
        <v>65</v>
      </c>
      <c r="U3859" t="s">
        <v>8315</v>
      </c>
      <c r="V3859" t="s">
        <v>8316</v>
      </c>
    </row>
    <row r="3860" spans="1:22" ht="58" x14ac:dyDescent="0.35">
      <c r="A3860">
        <v>3858</v>
      </c>
      <c r="B3860" s="3" t="s">
        <v>3855</v>
      </c>
      <c r="C3860" s="3" t="s">
        <v>7967</v>
      </c>
      <c r="D3860" s="18">
        <v>500</v>
      </c>
      <c r="E3860" s="18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7">
        <v>42128.222731481474</v>
      </c>
      <c r="L3860" s="7">
        <v>42146.666666666664</v>
      </c>
      <c r="M3860" s="5">
        <f>(J3860/86400)+25569+(-5/24)</f>
        <v>42128.222731481474</v>
      </c>
      <c r="N3860" s="5">
        <f t="shared" si="60"/>
        <v>42146.666666666664</v>
      </c>
      <c r="O3860" t="b">
        <v>0</v>
      </c>
      <c r="P3860">
        <v>1</v>
      </c>
      <c r="Q3860" t="b">
        <v>0</v>
      </c>
      <c r="R3860" t="s">
        <v>8271</v>
      </c>
      <c r="S3860" s="11">
        <f>SUM(E3860/D3860)*100</f>
        <v>2</v>
      </c>
      <c r="T3860" s="10">
        <f>SUM(E3860/P3860)</f>
        <v>10</v>
      </c>
      <c r="U3860" t="s">
        <v>8315</v>
      </c>
      <c r="V3860" t="s">
        <v>8316</v>
      </c>
    </row>
    <row r="3861" spans="1:22" ht="43.5" x14ac:dyDescent="0.35">
      <c r="A3861">
        <v>3859</v>
      </c>
      <c r="B3861" s="3" t="s">
        <v>3856</v>
      </c>
      <c r="C3861" s="3" t="s">
        <v>7968</v>
      </c>
      <c r="D3861" s="18">
        <v>2500</v>
      </c>
      <c r="E3861" s="18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7">
        <v>41789.685266203705</v>
      </c>
      <c r="L3861" s="7">
        <v>41815.666666666664</v>
      </c>
      <c r="M3861" s="5">
        <f>(J3861/86400)+25569+(-5/24)</f>
        <v>41789.685266203705</v>
      </c>
      <c r="N3861" s="5">
        <f t="shared" si="60"/>
        <v>41815.666666666664</v>
      </c>
      <c r="O3861" t="b">
        <v>0</v>
      </c>
      <c r="P3861">
        <v>1</v>
      </c>
      <c r="Q3861" t="b">
        <v>0</v>
      </c>
      <c r="R3861" t="s">
        <v>8271</v>
      </c>
      <c r="S3861" s="11">
        <f>SUM(E3861/D3861)*100</f>
        <v>0.04</v>
      </c>
      <c r="T3861" s="10">
        <f>SUM(E3861/P3861)</f>
        <v>1</v>
      </c>
      <c r="U3861" t="s">
        <v>8315</v>
      </c>
      <c r="V3861" t="s">
        <v>8316</v>
      </c>
    </row>
    <row r="3862" spans="1:22" ht="58" x14ac:dyDescent="0.35">
      <c r="A3862">
        <v>3860</v>
      </c>
      <c r="B3862" s="3" t="s">
        <v>3857</v>
      </c>
      <c r="C3862" s="3" t="s">
        <v>7969</v>
      </c>
      <c r="D3862" s="18">
        <v>6000</v>
      </c>
      <c r="E3862" s="18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7">
        <v>41833.452662037038</v>
      </c>
      <c r="L3862" s="7">
        <v>41863.452662037038</v>
      </c>
      <c r="M3862" s="5">
        <f>(J3862/86400)+25569+(-5/24)</f>
        <v>41833.452662037038</v>
      </c>
      <c r="N3862" s="5">
        <f t="shared" si="60"/>
        <v>41863.452662037038</v>
      </c>
      <c r="O3862" t="b">
        <v>0</v>
      </c>
      <c r="P3862">
        <v>13</v>
      </c>
      <c r="Q3862" t="b">
        <v>0</v>
      </c>
      <c r="R3862" t="s">
        <v>8271</v>
      </c>
      <c r="S3862" s="11">
        <f>SUM(E3862/D3862)*100</f>
        <v>17.666666666666668</v>
      </c>
      <c r="T3862" s="10">
        <f>SUM(E3862/P3862)</f>
        <v>81.538461538461533</v>
      </c>
      <c r="U3862" t="s">
        <v>8315</v>
      </c>
      <c r="V3862" t="s">
        <v>8316</v>
      </c>
    </row>
    <row r="3863" spans="1:22" x14ac:dyDescent="0.35">
      <c r="A3863">
        <v>3861</v>
      </c>
      <c r="B3863" s="3" t="s">
        <v>3858</v>
      </c>
      <c r="C3863" s="3" t="s">
        <v>7970</v>
      </c>
      <c r="D3863" s="18">
        <v>2000</v>
      </c>
      <c r="E3863" s="18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7">
        <v>41914.381678240738</v>
      </c>
      <c r="L3863" s="7">
        <v>41955.699305555558</v>
      </c>
      <c r="M3863" s="5">
        <f>(J3863/86400)+25569+(-5/24)</f>
        <v>41914.381678240738</v>
      </c>
      <c r="N3863" s="5">
        <f t="shared" si="60"/>
        <v>41955.699305555558</v>
      </c>
      <c r="O3863" t="b">
        <v>0</v>
      </c>
      <c r="P3863">
        <v>1</v>
      </c>
      <c r="Q3863" t="b">
        <v>0</v>
      </c>
      <c r="R3863" t="s">
        <v>8271</v>
      </c>
      <c r="S3863" s="11">
        <f>SUM(E3863/D3863)*100</f>
        <v>5</v>
      </c>
      <c r="T3863" s="10">
        <f>SUM(E3863/P3863)</f>
        <v>100</v>
      </c>
      <c r="U3863" t="s">
        <v>8315</v>
      </c>
      <c r="V3863" t="s">
        <v>8316</v>
      </c>
    </row>
    <row r="3864" spans="1:22" ht="29" x14ac:dyDescent="0.35">
      <c r="A3864">
        <v>3862</v>
      </c>
      <c r="B3864" s="3" t="s">
        <v>3859</v>
      </c>
      <c r="C3864" s="3" t="s">
        <v>7971</v>
      </c>
      <c r="D3864" s="18">
        <v>7500</v>
      </c>
      <c r="E3864" s="18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7">
        <v>42611.052731481475</v>
      </c>
      <c r="L3864" s="7">
        <v>42625.499305555553</v>
      </c>
      <c r="M3864" s="5">
        <f>(J3864/86400)+25569+(-5/24)</f>
        <v>42611.052731481475</v>
      </c>
      <c r="N3864" s="5">
        <f t="shared" si="60"/>
        <v>42625.499305555553</v>
      </c>
      <c r="O3864" t="b">
        <v>0</v>
      </c>
      <c r="P3864">
        <v>1</v>
      </c>
      <c r="Q3864" t="b">
        <v>0</v>
      </c>
      <c r="R3864" t="s">
        <v>8271</v>
      </c>
      <c r="S3864" s="11">
        <f>SUM(E3864/D3864)*100</f>
        <v>1.3333333333333334E-2</v>
      </c>
      <c r="T3864" s="10">
        <f>SUM(E3864/P3864)</f>
        <v>1</v>
      </c>
      <c r="U3864" t="s">
        <v>8315</v>
      </c>
      <c r="V3864" t="s">
        <v>8316</v>
      </c>
    </row>
    <row r="3865" spans="1:22" ht="43.5" x14ac:dyDescent="0.35">
      <c r="A3865">
        <v>3863</v>
      </c>
      <c r="B3865" s="3" t="s">
        <v>3860</v>
      </c>
      <c r="C3865" s="3" t="s">
        <v>7972</v>
      </c>
      <c r="D3865" s="18">
        <v>6000</v>
      </c>
      <c r="E3865" s="18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7">
        <v>42253.424826388888</v>
      </c>
      <c r="L3865" s="7">
        <v>42313.466493055552</v>
      </c>
      <c r="M3865" s="5">
        <f>(J3865/86400)+25569+(-5/24)</f>
        <v>42253.424826388888</v>
      </c>
      <c r="N3865" s="5">
        <f t="shared" si="60"/>
        <v>42313.466493055552</v>
      </c>
      <c r="O3865" t="b">
        <v>0</v>
      </c>
      <c r="P3865">
        <v>0</v>
      </c>
      <c r="Q3865" t="b">
        <v>0</v>
      </c>
      <c r="R3865" t="s">
        <v>8271</v>
      </c>
      <c r="S3865" s="11">
        <f>SUM(E3865/D3865)*100</f>
        <v>0</v>
      </c>
      <c r="T3865" s="10" t="e">
        <f>SUM(E3865/P3865)</f>
        <v>#DIV/0!</v>
      </c>
      <c r="U3865" t="s">
        <v>8315</v>
      </c>
      <c r="V3865" t="s">
        <v>8316</v>
      </c>
    </row>
    <row r="3866" spans="1:22" ht="58" x14ac:dyDescent="0.35">
      <c r="A3866">
        <v>3864</v>
      </c>
      <c r="B3866" s="3" t="s">
        <v>3861</v>
      </c>
      <c r="C3866" s="3" t="s">
        <v>7973</v>
      </c>
      <c r="D3866" s="18">
        <v>5000</v>
      </c>
      <c r="E3866" s="18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7">
        <v>42295.683495370373</v>
      </c>
      <c r="L3866" s="7">
        <v>42325.72516203703</v>
      </c>
      <c r="M3866" s="5">
        <f>(J3866/86400)+25569+(-5/24)</f>
        <v>42295.683495370373</v>
      </c>
      <c r="N3866" s="5">
        <f t="shared" si="60"/>
        <v>42325.72516203703</v>
      </c>
      <c r="O3866" t="b">
        <v>0</v>
      </c>
      <c r="P3866">
        <v>3</v>
      </c>
      <c r="Q3866" t="b">
        <v>0</v>
      </c>
      <c r="R3866" t="s">
        <v>8271</v>
      </c>
      <c r="S3866" s="11">
        <f>SUM(E3866/D3866)*100</f>
        <v>1.2</v>
      </c>
      <c r="T3866" s="10">
        <f>SUM(E3866/P3866)</f>
        <v>20</v>
      </c>
      <c r="U3866" t="s">
        <v>8315</v>
      </c>
      <c r="V3866" t="s">
        <v>8316</v>
      </c>
    </row>
    <row r="3867" spans="1:22" ht="43.5" x14ac:dyDescent="0.35">
      <c r="A3867">
        <v>3865</v>
      </c>
      <c r="B3867" s="3" t="s">
        <v>3862</v>
      </c>
      <c r="C3867" s="3" t="s">
        <v>7974</v>
      </c>
      <c r="D3867" s="18">
        <v>2413</v>
      </c>
      <c r="E3867" s="18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7">
        <v>41841.44326388889</v>
      </c>
      <c r="L3867" s="7">
        <v>41881.020833333328</v>
      </c>
      <c r="M3867" s="5">
        <f>(J3867/86400)+25569+(-5/24)</f>
        <v>41841.44326388889</v>
      </c>
      <c r="N3867" s="5">
        <f t="shared" si="60"/>
        <v>41881.020833333328</v>
      </c>
      <c r="O3867" t="b">
        <v>0</v>
      </c>
      <c r="P3867">
        <v>14</v>
      </c>
      <c r="Q3867" t="b">
        <v>0</v>
      </c>
      <c r="R3867" t="s">
        <v>8271</v>
      </c>
      <c r="S3867" s="11">
        <f>SUM(E3867/D3867)*100</f>
        <v>26.937422295897225</v>
      </c>
      <c r="T3867" s="10">
        <f>SUM(E3867/P3867)</f>
        <v>46.428571428571431</v>
      </c>
      <c r="U3867" t="s">
        <v>8315</v>
      </c>
      <c r="V3867" t="s">
        <v>8316</v>
      </c>
    </row>
    <row r="3868" spans="1:22" ht="29" x14ac:dyDescent="0.35">
      <c r="A3868">
        <v>3866</v>
      </c>
      <c r="B3868" s="3" t="s">
        <v>3863</v>
      </c>
      <c r="C3868" s="3" t="s">
        <v>7975</v>
      </c>
      <c r="D3868" s="18">
        <v>2000</v>
      </c>
      <c r="E3868" s="1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7">
        <v>42402.738668981481</v>
      </c>
      <c r="L3868" s="7">
        <v>42451.936805555553</v>
      </c>
      <c r="M3868" s="5">
        <f>(J3868/86400)+25569+(-5/24)</f>
        <v>42402.738668981481</v>
      </c>
      <c r="N3868" s="5">
        <f t="shared" si="60"/>
        <v>42451.936805555553</v>
      </c>
      <c r="O3868" t="b">
        <v>0</v>
      </c>
      <c r="P3868">
        <v>2</v>
      </c>
      <c r="Q3868" t="b">
        <v>0</v>
      </c>
      <c r="R3868" t="s">
        <v>8271</v>
      </c>
      <c r="S3868" s="11">
        <f>SUM(E3868/D3868)*100</f>
        <v>0.54999999999999993</v>
      </c>
      <c r="T3868" s="10">
        <f>SUM(E3868/P3868)</f>
        <v>5.5</v>
      </c>
      <c r="U3868" t="s">
        <v>8315</v>
      </c>
      <c r="V3868" t="s">
        <v>8316</v>
      </c>
    </row>
    <row r="3869" spans="1:22" ht="43.5" x14ac:dyDescent="0.35">
      <c r="A3869">
        <v>3867</v>
      </c>
      <c r="B3869" s="3" t="s">
        <v>3864</v>
      </c>
      <c r="C3869" s="3" t="s">
        <v>7976</v>
      </c>
      <c r="D3869" s="18">
        <v>2000</v>
      </c>
      <c r="E3869" s="18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7">
        <v>42509.605775462966</v>
      </c>
      <c r="L3869" s="7">
        <v>42539.605775462966</v>
      </c>
      <c r="M3869" s="5">
        <f>(J3869/86400)+25569+(-5/24)</f>
        <v>42509.605775462966</v>
      </c>
      <c r="N3869" s="5">
        <f t="shared" si="60"/>
        <v>42539.605775462966</v>
      </c>
      <c r="O3869" t="b">
        <v>0</v>
      </c>
      <c r="P3869">
        <v>5</v>
      </c>
      <c r="Q3869" t="b">
        <v>0</v>
      </c>
      <c r="R3869" t="s">
        <v>8271</v>
      </c>
      <c r="S3869" s="11">
        <f>SUM(E3869/D3869)*100</f>
        <v>12.55</v>
      </c>
      <c r="T3869" s="10">
        <f>SUM(E3869/P3869)</f>
        <v>50.2</v>
      </c>
      <c r="U3869" t="s">
        <v>8315</v>
      </c>
      <c r="V3869" t="s">
        <v>8316</v>
      </c>
    </row>
    <row r="3870" spans="1:22" x14ac:dyDescent="0.35">
      <c r="A3870">
        <v>3868</v>
      </c>
      <c r="B3870" s="3" t="s">
        <v>3865</v>
      </c>
      <c r="C3870" s="3" t="s">
        <v>7977</v>
      </c>
      <c r="D3870" s="18">
        <v>5000</v>
      </c>
      <c r="E3870" s="18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7">
        <v>41865.45144675926</v>
      </c>
      <c r="L3870" s="7">
        <v>41890.45144675926</v>
      </c>
      <c r="M3870" s="5">
        <f>(J3870/86400)+25569+(-5/24)</f>
        <v>41865.45144675926</v>
      </c>
      <c r="N3870" s="5">
        <f t="shared" si="60"/>
        <v>41890.45144675926</v>
      </c>
      <c r="O3870" t="b">
        <v>0</v>
      </c>
      <c r="P3870">
        <v>1</v>
      </c>
      <c r="Q3870" t="b">
        <v>0</v>
      </c>
      <c r="R3870" t="s">
        <v>8305</v>
      </c>
      <c r="S3870" s="11">
        <f>SUM(E3870/D3870)*100</f>
        <v>0.2</v>
      </c>
      <c r="T3870" s="10">
        <f>SUM(E3870/P3870)</f>
        <v>10</v>
      </c>
      <c r="U3870" t="s">
        <v>8315</v>
      </c>
      <c r="V3870" t="s">
        <v>8357</v>
      </c>
    </row>
    <row r="3871" spans="1:22" ht="29" x14ac:dyDescent="0.35">
      <c r="A3871">
        <v>3869</v>
      </c>
      <c r="B3871" s="3" t="s">
        <v>3866</v>
      </c>
      <c r="C3871" s="3" t="s">
        <v>7978</v>
      </c>
      <c r="D3871" s="18">
        <v>13111</v>
      </c>
      <c r="E3871" s="18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7">
        <v>42047.516111111108</v>
      </c>
      <c r="L3871" s="7">
        <v>42076.924305555549</v>
      </c>
      <c r="M3871" s="5">
        <f>(J3871/86400)+25569+(-5/24)</f>
        <v>42047.516111111108</v>
      </c>
      <c r="N3871" s="5">
        <f t="shared" si="60"/>
        <v>42076.924305555549</v>
      </c>
      <c r="O3871" t="b">
        <v>0</v>
      </c>
      <c r="P3871">
        <v>15</v>
      </c>
      <c r="Q3871" t="b">
        <v>0</v>
      </c>
      <c r="R3871" t="s">
        <v>8305</v>
      </c>
      <c r="S3871" s="11">
        <f>SUM(E3871/D3871)*100</f>
        <v>3.4474868431088401</v>
      </c>
      <c r="T3871" s="10">
        <f>SUM(E3871/P3871)</f>
        <v>30.133333333333333</v>
      </c>
      <c r="U3871" t="s">
        <v>8315</v>
      </c>
      <c r="V3871" t="s">
        <v>8357</v>
      </c>
    </row>
    <row r="3872" spans="1:22" ht="58" x14ac:dyDescent="0.35">
      <c r="A3872">
        <v>3870</v>
      </c>
      <c r="B3872" s="3" t="s">
        <v>3867</v>
      </c>
      <c r="C3872" s="3" t="s">
        <v>7979</v>
      </c>
      <c r="D3872" s="18">
        <v>10000</v>
      </c>
      <c r="E3872" s="18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7">
        <v>41792.963865740741</v>
      </c>
      <c r="L3872" s="7">
        <v>41822.963865740741</v>
      </c>
      <c r="M3872" s="5">
        <f>(J3872/86400)+25569+(-5/24)</f>
        <v>41792.963865740741</v>
      </c>
      <c r="N3872" s="5">
        <f t="shared" si="60"/>
        <v>41822.963865740741</v>
      </c>
      <c r="O3872" t="b">
        <v>0</v>
      </c>
      <c r="P3872">
        <v>10</v>
      </c>
      <c r="Q3872" t="b">
        <v>0</v>
      </c>
      <c r="R3872" t="s">
        <v>8305</v>
      </c>
      <c r="S3872" s="11">
        <f>SUM(E3872/D3872)*100</f>
        <v>15</v>
      </c>
      <c r="T3872" s="10">
        <f>SUM(E3872/P3872)</f>
        <v>150</v>
      </c>
      <c r="U3872" t="s">
        <v>8315</v>
      </c>
      <c r="V3872" t="s">
        <v>8357</v>
      </c>
    </row>
    <row r="3873" spans="1:22" ht="29" x14ac:dyDescent="0.35">
      <c r="A3873">
        <v>3871</v>
      </c>
      <c r="B3873" s="3" t="s">
        <v>3868</v>
      </c>
      <c r="C3873" s="3" t="s">
        <v>7980</v>
      </c>
      <c r="D3873" s="18">
        <v>1500</v>
      </c>
      <c r="E3873" s="18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7">
        <v>42763.572337962956</v>
      </c>
      <c r="L3873" s="7">
        <v>42823.530671296299</v>
      </c>
      <c r="M3873" s="5">
        <f>(J3873/86400)+25569+(-5/24)</f>
        <v>42763.572337962956</v>
      </c>
      <c r="N3873" s="5">
        <f t="shared" si="60"/>
        <v>42823.530671296299</v>
      </c>
      <c r="O3873" t="b">
        <v>0</v>
      </c>
      <c r="P3873">
        <v>3</v>
      </c>
      <c r="Q3873" t="b">
        <v>0</v>
      </c>
      <c r="R3873" t="s">
        <v>8305</v>
      </c>
      <c r="S3873" s="11">
        <f>SUM(E3873/D3873)*100</f>
        <v>2.666666666666667</v>
      </c>
      <c r="T3873" s="10">
        <f>SUM(E3873/P3873)</f>
        <v>13.333333333333334</v>
      </c>
      <c r="U3873" t="s">
        <v>8315</v>
      </c>
      <c r="V3873" t="s">
        <v>8357</v>
      </c>
    </row>
    <row r="3874" spans="1:22" ht="43.5" x14ac:dyDescent="0.35">
      <c r="A3874">
        <v>3872</v>
      </c>
      <c r="B3874" s="3" t="s">
        <v>3869</v>
      </c>
      <c r="C3874" s="3" t="s">
        <v>7981</v>
      </c>
      <c r="D3874" s="18">
        <v>15000</v>
      </c>
      <c r="E3874" s="18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7">
        <v>42179.9374537037</v>
      </c>
      <c r="L3874" s="7">
        <v>42229.9374537037</v>
      </c>
      <c r="M3874" s="5">
        <f>(J3874/86400)+25569+(-5/24)</f>
        <v>42179.9374537037</v>
      </c>
      <c r="N3874" s="5">
        <f t="shared" si="60"/>
        <v>42229.9374537037</v>
      </c>
      <c r="O3874" t="b">
        <v>0</v>
      </c>
      <c r="P3874">
        <v>0</v>
      </c>
      <c r="Q3874" t="b">
        <v>0</v>
      </c>
      <c r="R3874" t="s">
        <v>8305</v>
      </c>
      <c r="S3874" s="11">
        <f>SUM(E3874/D3874)*100</f>
        <v>0</v>
      </c>
      <c r="T3874" s="10" t="e">
        <f>SUM(E3874/P3874)</f>
        <v>#DIV/0!</v>
      </c>
      <c r="U3874" t="s">
        <v>8315</v>
      </c>
      <c r="V3874" t="s">
        <v>8357</v>
      </c>
    </row>
    <row r="3875" spans="1:22" ht="43.5" x14ac:dyDescent="0.35">
      <c r="A3875">
        <v>3873</v>
      </c>
      <c r="B3875" s="3" t="s">
        <v>3870</v>
      </c>
      <c r="C3875" s="3" t="s">
        <v>7982</v>
      </c>
      <c r="D3875" s="18">
        <v>5500</v>
      </c>
      <c r="E3875" s="18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7">
        <v>42255.487673611111</v>
      </c>
      <c r="L3875" s="7">
        <v>42285.487673611111</v>
      </c>
      <c r="M3875" s="5">
        <f>(J3875/86400)+25569+(-5/24)</f>
        <v>42255.487673611111</v>
      </c>
      <c r="N3875" s="5">
        <f t="shared" si="60"/>
        <v>42285.487673611111</v>
      </c>
      <c r="O3875" t="b">
        <v>0</v>
      </c>
      <c r="P3875">
        <v>0</v>
      </c>
      <c r="Q3875" t="b">
        <v>0</v>
      </c>
      <c r="R3875" t="s">
        <v>8305</v>
      </c>
      <c r="S3875" s="11">
        <f>SUM(E3875/D3875)*100</f>
        <v>0</v>
      </c>
      <c r="T3875" s="10" t="e">
        <f>SUM(E3875/P3875)</f>
        <v>#DIV/0!</v>
      </c>
      <c r="U3875" t="s">
        <v>8315</v>
      </c>
      <c r="V3875" t="s">
        <v>8357</v>
      </c>
    </row>
    <row r="3876" spans="1:22" ht="58" x14ac:dyDescent="0.35">
      <c r="A3876">
        <v>3874</v>
      </c>
      <c r="B3876" s="3" t="s">
        <v>3871</v>
      </c>
      <c r="C3876" s="3" t="s">
        <v>7983</v>
      </c>
      <c r="D3876" s="18">
        <v>620</v>
      </c>
      <c r="E3876" s="18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7">
        <v>42006.808124999996</v>
      </c>
      <c r="L3876" s="7">
        <v>42027.833333333336</v>
      </c>
      <c r="M3876" s="5">
        <f>(J3876/86400)+25569+(-5/24)</f>
        <v>42006.808124999996</v>
      </c>
      <c r="N3876" s="5">
        <f t="shared" si="60"/>
        <v>42027.833333333336</v>
      </c>
      <c r="O3876" t="b">
        <v>0</v>
      </c>
      <c r="P3876">
        <v>0</v>
      </c>
      <c r="Q3876" t="b">
        <v>0</v>
      </c>
      <c r="R3876" t="s">
        <v>8305</v>
      </c>
      <c r="S3876" s="11">
        <f>SUM(E3876/D3876)*100</f>
        <v>0</v>
      </c>
      <c r="T3876" s="10" t="e">
        <f>SUM(E3876/P3876)</f>
        <v>#DIV/0!</v>
      </c>
      <c r="U3876" t="s">
        <v>8315</v>
      </c>
      <c r="V3876" t="s">
        <v>8357</v>
      </c>
    </row>
    <row r="3877" spans="1:22" ht="43.5" x14ac:dyDescent="0.35">
      <c r="A3877">
        <v>3875</v>
      </c>
      <c r="B3877" s="3" t="s">
        <v>3872</v>
      </c>
      <c r="C3877" s="3" t="s">
        <v>7984</v>
      </c>
      <c r="D3877" s="18">
        <v>30000</v>
      </c>
      <c r="E3877" s="18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7">
        <v>42615.138483796291</v>
      </c>
      <c r="L3877" s="7">
        <v>42616.208333333336</v>
      </c>
      <c r="M3877" s="5">
        <f>(J3877/86400)+25569+(-5/24)</f>
        <v>42615.138483796291</v>
      </c>
      <c r="N3877" s="5">
        <f t="shared" si="60"/>
        <v>42616.208333333336</v>
      </c>
      <c r="O3877" t="b">
        <v>0</v>
      </c>
      <c r="P3877">
        <v>0</v>
      </c>
      <c r="Q3877" t="b">
        <v>0</v>
      </c>
      <c r="R3877" t="s">
        <v>8305</v>
      </c>
      <c r="S3877" s="11">
        <f>SUM(E3877/D3877)*100</f>
        <v>0</v>
      </c>
      <c r="T3877" s="10" t="e">
        <f>SUM(E3877/P3877)</f>
        <v>#DIV/0!</v>
      </c>
      <c r="U3877" t="s">
        <v>8315</v>
      </c>
      <c r="V3877" t="s">
        <v>8357</v>
      </c>
    </row>
    <row r="3878" spans="1:22" ht="58" x14ac:dyDescent="0.35">
      <c r="A3878">
        <v>3876</v>
      </c>
      <c r="B3878" s="3" t="s">
        <v>3873</v>
      </c>
      <c r="C3878" s="3" t="s">
        <v>7985</v>
      </c>
      <c r="D3878" s="18">
        <v>3900</v>
      </c>
      <c r="E3878" s="1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7">
        <v>42372.415833333333</v>
      </c>
      <c r="L3878" s="7">
        <v>42402.415833333333</v>
      </c>
      <c r="M3878" s="5">
        <f>(J3878/86400)+25569+(-5/24)</f>
        <v>42372.415833333333</v>
      </c>
      <c r="N3878" s="5">
        <f t="shared" si="60"/>
        <v>42402.415833333333</v>
      </c>
      <c r="O3878" t="b">
        <v>0</v>
      </c>
      <c r="P3878">
        <v>46</v>
      </c>
      <c r="Q3878" t="b">
        <v>0</v>
      </c>
      <c r="R3878" t="s">
        <v>8305</v>
      </c>
      <c r="S3878" s="11">
        <f>SUM(E3878/D3878)*100</f>
        <v>52.794871794871788</v>
      </c>
      <c r="T3878" s="10">
        <f>SUM(E3878/P3878)</f>
        <v>44.760869565217391</v>
      </c>
      <c r="U3878" t="s">
        <v>8315</v>
      </c>
      <c r="V3878" t="s">
        <v>8357</v>
      </c>
    </row>
    <row r="3879" spans="1:22" ht="43.5" x14ac:dyDescent="0.35">
      <c r="A3879">
        <v>3877</v>
      </c>
      <c r="B3879" s="3" t="s">
        <v>3874</v>
      </c>
      <c r="C3879" s="3" t="s">
        <v>7986</v>
      </c>
      <c r="D3879" s="18">
        <v>25000</v>
      </c>
      <c r="E3879" s="18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7">
        <v>42682.469351851854</v>
      </c>
      <c r="L3879" s="7">
        <v>42712.469351851854</v>
      </c>
      <c r="M3879" s="5">
        <f>(J3879/86400)+25569+(-5/24)</f>
        <v>42682.469351851854</v>
      </c>
      <c r="N3879" s="5">
        <f t="shared" si="60"/>
        <v>42712.469351851854</v>
      </c>
      <c r="O3879" t="b">
        <v>0</v>
      </c>
      <c r="P3879">
        <v>14</v>
      </c>
      <c r="Q3879" t="b">
        <v>0</v>
      </c>
      <c r="R3879" t="s">
        <v>8305</v>
      </c>
      <c r="S3879" s="11">
        <f>SUM(E3879/D3879)*100</f>
        <v>4.9639999999999995</v>
      </c>
      <c r="T3879" s="10">
        <f>SUM(E3879/P3879)</f>
        <v>88.642857142857139</v>
      </c>
      <c r="U3879" t="s">
        <v>8315</v>
      </c>
      <c r="V3879" t="s">
        <v>8357</v>
      </c>
    </row>
    <row r="3880" spans="1:22" ht="43.5" x14ac:dyDescent="0.35">
      <c r="A3880">
        <v>3878</v>
      </c>
      <c r="B3880" s="3" t="s">
        <v>3875</v>
      </c>
      <c r="C3880" s="3" t="s">
        <v>7987</v>
      </c>
      <c r="D3880" s="18">
        <v>18000</v>
      </c>
      <c r="E3880" s="18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7">
        <v>42154.610486111109</v>
      </c>
      <c r="L3880" s="7">
        <v>42184.957638888889</v>
      </c>
      <c r="M3880" s="5">
        <f>(J3880/86400)+25569+(-5/24)</f>
        <v>42154.610486111109</v>
      </c>
      <c r="N3880" s="5">
        <f t="shared" si="60"/>
        <v>42184.957638888889</v>
      </c>
      <c r="O3880" t="b">
        <v>0</v>
      </c>
      <c r="P3880">
        <v>1</v>
      </c>
      <c r="Q3880" t="b">
        <v>0</v>
      </c>
      <c r="R3880" t="s">
        <v>8305</v>
      </c>
      <c r="S3880" s="11">
        <f>SUM(E3880/D3880)*100</f>
        <v>5.5555555555555552E-2</v>
      </c>
      <c r="T3880" s="10">
        <f>SUM(E3880/P3880)</f>
        <v>10</v>
      </c>
      <c r="U3880" t="s">
        <v>8315</v>
      </c>
      <c r="V3880" t="s">
        <v>8357</v>
      </c>
    </row>
    <row r="3881" spans="1:22" ht="43.5" x14ac:dyDescent="0.35">
      <c r="A3881">
        <v>3879</v>
      </c>
      <c r="B3881" s="3" t="s">
        <v>3876</v>
      </c>
      <c r="C3881" s="3" t="s">
        <v>7988</v>
      </c>
      <c r="D3881" s="18">
        <v>15000</v>
      </c>
      <c r="E3881" s="18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7">
        <v>41999.652731481481</v>
      </c>
      <c r="L3881" s="7">
        <v>42029.652731481481</v>
      </c>
      <c r="M3881" s="5">
        <f>(J3881/86400)+25569+(-5/24)</f>
        <v>41999.652731481481</v>
      </c>
      <c r="N3881" s="5">
        <f t="shared" si="60"/>
        <v>42029.652731481481</v>
      </c>
      <c r="O3881" t="b">
        <v>0</v>
      </c>
      <c r="P3881">
        <v>0</v>
      </c>
      <c r="Q3881" t="b">
        <v>0</v>
      </c>
      <c r="R3881" t="s">
        <v>8305</v>
      </c>
      <c r="S3881" s="11">
        <f>SUM(E3881/D3881)*100</f>
        <v>0</v>
      </c>
      <c r="T3881" s="10" t="e">
        <f>SUM(E3881/P3881)</f>
        <v>#DIV/0!</v>
      </c>
      <c r="U3881" t="s">
        <v>8315</v>
      </c>
      <c r="V3881" t="s">
        <v>8357</v>
      </c>
    </row>
    <row r="3882" spans="1:22" ht="43.5" x14ac:dyDescent="0.35">
      <c r="A3882">
        <v>3880</v>
      </c>
      <c r="B3882" s="3" t="s">
        <v>3877</v>
      </c>
      <c r="C3882" s="3" t="s">
        <v>7989</v>
      </c>
      <c r="D3882" s="18">
        <v>7500</v>
      </c>
      <c r="E3882" s="18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7">
        <v>41815.606712962959</v>
      </c>
      <c r="L3882" s="7">
        <v>41850.75</v>
      </c>
      <c r="M3882" s="5">
        <f>(J3882/86400)+25569+(-5/24)</f>
        <v>41815.606712962959</v>
      </c>
      <c r="N3882" s="5">
        <f t="shared" si="60"/>
        <v>41850.75</v>
      </c>
      <c r="O3882" t="b">
        <v>0</v>
      </c>
      <c r="P3882">
        <v>17</v>
      </c>
      <c r="Q3882" t="b">
        <v>0</v>
      </c>
      <c r="R3882" t="s">
        <v>8305</v>
      </c>
      <c r="S3882" s="11">
        <f>SUM(E3882/D3882)*100</f>
        <v>13.066666666666665</v>
      </c>
      <c r="T3882" s="10">
        <f>SUM(E3882/P3882)</f>
        <v>57.647058823529413</v>
      </c>
      <c r="U3882" t="s">
        <v>8315</v>
      </c>
      <c r="V3882" t="s">
        <v>8357</v>
      </c>
    </row>
    <row r="3883" spans="1:22" ht="29" x14ac:dyDescent="0.35">
      <c r="A3883">
        <v>3881</v>
      </c>
      <c r="B3883" s="3" t="s">
        <v>3878</v>
      </c>
      <c r="C3883" s="3" t="s">
        <v>7990</v>
      </c>
      <c r="D3883" s="18">
        <v>500</v>
      </c>
      <c r="E3883" s="18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7">
        <v>42755.810173611106</v>
      </c>
      <c r="L3883" s="7">
        <v>42785.810173611106</v>
      </c>
      <c r="M3883" s="5">
        <f>(J3883/86400)+25569+(-5/24)</f>
        <v>42755.810173611106</v>
      </c>
      <c r="N3883" s="5">
        <f t="shared" si="60"/>
        <v>42785.810173611106</v>
      </c>
      <c r="O3883" t="b">
        <v>0</v>
      </c>
      <c r="P3883">
        <v>1</v>
      </c>
      <c r="Q3883" t="b">
        <v>0</v>
      </c>
      <c r="R3883" t="s">
        <v>8305</v>
      </c>
      <c r="S3883" s="11">
        <f>SUM(E3883/D3883)*100</f>
        <v>5</v>
      </c>
      <c r="T3883" s="10">
        <f>SUM(E3883/P3883)</f>
        <v>25</v>
      </c>
      <c r="U3883" t="s">
        <v>8315</v>
      </c>
      <c r="V3883" t="s">
        <v>8357</v>
      </c>
    </row>
    <row r="3884" spans="1:22" ht="43.5" x14ac:dyDescent="0.35">
      <c r="A3884">
        <v>3882</v>
      </c>
      <c r="B3884" s="3" t="s">
        <v>3879</v>
      </c>
      <c r="C3884" s="3" t="s">
        <v>7991</v>
      </c>
      <c r="D3884" s="18">
        <v>30000</v>
      </c>
      <c r="E3884" s="18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7">
        <v>42373.77511574074</v>
      </c>
      <c r="L3884" s="7">
        <v>42400.752083333333</v>
      </c>
      <c r="M3884" s="5">
        <f>(J3884/86400)+25569+(-5/24)</f>
        <v>42373.77511574074</v>
      </c>
      <c r="N3884" s="5">
        <f t="shared" si="60"/>
        <v>42400.752083333333</v>
      </c>
      <c r="O3884" t="b">
        <v>0</v>
      </c>
      <c r="P3884">
        <v>0</v>
      </c>
      <c r="Q3884" t="b">
        <v>0</v>
      </c>
      <c r="R3884" t="s">
        <v>8305</v>
      </c>
      <c r="S3884" s="11">
        <f>SUM(E3884/D3884)*100</f>
        <v>0</v>
      </c>
      <c r="T3884" s="10" t="e">
        <f>SUM(E3884/P3884)</f>
        <v>#DIV/0!</v>
      </c>
      <c r="U3884" t="s">
        <v>8315</v>
      </c>
      <c r="V3884" t="s">
        <v>8357</v>
      </c>
    </row>
    <row r="3885" spans="1:22" ht="58" x14ac:dyDescent="0.35">
      <c r="A3885">
        <v>3883</v>
      </c>
      <c r="B3885" s="3" t="s">
        <v>3880</v>
      </c>
      <c r="C3885" s="3" t="s">
        <v>7992</v>
      </c>
      <c r="D3885" s="18">
        <v>15000</v>
      </c>
      <c r="E3885" s="18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7">
        <v>41854.394317129627</v>
      </c>
      <c r="L3885" s="7">
        <v>41884.394317129627</v>
      </c>
      <c r="M3885" s="5">
        <f>(J3885/86400)+25569+(-5/24)</f>
        <v>41854.394317129627</v>
      </c>
      <c r="N3885" s="5">
        <f t="shared" si="60"/>
        <v>41884.394317129627</v>
      </c>
      <c r="O3885" t="b">
        <v>0</v>
      </c>
      <c r="P3885">
        <v>0</v>
      </c>
      <c r="Q3885" t="b">
        <v>0</v>
      </c>
      <c r="R3885" t="s">
        <v>8305</v>
      </c>
      <c r="S3885" s="11">
        <f>SUM(E3885/D3885)*100</f>
        <v>0</v>
      </c>
      <c r="T3885" s="10" t="e">
        <f>SUM(E3885/P3885)</f>
        <v>#DIV/0!</v>
      </c>
      <c r="U3885" t="s">
        <v>8315</v>
      </c>
      <c r="V3885" t="s">
        <v>8357</v>
      </c>
    </row>
    <row r="3886" spans="1:22" ht="43.5" x14ac:dyDescent="0.35">
      <c r="A3886">
        <v>3884</v>
      </c>
      <c r="B3886" s="3" t="s">
        <v>3881</v>
      </c>
      <c r="C3886" s="3" t="s">
        <v>7993</v>
      </c>
      <c r="D3886" s="18">
        <v>10000</v>
      </c>
      <c r="E3886" s="18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7">
        <v>42065.583240740736</v>
      </c>
      <c r="L3886" s="7">
        <v>42090.541574074072</v>
      </c>
      <c r="M3886" s="5">
        <f>(J3886/86400)+25569+(-5/24)</f>
        <v>42065.583240740736</v>
      </c>
      <c r="N3886" s="5">
        <f t="shared" si="60"/>
        <v>42090.541574074072</v>
      </c>
      <c r="O3886" t="b">
        <v>0</v>
      </c>
      <c r="P3886">
        <v>0</v>
      </c>
      <c r="Q3886" t="b">
        <v>0</v>
      </c>
      <c r="R3886" t="s">
        <v>8305</v>
      </c>
      <c r="S3886" s="11">
        <f>SUM(E3886/D3886)*100</f>
        <v>0</v>
      </c>
      <c r="T3886" s="10" t="e">
        <f>SUM(E3886/P3886)</f>
        <v>#DIV/0!</v>
      </c>
      <c r="U3886" t="s">
        <v>8315</v>
      </c>
      <c r="V3886" t="s">
        <v>8357</v>
      </c>
    </row>
    <row r="3887" spans="1:22" ht="43.5" x14ac:dyDescent="0.35">
      <c r="A3887">
        <v>3885</v>
      </c>
      <c r="B3887" s="3" t="s">
        <v>3882</v>
      </c>
      <c r="C3887" s="3" t="s">
        <v>7994</v>
      </c>
      <c r="D3887" s="18">
        <v>375000</v>
      </c>
      <c r="E3887" s="18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7">
        <v>42469.742951388886</v>
      </c>
      <c r="L3887" s="7">
        <v>42499.742951388886</v>
      </c>
      <c r="M3887" s="5">
        <f>(J3887/86400)+25569+(-5/24)</f>
        <v>42469.742951388886</v>
      </c>
      <c r="N3887" s="5">
        <f t="shared" si="60"/>
        <v>42499.742951388886</v>
      </c>
      <c r="O3887" t="b">
        <v>0</v>
      </c>
      <c r="P3887">
        <v>0</v>
      </c>
      <c r="Q3887" t="b">
        <v>0</v>
      </c>
      <c r="R3887" t="s">
        <v>8305</v>
      </c>
      <c r="S3887" s="11">
        <f>SUM(E3887/D3887)*100</f>
        <v>0</v>
      </c>
      <c r="T3887" s="10" t="e">
        <f>SUM(E3887/P3887)</f>
        <v>#DIV/0!</v>
      </c>
      <c r="U3887" t="s">
        <v>8315</v>
      </c>
      <c r="V3887" t="s">
        <v>8357</v>
      </c>
    </row>
    <row r="3888" spans="1:22" x14ac:dyDescent="0.35">
      <c r="A3888">
        <v>3886</v>
      </c>
      <c r="B3888" s="3" t="s">
        <v>3883</v>
      </c>
      <c r="C3888" s="3">
        <v>1</v>
      </c>
      <c r="D3888" s="18">
        <v>10000</v>
      </c>
      <c r="E3888" s="1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7">
        <v>41954.019699074073</v>
      </c>
      <c r="L3888" s="7">
        <v>41984.019699074073</v>
      </c>
      <c r="M3888" s="5">
        <f>(J3888/86400)+25569+(-5/24)</f>
        <v>41954.019699074073</v>
      </c>
      <c r="N3888" s="5">
        <f t="shared" si="60"/>
        <v>41984.019699074073</v>
      </c>
      <c r="O3888" t="b">
        <v>0</v>
      </c>
      <c r="P3888">
        <v>0</v>
      </c>
      <c r="Q3888" t="b">
        <v>0</v>
      </c>
      <c r="R3888" t="s">
        <v>8305</v>
      </c>
      <c r="S3888" s="11">
        <f>SUM(E3888/D3888)*100</f>
        <v>0</v>
      </c>
      <c r="T3888" s="10" t="e">
        <f>SUM(E3888/P3888)</f>
        <v>#DIV/0!</v>
      </c>
      <c r="U3888" t="s">
        <v>8315</v>
      </c>
      <c r="V3888" t="s">
        <v>8357</v>
      </c>
    </row>
    <row r="3889" spans="1:22" ht="43.5" x14ac:dyDescent="0.35">
      <c r="A3889">
        <v>3887</v>
      </c>
      <c r="B3889" s="3" t="s">
        <v>3884</v>
      </c>
      <c r="C3889" s="3" t="s">
        <v>7995</v>
      </c>
      <c r="D3889" s="18">
        <v>2000</v>
      </c>
      <c r="E3889" s="18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7">
        <v>42079.649641203701</v>
      </c>
      <c r="L3889" s="7">
        <v>42125.708333333336</v>
      </c>
      <c r="M3889" s="5">
        <f>(J3889/86400)+25569+(-5/24)</f>
        <v>42079.649641203701</v>
      </c>
      <c r="N3889" s="5">
        <f t="shared" si="60"/>
        <v>42125.708333333336</v>
      </c>
      <c r="O3889" t="b">
        <v>0</v>
      </c>
      <c r="P3889">
        <v>2</v>
      </c>
      <c r="Q3889" t="b">
        <v>0</v>
      </c>
      <c r="R3889" t="s">
        <v>8305</v>
      </c>
      <c r="S3889" s="11">
        <f>SUM(E3889/D3889)*100</f>
        <v>1.7500000000000002</v>
      </c>
      <c r="T3889" s="10">
        <f>SUM(E3889/P3889)</f>
        <v>17.5</v>
      </c>
      <c r="U3889" t="s">
        <v>8315</v>
      </c>
      <c r="V3889" t="s">
        <v>8357</v>
      </c>
    </row>
    <row r="3890" spans="1:22" ht="58" x14ac:dyDescent="0.35">
      <c r="A3890">
        <v>3888</v>
      </c>
      <c r="B3890" s="3" t="s">
        <v>3885</v>
      </c>
      <c r="C3890" s="3" t="s">
        <v>7996</v>
      </c>
      <c r="D3890" s="18">
        <v>2000</v>
      </c>
      <c r="E3890" s="18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7">
        <v>42762.337476851848</v>
      </c>
      <c r="L3890" s="7">
        <v>42792.337476851848</v>
      </c>
      <c r="M3890" s="5">
        <f>(J3890/86400)+25569+(-5/24)</f>
        <v>42762.337476851848</v>
      </c>
      <c r="N3890" s="5">
        <f t="shared" si="60"/>
        <v>42792.337476851848</v>
      </c>
      <c r="O3890" t="b">
        <v>0</v>
      </c>
      <c r="P3890">
        <v>14</v>
      </c>
      <c r="Q3890" t="b">
        <v>0</v>
      </c>
      <c r="R3890" t="s">
        <v>8271</v>
      </c>
      <c r="S3890" s="11">
        <f>SUM(E3890/D3890)*100</f>
        <v>27.1</v>
      </c>
      <c r="T3890" s="10">
        <f>SUM(E3890/P3890)</f>
        <v>38.714285714285715</v>
      </c>
      <c r="U3890" t="s">
        <v>8315</v>
      </c>
      <c r="V3890" t="s">
        <v>8316</v>
      </c>
    </row>
    <row r="3891" spans="1:22" ht="43.5" x14ac:dyDescent="0.35">
      <c r="A3891">
        <v>3889</v>
      </c>
      <c r="B3891" s="3" t="s">
        <v>3886</v>
      </c>
      <c r="C3891" s="3" t="s">
        <v>7997</v>
      </c>
      <c r="D3891" s="18">
        <v>8000</v>
      </c>
      <c r="E3891" s="18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7">
        <v>41976.796643518515</v>
      </c>
      <c r="L3891" s="7">
        <v>42008.768055555549</v>
      </c>
      <c r="M3891" s="5">
        <f>(J3891/86400)+25569+(-5/24)</f>
        <v>41976.796643518515</v>
      </c>
      <c r="N3891" s="5">
        <f t="shared" si="60"/>
        <v>42008.768055555549</v>
      </c>
      <c r="O3891" t="b">
        <v>0</v>
      </c>
      <c r="P3891">
        <v>9</v>
      </c>
      <c r="Q3891" t="b">
        <v>0</v>
      </c>
      <c r="R3891" t="s">
        <v>8271</v>
      </c>
      <c r="S3891" s="11">
        <f>SUM(E3891/D3891)*100</f>
        <v>1.4749999999999999</v>
      </c>
      <c r="T3891" s="10">
        <f>SUM(E3891/P3891)</f>
        <v>13.111111111111111</v>
      </c>
      <c r="U3891" t="s">
        <v>8315</v>
      </c>
      <c r="V3891" t="s">
        <v>8316</v>
      </c>
    </row>
    <row r="3892" spans="1:22" ht="43.5" x14ac:dyDescent="0.35">
      <c r="A3892">
        <v>3890</v>
      </c>
      <c r="B3892" s="3" t="s">
        <v>3887</v>
      </c>
      <c r="C3892" s="3" t="s">
        <v>7998</v>
      </c>
      <c r="D3892" s="18">
        <v>15000</v>
      </c>
      <c r="E3892" s="18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7">
        <v>42171.55027777778</v>
      </c>
      <c r="L3892" s="7">
        <v>42231.55027777778</v>
      </c>
      <c r="M3892" s="5">
        <f>(J3892/86400)+25569+(-5/24)</f>
        <v>42171.55027777778</v>
      </c>
      <c r="N3892" s="5">
        <f t="shared" si="60"/>
        <v>42231.55027777778</v>
      </c>
      <c r="O3892" t="b">
        <v>0</v>
      </c>
      <c r="P3892">
        <v>8</v>
      </c>
      <c r="Q3892" t="b">
        <v>0</v>
      </c>
      <c r="R3892" t="s">
        <v>8271</v>
      </c>
      <c r="S3892" s="11">
        <f>SUM(E3892/D3892)*100</f>
        <v>16.826666666666668</v>
      </c>
      <c r="T3892" s="10">
        <f>SUM(E3892/P3892)</f>
        <v>315.5</v>
      </c>
      <c r="U3892" t="s">
        <v>8315</v>
      </c>
      <c r="V3892" t="s">
        <v>8316</v>
      </c>
    </row>
    <row r="3893" spans="1:22" ht="29" x14ac:dyDescent="0.35">
      <c r="A3893">
        <v>3891</v>
      </c>
      <c r="B3893" s="3" t="s">
        <v>3888</v>
      </c>
      <c r="C3893" s="3" t="s">
        <v>7999</v>
      </c>
      <c r="D3893" s="18">
        <v>800</v>
      </c>
      <c r="E3893" s="18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7">
        <v>42055.924120370364</v>
      </c>
      <c r="L3893" s="7">
        <v>42085.999305555553</v>
      </c>
      <c r="M3893" s="5">
        <f>(J3893/86400)+25569+(-5/24)</f>
        <v>42055.924120370364</v>
      </c>
      <c r="N3893" s="5">
        <f t="shared" si="60"/>
        <v>42085.999305555553</v>
      </c>
      <c r="O3893" t="b">
        <v>0</v>
      </c>
      <c r="P3893">
        <v>7</v>
      </c>
      <c r="Q3893" t="b">
        <v>0</v>
      </c>
      <c r="R3893" t="s">
        <v>8271</v>
      </c>
      <c r="S3893" s="11">
        <f>SUM(E3893/D3893)*100</f>
        <v>32.5</v>
      </c>
      <c r="T3893" s="10">
        <f>SUM(E3893/P3893)</f>
        <v>37.142857142857146</v>
      </c>
      <c r="U3893" t="s">
        <v>8315</v>
      </c>
      <c r="V3893" t="s">
        <v>8316</v>
      </c>
    </row>
    <row r="3894" spans="1:22" ht="58" x14ac:dyDescent="0.35">
      <c r="A3894">
        <v>3892</v>
      </c>
      <c r="B3894" s="3" t="s">
        <v>3889</v>
      </c>
      <c r="C3894" s="3" t="s">
        <v>8000</v>
      </c>
      <c r="D3894" s="18">
        <v>1000</v>
      </c>
      <c r="E3894" s="18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7">
        <v>41867.443946759253</v>
      </c>
      <c r="L3894" s="7">
        <v>41875.083333333328</v>
      </c>
      <c r="M3894" s="5">
        <f>(J3894/86400)+25569+(-5/24)</f>
        <v>41867.443946759253</v>
      </c>
      <c r="N3894" s="5">
        <f t="shared" si="60"/>
        <v>41875.083333333328</v>
      </c>
      <c r="O3894" t="b">
        <v>0</v>
      </c>
      <c r="P3894">
        <v>0</v>
      </c>
      <c r="Q3894" t="b">
        <v>0</v>
      </c>
      <c r="R3894" t="s">
        <v>8271</v>
      </c>
      <c r="S3894" s="11">
        <f>SUM(E3894/D3894)*100</f>
        <v>0</v>
      </c>
      <c r="T3894" s="10" t="e">
        <f>SUM(E3894/P3894)</f>
        <v>#DIV/0!</v>
      </c>
      <c r="U3894" t="s">
        <v>8315</v>
      </c>
      <c r="V3894" t="s">
        <v>8316</v>
      </c>
    </row>
    <row r="3895" spans="1:22" ht="58" x14ac:dyDescent="0.35">
      <c r="A3895">
        <v>3893</v>
      </c>
      <c r="B3895" s="3" t="s">
        <v>3890</v>
      </c>
      <c r="C3895" s="3" t="s">
        <v>8001</v>
      </c>
      <c r="D3895" s="18">
        <v>50000</v>
      </c>
      <c r="E3895" s="18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7">
        <v>41779.449537037035</v>
      </c>
      <c r="L3895" s="7">
        <v>41821.041666666664</v>
      </c>
      <c r="M3895" s="5">
        <f>(J3895/86400)+25569+(-5/24)</f>
        <v>41779.449537037035</v>
      </c>
      <c r="N3895" s="5">
        <f t="shared" si="60"/>
        <v>41821.041666666664</v>
      </c>
      <c r="O3895" t="b">
        <v>0</v>
      </c>
      <c r="P3895">
        <v>84</v>
      </c>
      <c r="Q3895" t="b">
        <v>0</v>
      </c>
      <c r="R3895" t="s">
        <v>8271</v>
      </c>
      <c r="S3895" s="11">
        <f>SUM(E3895/D3895)*100</f>
        <v>21.55</v>
      </c>
      <c r="T3895" s="10">
        <f>SUM(E3895/P3895)</f>
        <v>128.27380952380952</v>
      </c>
      <c r="U3895" t="s">
        <v>8315</v>
      </c>
      <c r="V3895" t="s">
        <v>8316</v>
      </c>
    </row>
    <row r="3896" spans="1:22" ht="58" x14ac:dyDescent="0.35">
      <c r="A3896">
        <v>3894</v>
      </c>
      <c r="B3896" s="3" t="s">
        <v>3891</v>
      </c>
      <c r="C3896" s="3" t="s">
        <v>8002</v>
      </c>
      <c r="D3896" s="18">
        <v>15000</v>
      </c>
      <c r="E3896" s="18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7">
        <v>42679.750138888885</v>
      </c>
      <c r="L3896" s="7">
        <v>42709.999305555553</v>
      </c>
      <c r="M3896" s="5">
        <f>(J3896/86400)+25569+(-5/24)</f>
        <v>42679.750138888885</v>
      </c>
      <c r="N3896" s="5">
        <f t="shared" si="60"/>
        <v>42709.999305555553</v>
      </c>
      <c r="O3896" t="b">
        <v>0</v>
      </c>
      <c r="P3896">
        <v>11</v>
      </c>
      <c r="Q3896" t="b">
        <v>0</v>
      </c>
      <c r="R3896" t="s">
        <v>8271</v>
      </c>
      <c r="S3896" s="11">
        <f>SUM(E3896/D3896)*100</f>
        <v>3.4666666666666663</v>
      </c>
      <c r="T3896" s="10">
        <f>SUM(E3896/P3896)</f>
        <v>47.272727272727273</v>
      </c>
      <c r="U3896" t="s">
        <v>8315</v>
      </c>
      <c r="V3896" t="s">
        <v>8316</v>
      </c>
    </row>
    <row r="3897" spans="1:22" ht="58" x14ac:dyDescent="0.35">
      <c r="A3897">
        <v>3895</v>
      </c>
      <c r="B3897" s="3" t="s">
        <v>3892</v>
      </c>
      <c r="C3897" s="3" t="s">
        <v>8003</v>
      </c>
      <c r="D3897" s="18">
        <v>1000</v>
      </c>
      <c r="E3897" s="18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7">
        <v>42032.041875000003</v>
      </c>
      <c r="L3897" s="7">
        <v>42063.041875000003</v>
      </c>
      <c r="M3897" s="5">
        <f>(J3897/86400)+25569+(-5/24)</f>
        <v>42032.041875000003</v>
      </c>
      <c r="N3897" s="5">
        <f t="shared" si="60"/>
        <v>42063.041875000003</v>
      </c>
      <c r="O3897" t="b">
        <v>0</v>
      </c>
      <c r="P3897">
        <v>1</v>
      </c>
      <c r="Q3897" t="b">
        <v>0</v>
      </c>
      <c r="R3897" t="s">
        <v>8271</v>
      </c>
      <c r="S3897" s="11">
        <f>SUM(E3897/D3897)*100</f>
        <v>5</v>
      </c>
      <c r="T3897" s="10">
        <f>SUM(E3897/P3897)</f>
        <v>50</v>
      </c>
      <c r="U3897" t="s">
        <v>8315</v>
      </c>
      <c r="V3897" t="s">
        <v>8316</v>
      </c>
    </row>
    <row r="3898" spans="1:22" ht="43.5" x14ac:dyDescent="0.35">
      <c r="A3898">
        <v>3896</v>
      </c>
      <c r="B3898" s="3" t="s">
        <v>3893</v>
      </c>
      <c r="C3898" s="3" t="s">
        <v>8004</v>
      </c>
      <c r="D3898" s="18">
        <v>1600</v>
      </c>
      <c r="E3898" s="1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7">
        <v>41792.983541666668</v>
      </c>
      <c r="L3898" s="7">
        <v>41806.983541666668</v>
      </c>
      <c r="M3898" s="5">
        <f>(J3898/86400)+25569+(-5/24)</f>
        <v>41792.983541666668</v>
      </c>
      <c r="N3898" s="5">
        <f t="shared" si="60"/>
        <v>41806.983541666668</v>
      </c>
      <c r="O3898" t="b">
        <v>0</v>
      </c>
      <c r="P3898">
        <v>4</v>
      </c>
      <c r="Q3898" t="b">
        <v>0</v>
      </c>
      <c r="R3898" t="s">
        <v>8271</v>
      </c>
      <c r="S3898" s="11">
        <f>SUM(E3898/D3898)*100</f>
        <v>10.625</v>
      </c>
      <c r="T3898" s="10">
        <f>SUM(E3898/P3898)</f>
        <v>42.5</v>
      </c>
      <c r="U3898" t="s">
        <v>8315</v>
      </c>
      <c r="V3898" t="s">
        <v>8316</v>
      </c>
    </row>
    <row r="3899" spans="1:22" ht="43.5" x14ac:dyDescent="0.35">
      <c r="A3899">
        <v>3897</v>
      </c>
      <c r="B3899" s="3" t="s">
        <v>3894</v>
      </c>
      <c r="C3899" s="3" t="s">
        <v>8005</v>
      </c>
      <c r="D3899" s="18">
        <v>2500</v>
      </c>
      <c r="E3899" s="18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7">
        <v>41982.665312499994</v>
      </c>
      <c r="L3899" s="7">
        <v>42012.665312499994</v>
      </c>
      <c r="M3899" s="5">
        <f>(J3899/86400)+25569+(-5/24)</f>
        <v>41982.665312499994</v>
      </c>
      <c r="N3899" s="5">
        <f t="shared" si="60"/>
        <v>42012.665312499994</v>
      </c>
      <c r="O3899" t="b">
        <v>0</v>
      </c>
      <c r="P3899">
        <v>10</v>
      </c>
      <c r="Q3899" t="b">
        <v>0</v>
      </c>
      <c r="R3899" t="s">
        <v>8271</v>
      </c>
      <c r="S3899" s="11">
        <f>SUM(E3899/D3899)*100</f>
        <v>17.599999999999998</v>
      </c>
      <c r="T3899" s="10">
        <f>SUM(E3899/P3899)</f>
        <v>44</v>
      </c>
      <c r="U3899" t="s">
        <v>8315</v>
      </c>
      <c r="V3899" t="s">
        <v>8316</v>
      </c>
    </row>
    <row r="3900" spans="1:22" ht="58" x14ac:dyDescent="0.35">
      <c r="A3900">
        <v>3898</v>
      </c>
      <c r="B3900" s="3" t="s">
        <v>3895</v>
      </c>
      <c r="C3900" s="3" t="s">
        <v>8006</v>
      </c>
      <c r="D3900" s="18">
        <v>2500</v>
      </c>
      <c r="E3900" s="18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7">
        <v>42193.273958333331</v>
      </c>
      <c r="L3900" s="7">
        <v>42233.458333333336</v>
      </c>
      <c r="M3900" s="5">
        <f>(J3900/86400)+25569+(-5/24)</f>
        <v>42193.273958333331</v>
      </c>
      <c r="N3900" s="5">
        <f t="shared" si="60"/>
        <v>42233.458333333336</v>
      </c>
      <c r="O3900" t="b">
        <v>0</v>
      </c>
      <c r="P3900">
        <v>16</v>
      </c>
      <c r="Q3900" t="b">
        <v>0</v>
      </c>
      <c r="R3900" t="s">
        <v>8271</v>
      </c>
      <c r="S3900" s="11">
        <f>SUM(E3900/D3900)*100</f>
        <v>32.56</v>
      </c>
      <c r="T3900" s="10">
        <f>SUM(E3900/P3900)</f>
        <v>50.875</v>
      </c>
      <c r="U3900" t="s">
        <v>8315</v>
      </c>
      <c r="V3900" t="s">
        <v>8316</v>
      </c>
    </row>
    <row r="3901" spans="1:22" ht="43.5" x14ac:dyDescent="0.35">
      <c r="A3901">
        <v>3899</v>
      </c>
      <c r="B3901" s="3" t="s">
        <v>3896</v>
      </c>
      <c r="C3901" s="3" t="s">
        <v>8007</v>
      </c>
      <c r="D3901" s="18">
        <v>10000</v>
      </c>
      <c r="E3901" s="18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7">
        <v>41843.566678240742</v>
      </c>
      <c r="L3901" s="7">
        <v>41863.566678240742</v>
      </c>
      <c r="M3901" s="5">
        <f>(J3901/86400)+25569+(-5/24)</f>
        <v>41843.566678240742</v>
      </c>
      <c r="N3901" s="5">
        <f t="shared" si="60"/>
        <v>41863.566678240742</v>
      </c>
      <c r="O3901" t="b">
        <v>0</v>
      </c>
      <c r="P3901">
        <v>2</v>
      </c>
      <c r="Q3901" t="b">
        <v>0</v>
      </c>
      <c r="R3901" t="s">
        <v>8271</v>
      </c>
      <c r="S3901" s="11">
        <f>SUM(E3901/D3901)*100</f>
        <v>1.25</v>
      </c>
      <c r="T3901" s="10">
        <f>SUM(E3901/P3901)</f>
        <v>62.5</v>
      </c>
      <c r="U3901" t="s">
        <v>8315</v>
      </c>
      <c r="V3901" t="s">
        <v>8316</v>
      </c>
    </row>
    <row r="3902" spans="1:22" ht="43.5" x14ac:dyDescent="0.35">
      <c r="A3902">
        <v>3900</v>
      </c>
      <c r="B3902" s="3" t="s">
        <v>3897</v>
      </c>
      <c r="C3902" s="3" t="s">
        <v>8008</v>
      </c>
      <c r="D3902" s="18">
        <v>2500</v>
      </c>
      <c r="E3902" s="18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7">
        <v>42135.884155092594</v>
      </c>
      <c r="L3902" s="7">
        <v>42165.884155092594</v>
      </c>
      <c r="M3902" s="5">
        <f>(J3902/86400)+25569+(-5/24)</f>
        <v>42135.884155092594</v>
      </c>
      <c r="N3902" s="5">
        <f t="shared" si="60"/>
        <v>42165.884155092594</v>
      </c>
      <c r="O3902" t="b">
        <v>0</v>
      </c>
      <c r="P3902">
        <v>5</v>
      </c>
      <c r="Q3902" t="b">
        <v>0</v>
      </c>
      <c r="R3902" t="s">
        <v>8271</v>
      </c>
      <c r="S3902" s="11">
        <f>SUM(E3902/D3902)*100</f>
        <v>5.4</v>
      </c>
      <c r="T3902" s="10">
        <f>SUM(E3902/P3902)</f>
        <v>27</v>
      </c>
      <c r="U3902" t="s">
        <v>8315</v>
      </c>
      <c r="V3902" t="s">
        <v>8316</v>
      </c>
    </row>
    <row r="3903" spans="1:22" ht="43.5" x14ac:dyDescent="0.35">
      <c r="A3903">
        <v>3901</v>
      </c>
      <c r="B3903" s="3" t="s">
        <v>3898</v>
      </c>
      <c r="C3903" s="3" t="s">
        <v>8009</v>
      </c>
      <c r="D3903" s="18">
        <v>3000</v>
      </c>
      <c r="E3903" s="18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7">
        <v>42317.618043981478</v>
      </c>
      <c r="L3903" s="7">
        <v>42357.618043981478</v>
      </c>
      <c r="M3903" s="5">
        <f>(J3903/86400)+25569+(-5/24)</f>
        <v>42317.618043981478</v>
      </c>
      <c r="N3903" s="5">
        <f t="shared" si="60"/>
        <v>42357.618043981478</v>
      </c>
      <c r="O3903" t="b">
        <v>0</v>
      </c>
      <c r="P3903">
        <v>1</v>
      </c>
      <c r="Q3903" t="b">
        <v>0</v>
      </c>
      <c r="R3903" t="s">
        <v>8271</v>
      </c>
      <c r="S3903" s="11">
        <f>SUM(E3903/D3903)*100</f>
        <v>0.83333333333333337</v>
      </c>
      <c r="T3903" s="10">
        <f>SUM(E3903/P3903)</f>
        <v>25</v>
      </c>
      <c r="U3903" t="s">
        <v>8315</v>
      </c>
      <c r="V3903" t="s">
        <v>8316</v>
      </c>
    </row>
    <row r="3904" spans="1:22" ht="43.5" x14ac:dyDescent="0.35">
      <c r="A3904">
        <v>3902</v>
      </c>
      <c r="B3904" s="3" t="s">
        <v>3899</v>
      </c>
      <c r="C3904" s="3" t="s">
        <v>8010</v>
      </c>
      <c r="D3904" s="18">
        <v>3000</v>
      </c>
      <c r="E3904" s="18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7">
        <v>42663.259745370371</v>
      </c>
      <c r="L3904" s="7">
        <v>42688.301412037035</v>
      </c>
      <c r="M3904" s="5">
        <f>(J3904/86400)+25569+(-5/24)</f>
        <v>42663.259745370371</v>
      </c>
      <c r="N3904" s="5">
        <f t="shared" si="60"/>
        <v>42688.301412037035</v>
      </c>
      <c r="O3904" t="b">
        <v>0</v>
      </c>
      <c r="P3904">
        <v>31</v>
      </c>
      <c r="Q3904" t="b">
        <v>0</v>
      </c>
      <c r="R3904" t="s">
        <v>8271</v>
      </c>
      <c r="S3904" s="11">
        <f>SUM(E3904/D3904)*100</f>
        <v>48.833333333333336</v>
      </c>
      <c r="T3904" s="10">
        <f>SUM(E3904/P3904)</f>
        <v>47.258064516129032</v>
      </c>
      <c r="U3904" t="s">
        <v>8315</v>
      </c>
      <c r="V3904" t="s">
        <v>8316</v>
      </c>
    </row>
    <row r="3905" spans="1:22" ht="58" x14ac:dyDescent="0.35">
      <c r="A3905">
        <v>3903</v>
      </c>
      <c r="B3905" s="3" t="s">
        <v>3900</v>
      </c>
      <c r="C3905" s="3" t="s">
        <v>8011</v>
      </c>
      <c r="D3905" s="18">
        <v>1500</v>
      </c>
      <c r="E3905" s="18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7">
        <v>42185.802835648145</v>
      </c>
      <c r="L3905" s="7">
        <v>42230.609722222223</v>
      </c>
      <c r="M3905" s="5">
        <f>(J3905/86400)+25569+(-5/24)</f>
        <v>42185.802835648145</v>
      </c>
      <c r="N3905" s="5">
        <f t="shared" si="60"/>
        <v>42230.609722222223</v>
      </c>
      <c r="O3905" t="b">
        <v>0</v>
      </c>
      <c r="P3905">
        <v>0</v>
      </c>
      <c r="Q3905" t="b">
        <v>0</v>
      </c>
      <c r="R3905" t="s">
        <v>8271</v>
      </c>
      <c r="S3905" s="11">
        <f>SUM(E3905/D3905)*100</f>
        <v>0</v>
      </c>
      <c r="T3905" s="10" t="e">
        <f>SUM(E3905/P3905)</f>
        <v>#DIV/0!</v>
      </c>
      <c r="U3905" t="s">
        <v>8315</v>
      </c>
      <c r="V3905" t="s">
        <v>8316</v>
      </c>
    </row>
    <row r="3906" spans="1:22" ht="29" x14ac:dyDescent="0.35">
      <c r="A3906">
        <v>3904</v>
      </c>
      <c r="B3906" s="3" t="s">
        <v>3901</v>
      </c>
      <c r="C3906" s="3" t="s">
        <v>8012</v>
      </c>
      <c r="D3906" s="18">
        <v>10000</v>
      </c>
      <c r="E3906" s="18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7">
        <v>42095.020833333336</v>
      </c>
      <c r="L3906" s="7">
        <v>42109.00277777778</v>
      </c>
      <c r="M3906" s="5">
        <f>(J3906/86400)+25569+(-5/24)</f>
        <v>42095.020833333336</v>
      </c>
      <c r="N3906" s="5">
        <f t="shared" si="60"/>
        <v>42109.00277777778</v>
      </c>
      <c r="O3906" t="b">
        <v>0</v>
      </c>
      <c r="P3906">
        <v>2</v>
      </c>
      <c r="Q3906" t="b">
        <v>0</v>
      </c>
      <c r="R3906" t="s">
        <v>8271</v>
      </c>
      <c r="S3906" s="11">
        <f>SUM(E3906/D3906)*100</f>
        <v>0.03</v>
      </c>
      <c r="T3906" s="10">
        <f>SUM(E3906/P3906)</f>
        <v>1.5</v>
      </c>
      <c r="U3906" t="s">
        <v>8315</v>
      </c>
      <c r="V3906" t="s">
        <v>8316</v>
      </c>
    </row>
    <row r="3907" spans="1:22" ht="43.5" x14ac:dyDescent="0.35">
      <c r="A3907">
        <v>3905</v>
      </c>
      <c r="B3907" s="3" t="s">
        <v>3902</v>
      </c>
      <c r="C3907" s="3" t="s">
        <v>8013</v>
      </c>
      <c r="D3907" s="18">
        <v>1500</v>
      </c>
      <c r="E3907" s="18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7">
        <v>42124.415543981479</v>
      </c>
      <c r="L3907" s="7">
        <v>42166.749999999993</v>
      </c>
      <c r="M3907" s="5">
        <f>(J3907/86400)+25569+(-5/24)</f>
        <v>42124.415543981479</v>
      </c>
      <c r="N3907" s="5">
        <f t="shared" ref="N3907:N3970" si="61">(I3907/86400)+25569+(-5/24)</f>
        <v>42166.749999999993</v>
      </c>
      <c r="O3907" t="b">
        <v>0</v>
      </c>
      <c r="P3907">
        <v>7</v>
      </c>
      <c r="Q3907" t="b">
        <v>0</v>
      </c>
      <c r="R3907" t="s">
        <v>8271</v>
      </c>
      <c r="S3907" s="11">
        <f>SUM(E3907/D3907)*100</f>
        <v>11.533333333333333</v>
      </c>
      <c r="T3907" s="10">
        <f>SUM(E3907/P3907)</f>
        <v>24.714285714285715</v>
      </c>
      <c r="U3907" t="s">
        <v>8315</v>
      </c>
      <c r="V3907" t="s">
        <v>8316</v>
      </c>
    </row>
    <row r="3908" spans="1:22" ht="43.5" x14ac:dyDescent="0.35">
      <c r="A3908">
        <v>3906</v>
      </c>
      <c r="B3908" s="3" t="s">
        <v>3903</v>
      </c>
      <c r="C3908" s="3" t="s">
        <v>8014</v>
      </c>
      <c r="D3908" s="18">
        <v>1500</v>
      </c>
      <c r="E3908" s="1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7">
        <v>42143.709409722222</v>
      </c>
      <c r="L3908" s="7">
        <v>42181.350694444445</v>
      </c>
      <c r="M3908" s="5">
        <f>(J3908/86400)+25569+(-5/24)</f>
        <v>42143.709409722222</v>
      </c>
      <c r="N3908" s="5">
        <f t="shared" si="61"/>
        <v>42181.350694444445</v>
      </c>
      <c r="O3908" t="b">
        <v>0</v>
      </c>
      <c r="P3908">
        <v>16</v>
      </c>
      <c r="Q3908" t="b">
        <v>0</v>
      </c>
      <c r="R3908" t="s">
        <v>8271</v>
      </c>
      <c r="S3908" s="11">
        <f>SUM(E3908/D3908)*100</f>
        <v>67.333333333333329</v>
      </c>
      <c r="T3908" s="10">
        <f>SUM(E3908/P3908)</f>
        <v>63.125</v>
      </c>
      <c r="U3908" t="s">
        <v>8315</v>
      </c>
      <c r="V3908" t="s">
        <v>8316</v>
      </c>
    </row>
    <row r="3909" spans="1:22" ht="43.5" x14ac:dyDescent="0.35">
      <c r="A3909">
        <v>3907</v>
      </c>
      <c r="B3909" s="3" t="s">
        <v>3904</v>
      </c>
      <c r="C3909" s="3" t="s">
        <v>8015</v>
      </c>
      <c r="D3909" s="18">
        <v>1000</v>
      </c>
      <c r="E3909" s="18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7">
        <v>41906.611180555556</v>
      </c>
      <c r="L3909" s="7">
        <v>41938.630555555552</v>
      </c>
      <c r="M3909" s="5">
        <f>(J3909/86400)+25569+(-5/24)</f>
        <v>41906.611180555556</v>
      </c>
      <c r="N3909" s="5">
        <f t="shared" si="61"/>
        <v>41938.630555555552</v>
      </c>
      <c r="O3909" t="b">
        <v>0</v>
      </c>
      <c r="P3909">
        <v>4</v>
      </c>
      <c r="Q3909" t="b">
        <v>0</v>
      </c>
      <c r="R3909" t="s">
        <v>8271</v>
      </c>
      <c r="S3909" s="11">
        <f>SUM(E3909/D3909)*100</f>
        <v>15.299999999999999</v>
      </c>
      <c r="T3909" s="10">
        <f>SUM(E3909/P3909)</f>
        <v>38.25</v>
      </c>
      <c r="U3909" t="s">
        <v>8315</v>
      </c>
      <c r="V3909" t="s">
        <v>8316</v>
      </c>
    </row>
    <row r="3910" spans="1:22" ht="58" x14ac:dyDescent="0.35">
      <c r="A3910">
        <v>3908</v>
      </c>
      <c r="B3910" s="3" t="s">
        <v>3905</v>
      </c>
      <c r="C3910" s="3" t="s">
        <v>8016</v>
      </c>
      <c r="D3910" s="18">
        <v>750</v>
      </c>
      <c r="E3910" s="18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7">
        <v>41833.927037037036</v>
      </c>
      <c r="L3910" s="7">
        <v>41848.927037037036</v>
      </c>
      <c r="M3910" s="5">
        <f>(J3910/86400)+25569+(-5/24)</f>
        <v>41833.927037037036</v>
      </c>
      <c r="N3910" s="5">
        <f t="shared" si="61"/>
        <v>41848.927037037036</v>
      </c>
      <c r="O3910" t="b">
        <v>0</v>
      </c>
      <c r="P3910">
        <v>4</v>
      </c>
      <c r="Q3910" t="b">
        <v>0</v>
      </c>
      <c r="R3910" t="s">
        <v>8271</v>
      </c>
      <c r="S3910" s="11">
        <f>SUM(E3910/D3910)*100</f>
        <v>8.6666666666666679</v>
      </c>
      <c r="T3910" s="10">
        <f>SUM(E3910/P3910)</f>
        <v>16.25</v>
      </c>
      <c r="U3910" t="s">
        <v>8315</v>
      </c>
      <c r="V3910" t="s">
        <v>8316</v>
      </c>
    </row>
    <row r="3911" spans="1:22" ht="43.5" x14ac:dyDescent="0.35">
      <c r="A3911">
        <v>3909</v>
      </c>
      <c r="B3911" s="3" t="s">
        <v>3906</v>
      </c>
      <c r="C3911" s="3" t="s">
        <v>8017</v>
      </c>
      <c r="D3911" s="18">
        <v>60000</v>
      </c>
      <c r="E3911" s="18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7">
        <v>41863.150949074072</v>
      </c>
      <c r="L3911" s="7">
        <v>41893.150949074072</v>
      </c>
      <c r="M3911" s="5">
        <f>(J3911/86400)+25569+(-5/24)</f>
        <v>41863.150949074072</v>
      </c>
      <c r="N3911" s="5">
        <f t="shared" si="61"/>
        <v>41893.150949074072</v>
      </c>
      <c r="O3911" t="b">
        <v>0</v>
      </c>
      <c r="P3911">
        <v>4</v>
      </c>
      <c r="Q3911" t="b">
        <v>0</v>
      </c>
      <c r="R3911" t="s">
        <v>8271</v>
      </c>
      <c r="S3911" s="11">
        <f>SUM(E3911/D3911)*100</f>
        <v>0.22499999999999998</v>
      </c>
      <c r="T3911" s="10">
        <f>SUM(E3911/P3911)</f>
        <v>33.75</v>
      </c>
      <c r="U3911" t="s">
        <v>8315</v>
      </c>
      <c r="V3911" t="s">
        <v>8316</v>
      </c>
    </row>
    <row r="3912" spans="1:22" ht="43.5" x14ac:dyDescent="0.35">
      <c r="A3912">
        <v>3910</v>
      </c>
      <c r="B3912" s="3" t="s">
        <v>3907</v>
      </c>
      <c r="C3912" s="3" t="s">
        <v>8018</v>
      </c>
      <c r="D3912" s="18">
        <v>6000</v>
      </c>
      <c r="E3912" s="18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7">
        <v>42224.548576388886</v>
      </c>
      <c r="L3912" s="7">
        <v>42254.548576388886</v>
      </c>
      <c r="M3912" s="5">
        <f>(J3912/86400)+25569+(-5/24)</f>
        <v>42224.548576388886</v>
      </c>
      <c r="N3912" s="5">
        <f t="shared" si="61"/>
        <v>42254.548576388886</v>
      </c>
      <c r="O3912" t="b">
        <v>0</v>
      </c>
      <c r="P3912">
        <v>3</v>
      </c>
      <c r="Q3912" t="b">
        <v>0</v>
      </c>
      <c r="R3912" t="s">
        <v>8271</v>
      </c>
      <c r="S3912" s="11">
        <f>SUM(E3912/D3912)*100</f>
        <v>3.0833333333333335</v>
      </c>
      <c r="T3912" s="10">
        <f>SUM(E3912/P3912)</f>
        <v>61.666666666666664</v>
      </c>
      <c r="U3912" t="s">
        <v>8315</v>
      </c>
      <c r="V3912" t="s">
        <v>8316</v>
      </c>
    </row>
    <row r="3913" spans="1:22" ht="43.5" x14ac:dyDescent="0.35">
      <c r="A3913">
        <v>3911</v>
      </c>
      <c r="B3913" s="3" t="s">
        <v>3908</v>
      </c>
      <c r="C3913" s="3" t="s">
        <v>8019</v>
      </c>
      <c r="D3913" s="18">
        <v>8000</v>
      </c>
      <c r="E3913" s="18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7">
        <v>41939.603900462964</v>
      </c>
      <c r="L3913" s="7">
        <v>41969.645567129628</v>
      </c>
      <c r="M3913" s="5">
        <f>(J3913/86400)+25569+(-5/24)</f>
        <v>41939.603900462964</v>
      </c>
      <c r="N3913" s="5">
        <f t="shared" si="61"/>
        <v>41969.645567129628</v>
      </c>
      <c r="O3913" t="b">
        <v>0</v>
      </c>
      <c r="P3913">
        <v>36</v>
      </c>
      <c r="Q3913" t="b">
        <v>0</v>
      </c>
      <c r="R3913" t="s">
        <v>8271</v>
      </c>
      <c r="S3913" s="11">
        <f>SUM(E3913/D3913)*100</f>
        <v>37.412500000000001</v>
      </c>
      <c r="T3913" s="10">
        <f>SUM(E3913/P3913)</f>
        <v>83.138888888888886</v>
      </c>
      <c r="U3913" t="s">
        <v>8315</v>
      </c>
      <c r="V3913" t="s">
        <v>8316</v>
      </c>
    </row>
    <row r="3914" spans="1:22" ht="43.5" x14ac:dyDescent="0.35">
      <c r="A3914">
        <v>3912</v>
      </c>
      <c r="B3914" s="3" t="s">
        <v>3909</v>
      </c>
      <c r="C3914" s="3" t="s">
        <v>8020</v>
      </c>
      <c r="D3914" s="18">
        <v>15000</v>
      </c>
      <c r="E3914" s="18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7">
        <v>42059.061689814807</v>
      </c>
      <c r="L3914" s="7">
        <v>42118.982638888883</v>
      </c>
      <c r="M3914" s="5">
        <f>(J3914/86400)+25569+(-5/24)</f>
        <v>42059.061689814807</v>
      </c>
      <c r="N3914" s="5">
        <f t="shared" si="61"/>
        <v>42118.982638888883</v>
      </c>
      <c r="O3914" t="b">
        <v>0</v>
      </c>
      <c r="P3914">
        <v>1</v>
      </c>
      <c r="Q3914" t="b">
        <v>0</v>
      </c>
      <c r="R3914" t="s">
        <v>8271</v>
      </c>
      <c r="S3914" s="11">
        <f>SUM(E3914/D3914)*100</f>
        <v>6.6666666666666671E-3</v>
      </c>
      <c r="T3914" s="10">
        <f>SUM(E3914/P3914)</f>
        <v>1</v>
      </c>
      <c r="U3914" t="s">
        <v>8315</v>
      </c>
      <c r="V3914" t="s">
        <v>8316</v>
      </c>
    </row>
    <row r="3915" spans="1:22" ht="43.5" x14ac:dyDescent="0.35">
      <c r="A3915">
        <v>3913</v>
      </c>
      <c r="B3915" s="3" t="s">
        <v>3910</v>
      </c>
      <c r="C3915" s="3" t="s">
        <v>8021</v>
      </c>
      <c r="D3915" s="18">
        <v>10000</v>
      </c>
      <c r="E3915" s="18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7">
        <v>42308.002881944441</v>
      </c>
      <c r="L3915" s="7">
        <v>42338.044548611106</v>
      </c>
      <c r="M3915" s="5">
        <f>(J3915/86400)+25569+(-5/24)</f>
        <v>42308.002881944441</v>
      </c>
      <c r="N3915" s="5">
        <f t="shared" si="61"/>
        <v>42338.044548611106</v>
      </c>
      <c r="O3915" t="b">
        <v>0</v>
      </c>
      <c r="P3915">
        <v>7</v>
      </c>
      <c r="Q3915" t="b">
        <v>0</v>
      </c>
      <c r="R3915" t="s">
        <v>8271</v>
      </c>
      <c r="S3915" s="11">
        <f>SUM(E3915/D3915)*100</f>
        <v>10</v>
      </c>
      <c r="T3915" s="10">
        <f>SUM(E3915/P3915)</f>
        <v>142.85714285714286</v>
      </c>
      <c r="U3915" t="s">
        <v>8315</v>
      </c>
      <c r="V3915" t="s">
        <v>8316</v>
      </c>
    </row>
    <row r="3916" spans="1:22" ht="43.5" x14ac:dyDescent="0.35">
      <c r="A3916">
        <v>3914</v>
      </c>
      <c r="B3916" s="3" t="s">
        <v>3911</v>
      </c>
      <c r="C3916" s="3" t="s">
        <v>8022</v>
      </c>
      <c r="D3916" s="18">
        <v>2500</v>
      </c>
      <c r="E3916" s="18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7">
        <v>42114.610601851855</v>
      </c>
      <c r="L3916" s="7">
        <v>42134.749305555553</v>
      </c>
      <c r="M3916" s="5">
        <f>(J3916/86400)+25569+(-5/24)</f>
        <v>42114.610601851855</v>
      </c>
      <c r="N3916" s="5">
        <f t="shared" si="61"/>
        <v>42134.749305555553</v>
      </c>
      <c r="O3916" t="b">
        <v>0</v>
      </c>
      <c r="P3916">
        <v>27</v>
      </c>
      <c r="Q3916" t="b">
        <v>0</v>
      </c>
      <c r="R3916" t="s">
        <v>8271</v>
      </c>
      <c r="S3916" s="11">
        <f>SUM(E3916/D3916)*100</f>
        <v>36.36</v>
      </c>
      <c r="T3916" s="10">
        <f>SUM(E3916/P3916)</f>
        <v>33.666666666666664</v>
      </c>
      <c r="U3916" t="s">
        <v>8315</v>
      </c>
      <c r="V3916" t="s">
        <v>8316</v>
      </c>
    </row>
    <row r="3917" spans="1:22" ht="43.5" x14ac:dyDescent="0.35">
      <c r="A3917">
        <v>3915</v>
      </c>
      <c r="B3917" s="3" t="s">
        <v>3912</v>
      </c>
      <c r="C3917" s="3" t="s">
        <v>8023</v>
      </c>
      <c r="D3917" s="18">
        <v>1500</v>
      </c>
      <c r="E3917" s="18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7">
        <v>42492.776724537034</v>
      </c>
      <c r="L3917" s="7">
        <v>42522.776724537034</v>
      </c>
      <c r="M3917" s="5">
        <f>(J3917/86400)+25569+(-5/24)</f>
        <v>42492.776724537034</v>
      </c>
      <c r="N3917" s="5">
        <f t="shared" si="61"/>
        <v>42522.776724537034</v>
      </c>
      <c r="O3917" t="b">
        <v>0</v>
      </c>
      <c r="P3917">
        <v>1</v>
      </c>
      <c r="Q3917" t="b">
        <v>0</v>
      </c>
      <c r="R3917" t="s">
        <v>8271</v>
      </c>
      <c r="S3917" s="11">
        <f>SUM(E3917/D3917)*100</f>
        <v>0.33333333333333337</v>
      </c>
      <c r="T3917" s="10">
        <f>SUM(E3917/P3917)</f>
        <v>5</v>
      </c>
      <c r="U3917" t="s">
        <v>8315</v>
      </c>
      <c r="V3917" t="s">
        <v>8316</v>
      </c>
    </row>
    <row r="3918" spans="1:22" ht="43.5" x14ac:dyDescent="0.35">
      <c r="A3918">
        <v>3916</v>
      </c>
      <c r="B3918" s="3" t="s">
        <v>3913</v>
      </c>
      <c r="C3918" s="3" t="s">
        <v>8024</v>
      </c>
      <c r="D3918" s="18">
        <v>2000</v>
      </c>
      <c r="E3918" s="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7">
        <v>42494.263333333329</v>
      </c>
      <c r="L3918" s="7">
        <v>42524.263333333329</v>
      </c>
      <c r="M3918" s="5">
        <f>(J3918/86400)+25569+(-5/24)</f>
        <v>42494.263333333329</v>
      </c>
      <c r="N3918" s="5">
        <f t="shared" si="61"/>
        <v>42524.263333333329</v>
      </c>
      <c r="O3918" t="b">
        <v>0</v>
      </c>
      <c r="P3918">
        <v>0</v>
      </c>
      <c r="Q3918" t="b">
        <v>0</v>
      </c>
      <c r="R3918" t="s">
        <v>8271</v>
      </c>
      <c r="S3918" s="11">
        <f>SUM(E3918/D3918)*100</f>
        <v>0</v>
      </c>
      <c r="T3918" s="10" t="e">
        <f>SUM(E3918/P3918)</f>
        <v>#DIV/0!</v>
      </c>
      <c r="U3918" t="s">
        <v>8315</v>
      </c>
      <c r="V3918" t="s">
        <v>8316</v>
      </c>
    </row>
    <row r="3919" spans="1:22" ht="43.5" x14ac:dyDescent="0.35">
      <c r="A3919">
        <v>3917</v>
      </c>
      <c r="B3919" s="3" t="s">
        <v>3914</v>
      </c>
      <c r="C3919" s="3" t="s">
        <v>8025</v>
      </c>
      <c r="D3919" s="18">
        <v>3500</v>
      </c>
      <c r="E3919" s="18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7">
        <v>41863.318993055553</v>
      </c>
      <c r="L3919" s="7">
        <v>41893.318993055553</v>
      </c>
      <c r="M3919" s="5">
        <f>(J3919/86400)+25569+(-5/24)</f>
        <v>41863.318993055553</v>
      </c>
      <c r="N3919" s="5">
        <f t="shared" si="61"/>
        <v>41893.318993055553</v>
      </c>
      <c r="O3919" t="b">
        <v>0</v>
      </c>
      <c r="P3919">
        <v>1</v>
      </c>
      <c r="Q3919" t="b">
        <v>0</v>
      </c>
      <c r="R3919" t="s">
        <v>8271</v>
      </c>
      <c r="S3919" s="11">
        <f>SUM(E3919/D3919)*100</f>
        <v>0.2857142857142857</v>
      </c>
      <c r="T3919" s="10">
        <f>SUM(E3919/P3919)</f>
        <v>10</v>
      </c>
      <c r="U3919" t="s">
        <v>8315</v>
      </c>
      <c r="V3919" t="s">
        <v>8316</v>
      </c>
    </row>
    <row r="3920" spans="1:22" ht="58" x14ac:dyDescent="0.35">
      <c r="A3920">
        <v>3918</v>
      </c>
      <c r="B3920" s="3" t="s">
        <v>3915</v>
      </c>
      <c r="C3920" s="3" t="s">
        <v>8026</v>
      </c>
      <c r="D3920" s="18">
        <v>60000</v>
      </c>
      <c r="E3920" s="18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7">
        <v>41843.456284722219</v>
      </c>
      <c r="L3920" s="7">
        <v>41855.458333333328</v>
      </c>
      <c r="M3920" s="5">
        <f>(J3920/86400)+25569+(-5/24)</f>
        <v>41843.456284722219</v>
      </c>
      <c r="N3920" s="5">
        <f t="shared" si="61"/>
        <v>41855.458333333328</v>
      </c>
      <c r="O3920" t="b">
        <v>0</v>
      </c>
      <c r="P3920">
        <v>3</v>
      </c>
      <c r="Q3920" t="b">
        <v>0</v>
      </c>
      <c r="R3920" t="s">
        <v>8271</v>
      </c>
      <c r="S3920" s="11">
        <f>SUM(E3920/D3920)*100</f>
        <v>0.2</v>
      </c>
      <c r="T3920" s="10">
        <f>SUM(E3920/P3920)</f>
        <v>40</v>
      </c>
      <c r="U3920" t="s">
        <v>8315</v>
      </c>
      <c r="V3920" t="s">
        <v>8316</v>
      </c>
    </row>
    <row r="3921" spans="1:22" ht="43.5" x14ac:dyDescent="0.35">
      <c r="A3921">
        <v>3919</v>
      </c>
      <c r="B3921" s="3" t="s">
        <v>3916</v>
      </c>
      <c r="C3921" s="3" t="s">
        <v>8027</v>
      </c>
      <c r="D3921" s="18">
        <v>5000</v>
      </c>
      <c r="E3921" s="18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7">
        <v>42358.476539351854</v>
      </c>
      <c r="L3921" s="7">
        <v>42386.791666666664</v>
      </c>
      <c r="M3921" s="5">
        <f>(J3921/86400)+25569+(-5/24)</f>
        <v>42358.476539351854</v>
      </c>
      <c r="N3921" s="5">
        <f t="shared" si="61"/>
        <v>42386.791666666664</v>
      </c>
      <c r="O3921" t="b">
        <v>0</v>
      </c>
      <c r="P3921">
        <v>3</v>
      </c>
      <c r="Q3921" t="b">
        <v>0</v>
      </c>
      <c r="R3921" t="s">
        <v>8271</v>
      </c>
      <c r="S3921" s="11">
        <f>SUM(E3921/D3921)*100</f>
        <v>1.7999999999999998</v>
      </c>
      <c r="T3921" s="10">
        <f>SUM(E3921/P3921)</f>
        <v>30</v>
      </c>
      <c r="U3921" t="s">
        <v>8315</v>
      </c>
      <c r="V3921" t="s">
        <v>8316</v>
      </c>
    </row>
    <row r="3922" spans="1:22" ht="43.5" x14ac:dyDescent="0.35">
      <c r="A3922">
        <v>3920</v>
      </c>
      <c r="B3922" s="3" t="s">
        <v>3917</v>
      </c>
      <c r="C3922" s="3" t="s">
        <v>8028</v>
      </c>
      <c r="D3922" s="18">
        <v>2500</v>
      </c>
      <c r="E3922" s="18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7">
        <v>42657.178935185184</v>
      </c>
      <c r="L3922" s="7">
        <v>42687.220601851848</v>
      </c>
      <c r="M3922" s="5">
        <f>(J3922/86400)+25569+(-5/24)</f>
        <v>42657.178935185184</v>
      </c>
      <c r="N3922" s="5">
        <f t="shared" si="61"/>
        <v>42687.220601851848</v>
      </c>
      <c r="O3922" t="b">
        <v>0</v>
      </c>
      <c r="P3922">
        <v>3</v>
      </c>
      <c r="Q3922" t="b">
        <v>0</v>
      </c>
      <c r="R3922" t="s">
        <v>8271</v>
      </c>
      <c r="S3922" s="11">
        <f>SUM(E3922/D3922)*100</f>
        <v>5.4</v>
      </c>
      <c r="T3922" s="10">
        <f>SUM(E3922/P3922)</f>
        <v>45</v>
      </c>
      <c r="U3922" t="s">
        <v>8315</v>
      </c>
      <c r="V3922" t="s">
        <v>8316</v>
      </c>
    </row>
    <row r="3923" spans="1:22" ht="43.5" x14ac:dyDescent="0.35">
      <c r="A3923">
        <v>3921</v>
      </c>
      <c r="B3923" s="3" t="s">
        <v>3918</v>
      </c>
      <c r="C3923" s="3" t="s">
        <v>8029</v>
      </c>
      <c r="D3923" s="18">
        <v>3000</v>
      </c>
      <c r="E3923" s="18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7">
        <v>41926.333969907406</v>
      </c>
      <c r="L3923" s="7">
        <v>41938.541666666664</v>
      </c>
      <c r="M3923" s="5">
        <f>(J3923/86400)+25569+(-5/24)</f>
        <v>41926.333969907406</v>
      </c>
      <c r="N3923" s="5">
        <f t="shared" si="61"/>
        <v>41938.541666666664</v>
      </c>
      <c r="O3923" t="b">
        <v>0</v>
      </c>
      <c r="P3923">
        <v>0</v>
      </c>
      <c r="Q3923" t="b">
        <v>0</v>
      </c>
      <c r="R3923" t="s">
        <v>8271</v>
      </c>
      <c r="S3923" s="11">
        <f>SUM(E3923/D3923)*100</f>
        <v>0</v>
      </c>
      <c r="T3923" s="10" t="e">
        <f>SUM(E3923/P3923)</f>
        <v>#DIV/0!</v>
      </c>
      <c r="U3923" t="s">
        <v>8315</v>
      </c>
      <c r="V3923" t="s">
        <v>8316</v>
      </c>
    </row>
    <row r="3924" spans="1:22" ht="43.5" x14ac:dyDescent="0.35">
      <c r="A3924">
        <v>3922</v>
      </c>
      <c r="B3924" s="3" t="s">
        <v>3919</v>
      </c>
      <c r="C3924" s="3" t="s">
        <v>8030</v>
      </c>
      <c r="D3924" s="18">
        <v>750</v>
      </c>
      <c r="E3924" s="18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7">
        <v>42020.560300925928</v>
      </c>
      <c r="L3924" s="7">
        <v>42065.749999999993</v>
      </c>
      <c r="M3924" s="5">
        <f>(J3924/86400)+25569+(-5/24)</f>
        <v>42020.560300925928</v>
      </c>
      <c r="N3924" s="5">
        <f t="shared" si="61"/>
        <v>42065.749999999993</v>
      </c>
      <c r="O3924" t="b">
        <v>0</v>
      </c>
      <c r="P3924">
        <v>6</v>
      </c>
      <c r="Q3924" t="b">
        <v>0</v>
      </c>
      <c r="R3924" t="s">
        <v>8271</v>
      </c>
      <c r="S3924" s="11">
        <f>SUM(E3924/D3924)*100</f>
        <v>8.1333333333333329</v>
      </c>
      <c r="T3924" s="10">
        <f>SUM(E3924/P3924)</f>
        <v>10.166666666666666</v>
      </c>
      <c r="U3924" t="s">
        <v>8315</v>
      </c>
      <c r="V3924" t="s">
        <v>8316</v>
      </c>
    </row>
    <row r="3925" spans="1:22" ht="43.5" x14ac:dyDescent="0.35">
      <c r="A3925">
        <v>3923</v>
      </c>
      <c r="B3925" s="3" t="s">
        <v>3920</v>
      </c>
      <c r="C3925" s="3" t="s">
        <v>8031</v>
      </c>
      <c r="D3925" s="18">
        <v>11500</v>
      </c>
      <c r="E3925" s="18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7">
        <v>42075.771655092591</v>
      </c>
      <c r="L3925" s="7">
        <v>42103.771655092591</v>
      </c>
      <c r="M3925" s="5">
        <f>(J3925/86400)+25569+(-5/24)</f>
        <v>42075.771655092591</v>
      </c>
      <c r="N3925" s="5">
        <f t="shared" si="61"/>
        <v>42103.771655092591</v>
      </c>
      <c r="O3925" t="b">
        <v>0</v>
      </c>
      <c r="P3925">
        <v>17</v>
      </c>
      <c r="Q3925" t="b">
        <v>0</v>
      </c>
      <c r="R3925" t="s">
        <v>8271</v>
      </c>
      <c r="S3925" s="11">
        <f>SUM(E3925/D3925)*100</f>
        <v>12.034782608695652</v>
      </c>
      <c r="T3925" s="10">
        <f>SUM(E3925/P3925)</f>
        <v>81.411764705882348</v>
      </c>
      <c r="U3925" t="s">
        <v>8315</v>
      </c>
      <c r="V3925" t="s">
        <v>8316</v>
      </c>
    </row>
    <row r="3926" spans="1:22" ht="43.5" x14ac:dyDescent="0.35">
      <c r="A3926">
        <v>3924</v>
      </c>
      <c r="B3926" s="3" t="s">
        <v>3921</v>
      </c>
      <c r="C3926" s="3" t="s">
        <v>8032</v>
      </c>
      <c r="D3926" s="18">
        <v>15000</v>
      </c>
      <c r="E3926" s="18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7">
        <v>41786.751412037032</v>
      </c>
      <c r="L3926" s="7">
        <v>41816.751412037032</v>
      </c>
      <c r="M3926" s="5">
        <f>(J3926/86400)+25569+(-5/24)</f>
        <v>41786.751412037032</v>
      </c>
      <c r="N3926" s="5">
        <f t="shared" si="61"/>
        <v>41816.751412037032</v>
      </c>
      <c r="O3926" t="b">
        <v>0</v>
      </c>
      <c r="P3926">
        <v>40</v>
      </c>
      <c r="Q3926" t="b">
        <v>0</v>
      </c>
      <c r="R3926" t="s">
        <v>8271</v>
      </c>
      <c r="S3926" s="11">
        <f>SUM(E3926/D3926)*100</f>
        <v>15.266666666666667</v>
      </c>
      <c r="T3926" s="10">
        <f>SUM(E3926/P3926)</f>
        <v>57.25</v>
      </c>
      <c r="U3926" t="s">
        <v>8315</v>
      </c>
      <c r="V3926" t="s">
        <v>8316</v>
      </c>
    </row>
    <row r="3927" spans="1:22" ht="43.5" x14ac:dyDescent="0.35">
      <c r="A3927">
        <v>3925</v>
      </c>
      <c r="B3927" s="3" t="s">
        <v>3922</v>
      </c>
      <c r="C3927" s="3" t="s">
        <v>8033</v>
      </c>
      <c r="D3927" s="18">
        <v>150</v>
      </c>
      <c r="E3927" s="18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7">
        <v>41820.662488425922</v>
      </c>
      <c r="L3927" s="7">
        <v>41850.662488425922</v>
      </c>
      <c r="M3927" s="5">
        <f>(J3927/86400)+25569+(-5/24)</f>
        <v>41820.662488425922</v>
      </c>
      <c r="N3927" s="5">
        <f t="shared" si="61"/>
        <v>41850.662488425922</v>
      </c>
      <c r="O3927" t="b">
        <v>0</v>
      </c>
      <c r="P3927">
        <v>3</v>
      </c>
      <c r="Q3927" t="b">
        <v>0</v>
      </c>
      <c r="R3927" t="s">
        <v>8271</v>
      </c>
      <c r="S3927" s="11">
        <f>SUM(E3927/D3927)*100</f>
        <v>10</v>
      </c>
      <c r="T3927" s="10">
        <f>SUM(E3927/P3927)</f>
        <v>5</v>
      </c>
      <c r="U3927" t="s">
        <v>8315</v>
      </c>
      <c r="V3927" t="s">
        <v>8316</v>
      </c>
    </row>
    <row r="3928" spans="1:22" ht="29" x14ac:dyDescent="0.35">
      <c r="A3928">
        <v>3926</v>
      </c>
      <c r="B3928" s="3" t="s">
        <v>3923</v>
      </c>
      <c r="C3928" s="3" t="s">
        <v>8034</v>
      </c>
      <c r="D3928" s="18">
        <v>5000</v>
      </c>
      <c r="E3928" s="1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7">
        <v>41969.876712962963</v>
      </c>
      <c r="L3928" s="7">
        <v>41999.876712962963</v>
      </c>
      <c r="M3928" s="5">
        <f>(J3928/86400)+25569+(-5/24)</f>
        <v>41969.876712962963</v>
      </c>
      <c r="N3928" s="5">
        <f t="shared" si="61"/>
        <v>41999.876712962963</v>
      </c>
      <c r="O3928" t="b">
        <v>0</v>
      </c>
      <c r="P3928">
        <v>1</v>
      </c>
      <c r="Q3928" t="b">
        <v>0</v>
      </c>
      <c r="R3928" t="s">
        <v>8271</v>
      </c>
      <c r="S3928" s="11">
        <f>SUM(E3928/D3928)*100</f>
        <v>0.3</v>
      </c>
      <c r="T3928" s="10">
        <f>SUM(E3928/P3928)</f>
        <v>15</v>
      </c>
      <c r="U3928" t="s">
        <v>8315</v>
      </c>
      <c r="V3928" t="s">
        <v>8316</v>
      </c>
    </row>
    <row r="3929" spans="1:22" ht="43.5" x14ac:dyDescent="0.35">
      <c r="A3929">
        <v>3927</v>
      </c>
      <c r="B3929" s="3" t="s">
        <v>3924</v>
      </c>
      <c r="C3929" s="3" t="s">
        <v>8035</v>
      </c>
      <c r="D3929" s="18">
        <v>2500</v>
      </c>
      <c r="E3929" s="18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7">
        <v>41830.059074074074</v>
      </c>
      <c r="L3929" s="7">
        <v>41860.059074074074</v>
      </c>
      <c r="M3929" s="5">
        <f>(J3929/86400)+25569+(-5/24)</f>
        <v>41830.059074074074</v>
      </c>
      <c r="N3929" s="5">
        <f t="shared" si="61"/>
        <v>41860.059074074074</v>
      </c>
      <c r="O3929" t="b">
        <v>0</v>
      </c>
      <c r="P3929">
        <v>2</v>
      </c>
      <c r="Q3929" t="b">
        <v>0</v>
      </c>
      <c r="R3929" t="s">
        <v>8271</v>
      </c>
      <c r="S3929" s="11">
        <f>SUM(E3929/D3929)*100</f>
        <v>1</v>
      </c>
      <c r="T3929" s="10">
        <f>SUM(E3929/P3929)</f>
        <v>12.5</v>
      </c>
      <c r="U3929" t="s">
        <v>8315</v>
      </c>
      <c r="V3929" t="s">
        <v>8316</v>
      </c>
    </row>
    <row r="3930" spans="1:22" ht="43.5" x14ac:dyDescent="0.35">
      <c r="A3930">
        <v>3928</v>
      </c>
      <c r="B3930" s="3" t="s">
        <v>3925</v>
      </c>
      <c r="C3930" s="3" t="s">
        <v>8036</v>
      </c>
      <c r="D3930" s="18">
        <v>5000</v>
      </c>
      <c r="E3930" s="18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7">
        <v>42265.474849537037</v>
      </c>
      <c r="L3930" s="7">
        <v>42292.999305555553</v>
      </c>
      <c r="M3930" s="5">
        <f>(J3930/86400)+25569+(-5/24)</f>
        <v>42265.474849537037</v>
      </c>
      <c r="N3930" s="5">
        <f t="shared" si="61"/>
        <v>42292.999305555553</v>
      </c>
      <c r="O3930" t="b">
        <v>0</v>
      </c>
      <c r="P3930">
        <v>7</v>
      </c>
      <c r="Q3930" t="b">
        <v>0</v>
      </c>
      <c r="R3930" t="s">
        <v>8271</v>
      </c>
      <c r="S3930" s="11">
        <f>SUM(E3930/D3930)*100</f>
        <v>13.020000000000001</v>
      </c>
      <c r="T3930" s="10">
        <f>SUM(E3930/P3930)</f>
        <v>93</v>
      </c>
      <c r="U3930" t="s">
        <v>8315</v>
      </c>
      <c r="V3930" t="s">
        <v>8316</v>
      </c>
    </row>
    <row r="3931" spans="1:22" ht="43.5" x14ac:dyDescent="0.35">
      <c r="A3931">
        <v>3929</v>
      </c>
      <c r="B3931" s="3" t="s">
        <v>3926</v>
      </c>
      <c r="C3931" s="3" t="s">
        <v>8037</v>
      </c>
      <c r="D3931" s="18">
        <v>20000</v>
      </c>
      <c r="E3931" s="18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7">
        <v>42601.618807870364</v>
      </c>
      <c r="L3931" s="7">
        <v>42631.618807870364</v>
      </c>
      <c r="M3931" s="5">
        <f>(J3931/86400)+25569+(-5/24)</f>
        <v>42601.618807870364</v>
      </c>
      <c r="N3931" s="5">
        <f t="shared" si="61"/>
        <v>42631.618807870364</v>
      </c>
      <c r="O3931" t="b">
        <v>0</v>
      </c>
      <c r="P3931">
        <v>14</v>
      </c>
      <c r="Q3931" t="b">
        <v>0</v>
      </c>
      <c r="R3931" t="s">
        <v>8271</v>
      </c>
      <c r="S3931" s="11">
        <f>SUM(E3931/D3931)*100</f>
        <v>2.2650000000000001</v>
      </c>
      <c r="T3931" s="10">
        <f>SUM(E3931/P3931)</f>
        <v>32.357142857142854</v>
      </c>
      <c r="U3931" t="s">
        <v>8315</v>
      </c>
      <c r="V3931" t="s">
        <v>8316</v>
      </c>
    </row>
    <row r="3932" spans="1:22" ht="43.5" x14ac:dyDescent="0.35">
      <c r="A3932">
        <v>3930</v>
      </c>
      <c r="B3932" s="3" t="s">
        <v>3927</v>
      </c>
      <c r="C3932" s="3" t="s">
        <v>8038</v>
      </c>
      <c r="D3932" s="18">
        <v>10000</v>
      </c>
      <c r="E3932" s="18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7">
        <v>42433.13041666666</v>
      </c>
      <c r="L3932" s="7">
        <v>42461.041666666664</v>
      </c>
      <c r="M3932" s="5">
        <f>(J3932/86400)+25569+(-5/24)</f>
        <v>42433.13041666666</v>
      </c>
      <c r="N3932" s="5">
        <f t="shared" si="61"/>
        <v>42461.041666666664</v>
      </c>
      <c r="O3932" t="b">
        <v>0</v>
      </c>
      <c r="P3932">
        <v>0</v>
      </c>
      <c r="Q3932" t="b">
        <v>0</v>
      </c>
      <c r="R3932" t="s">
        <v>8271</v>
      </c>
      <c r="S3932" s="11">
        <f>SUM(E3932/D3932)*100</f>
        <v>0</v>
      </c>
      <c r="T3932" s="10" t="e">
        <f>SUM(E3932/P3932)</f>
        <v>#DIV/0!</v>
      </c>
      <c r="U3932" t="s">
        <v>8315</v>
      </c>
      <c r="V3932" t="s">
        <v>8316</v>
      </c>
    </row>
    <row r="3933" spans="1:22" ht="43.5" x14ac:dyDescent="0.35">
      <c r="A3933">
        <v>3931</v>
      </c>
      <c r="B3933" s="3" t="s">
        <v>3928</v>
      </c>
      <c r="C3933" s="3" t="s">
        <v>8039</v>
      </c>
      <c r="D3933" s="18">
        <v>8000</v>
      </c>
      <c r="E3933" s="18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7">
        <v>42227.943368055552</v>
      </c>
      <c r="L3933" s="7">
        <v>42252.943368055552</v>
      </c>
      <c r="M3933" s="5">
        <f>(J3933/86400)+25569+(-5/24)</f>
        <v>42227.943368055552</v>
      </c>
      <c r="N3933" s="5">
        <f t="shared" si="61"/>
        <v>42252.943368055552</v>
      </c>
      <c r="O3933" t="b">
        <v>0</v>
      </c>
      <c r="P3933">
        <v>0</v>
      </c>
      <c r="Q3933" t="b">
        <v>0</v>
      </c>
      <c r="R3933" t="s">
        <v>8271</v>
      </c>
      <c r="S3933" s="11">
        <f>SUM(E3933/D3933)*100</f>
        <v>0</v>
      </c>
      <c r="T3933" s="10" t="e">
        <f>SUM(E3933/P3933)</f>
        <v>#DIV/0!</v>
      </c>
      <c r="U3933" t="s">
        <v>8315</v>
      </c>
      <c r="V3933" t="s">
        <v>8316</v>
      </c>
    </row>
    <row r="3934" spans="1:22" ht="43.5" x14ac:dyDescent="0.35">
      <c r="A3934">
        <v>3932</v>
      </c>
      <c r="B3934" s="3" t="s">
        <v>3929</v>
      </c>
      <c r="C3934" s="3" t="s">
        <v>8040</v>
      </c>
      <c r="D3934" s="18">
        <v>12000</v>
      </c>
      <c r="E3934" s="18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7">
        <v>42414.960231481477</v>
      </c>
      <c r="L3934" s="7">
        <v>42444.918564814812</v>
      </c>
      <c r="M3934" s="5">
        <f>(J3934/86400)+25569+(-5/24)</f>
        <v>42414.960231481477</v>
      </c>
      <c r="N3934" s="5">
        <f t="shared" si="61"/>
        <v>42444.918564814812</v>
      </c>
      <c r="O3934" t="b">
        <v>0</v>
      </c>
      <c r="P3934">
        <v>1</v>
      </c>
      <c r="Q3934" t="b">
        <v>0</v>
      </c>
      <c r="R3934" t="s">
        <v>8271</v>
      </c>
      <c r="S3934" s="11">
        <f>SUM(E3934/D3934)*100</f>
        <v>8.3333333333333332E-3</v>
      </c>
      <c r="T3934" s="10">
        <f>SUM(E3934/P3934)</f>
        <v>1</v>
      </c>
      <c r="U3934" t="s">
        <v>8315</v>
      </c>
      <c r="V3934" t="s">
        <v>8316</v>
      </c>
    </row>
    <row r="3935" spans="1:22" ht="43.5" x14ac:dyDescent="0.35">
      <c r="A3935">
        <v>3933</v>
      </c>
      <c r="B3935" s="3" t="s">
        <v>3930</v>
      </c>
      <c r="C3935" s="3" t="s">
        <v>8041</v>
      </c>
      <c r="D3935" s="18">
        <v>7000</v>
      </c>
      <c r="E3935" s="18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7">
        <v>42538.759976851848</v>
      </c>
      <c r="L3935" s="7">
        <v>42567.821527777771</v>
      </c>
      <c r="M3935" s="5">
        <f>(J3935/86400)+25569+(-5/24)</f>
        <v>42538.759976851848</v>
      </c>
      <c r="N3935" s="5">
        <f t="shared" si="61"/>
        <v>42567.821527777771</v>
      </c>
      <c r="O3935" t="b">
        <v>0</v>
      </c>
      <c r="P3935">
        <v>12</v>
      </c>
      <c r="Q3935" t="b">
        <v>0</v>
      </c>
      <c r="R3935" t="s">
        <v>8271</v>
      </c>
      <c r="S3935" s="11">
        <f>SUM(E3935/D3935)*100</f>
        <v>15.742857142857142</v>
      </c>
      <c r="T3935" s="10">
        <f>SUM(E3935/P3935)</f>
        <v>91.833333333333329</v>
      </c>
      <c r="U3935" t="s">
        <v>8315</v>
      </c>
      <c r="V3935" t="s">
        <v>8316</v>
      </c>
    </row>
    <row r="3936" spans="1:22" ht="43.5" x14ac:dyDescent="0.35">
      <c r="A3936">
        <v>3934</v>
      </c>
      <c r="B3936" s="3" t="s">
        <v>3931</v>
      </c>
      <c r="C3936" s="3" t="s">
        <v>8042</v>
      </c>
      <c r="D3936" s="18">
        <v>5000</v>
      </c>
      <c r="E3936" s="18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7">
        <v>42233.463414351849</v>
      </c>
      <c r="L3936" s="7">
        <v>42278.333333333336</v>
      </c>
      <c r="M3936" s="5">
        <f>(J3936/86400)+25569+(-5/24)</f>
        <v>42233.463414351849</v>
      </c>
      <c r="N3936" s="5">
        <f t="shared" si="61"/>
        <v>42278.333333333336</v>
      </c>
      <c r="O3936" t="b">
        <v>0</v>
      </c>
      <c r="P3936">
        <v>12</v>
      </c>
      <c r="Q3936" t="b">
        <v>0</v>
      </c>
      <c r="R3936" t="s">
        <v>8271</v>
      </c>
      <c r="S3936" s="11">
        <f>SUM(E3936/D3936)*100</f>
        <v>11</v>
      </c>
      <c r="T3936" s="10">
        <f>SUM(E3936/P3936)</f>
        <v>45.833333333333336</v>
      </c>
      <c r="U3936" t="s">
        <v>8315</v>
      </c>
      <c r="V3936" t="s">
        <v>8316</v>
      </c>
    </row>
    <row r="3937" spans="1:22" ht="58" x14ac:dyDescent="0.35">
      <c r="A3937">
        <v>3935</v>
      </c>
      <c r="B3937" s="3" t="s">
        <v>3932</v>
      </c>
      <c r="C3937" s="3" t="s">
        <v>8043</v>
      </c>
      <c r="D3937" s="18">
        <v>3000</v>
      </c>
      <c r="E3937" s="18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7">
        <v>42221.448449074072</v>
      </c>
      <c r="L3937" s="7">
        <v>42281.448449074072</v>
      </c>
      <c r="M3937" s="5">
        <f>(J3937/86400)+25569+(-5/24)</f>
        <v>42221.448449074072</v>
      </c>
      <c r="N3937" s="5">
        <f t="shared" si="61"/>
        <v>42281.448449074072</v>
      </c>
      <c r="O3937" t="b">
        <v>0</v>
      </c>
      <c r="P3937">
        <v>23</v>
      </c>
      <c r="Q3937" t="b">
        <v>0</v>
      </c>
      <c r="R3937" t="s">
        <v>8271</v>
      </c>
      <c r="S3937" s="11">
        <f>SUM(E3937/D3937)*100</f>
        <v>43.833333333333336</v>
      </c>
      <c r="T3937" s="10">
        <f>SUM(E3937/P3937)</f>
        <v>57.173913043478258</v>
      </c>
      <c r="U3937" t="s">
        <v>8315</v>
      </c>
      <c r="V3937" t="s">
        <v>8316</v>
      </c>
    </row>
    <row r="3938" spans="1:22" ht="43.5" x14ac:dyDescent="0.35">
      <c r="A3938">
        <v>3936</v>
      </c>
      <c r="B3938" s="3" t="s">
        <v>3933</v>
      </c>
      <c r="C3938" s="3" t="s">
        <v>8044</v>
      </c>
      <c r="D3938" s="18">
        <v>20000</v>
      </c>
      <c r="E3938" s="1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7">
        <v>42675.054629629631</v>
      </c>
      <c r="L3938" s="7">
        <v>42705.096296296295</v>
      </c>
      <c r="M3938" s="5">
        <f>(J3938/86400)+25569+(-5/24)</f>
        <v>42675.054629629631</v>
      </c>
      <c r="N3938" s="5">
        <f t="shared" si="61"/>
        <v>42705.096296296295</v>
      </c>
      <c r="O3938" t="b">
        <v>0</v>
      </c>
      <c r="P3938">
        <v>0</v>
      </c>
      <c r="Q3938" t="b">
        <v>0</v>
      </c>
      <c r="R3938" t="s">
        <v>8271</v>
      </c>
      <c r="S3938" s="11">
        <f>SUM(E3938/D3938)*100</f>
        <v>0</v>
      </c>
      <c r="T3938" s="10" t="e">
        <f>SUM(E3938/P3938)</f>
        <v>#DIV/0!</v>
      </c>
      <c r="U3938" t="s">
        <v>8315</v>
      </c>
      <c r="V3938" t="s">
        <v>8316</v>
      </c>
    </row>
    <row r="3939" spans="1:22" ht="43.5" x14ac:dyDescent="0.35">
      <c r="A3939">
        <v>3937</v>
      </c>
      <c r="B3939" s="3" t="s">
        <v>3934</v>
      </c>
      <c r="C3939" s="3" t="s">
        <v>8045</v>
      </c>
      <c r="D3939" s="18">
        <v>2885</v>
      </c>
      <c r="E3939" s="18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7">
        <v>42534.423148148147</v>
      </c>
      <c r="L3939" s="7">
        <v>42562.423148148147</v>
      </c>
      <c r="M3939" s="5">
        <f>(J3939/86400)+25569+(-5/24)</f>
        <v>42534.423148148147</v>
      </c>
      <c r="N3939" s="5">
        <f t="shared" si="61"/>
        <v>42562.423148148147</v>
      </c>
      <c r="O3939" t="b">
        <v>0</v>
      </c>
      <c r="P3939">
        <v>10</v>
      </c>
      <c r="Q3939" t="b">
        <v>0</v>
      </c>
      <c r="R3939" t="s">
        <v>8271</v>
      </c>
      <c r="S3939" s="11">
        <f>SUM(E3939/D3939)*100</f>
        <v>86.135181975736558</v>
      </c>
      <c r="T3939" s="10">
        <f>SUM(E3939/P3939)</f>
        <v>248.5</v>
      </c>
      <c r="U3939" t="s">
        <v>8315</v>
      </c>
      <c r="V3939" t="s">
        <v>8316</v>
      </c>
    </row>
    <row r="3940" spans="1:22" ht="43.5" x14ac:dyDescent="0.35">
      <c r="A3940">
        <v>3938</v>
      </c>
      <c r="B3940" s="3" t="s">
        <v>3935</v>
      </c>
      <c r="C3940" s="3" t="s">
        <v>8046</v>
      </c>
      <c r="D3940" s="18">
        <v>3255</v>
      </c>
      <c r="E3940" s="18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7">
        <v>42151.697384259256</v>
      </c>
      <c r="L3940" s="7">
        <v>42182.697384259256</v>
      </c>
      <c r="M3940" s="5">
        <f>(J3940/86400)+25569+(-5/24)</f>
        <v>42151.697384259256</v>
      </c>
      <c r="N3940" s="5">
        <f t="shared" si="61"/>
        <v>42182.697384259256</v>
      </c>
      <c r="O3940" t="b">
        <v>0</v>
      </c>
      <c r="P3940">
        <v>5</v>
      </c>
      <c r="Q3940" t="b">
        <v>0</v>
      </c>
      <c r="R3940" t="s">
        <v>8271</v>
      </c>
      <c r="S3940" s="11">
        <f>SUM(E3940/D3940)*100</f>
        <v>12.196620583717358</v>
      </c>
      <c r="T3940" s="10">
        <f>SUM(E3940/P3940)</f>
        <v>79.400000000000006</v>
      </c>
      <c r="U3940" t="s">
        <v>8315</v>
      </c>
      <c r="V3940" t="s">
        <v>8316</v>
      </c>
    </row>
    <row r="3941" spans="1:22" ht="43.5" x14ac:dyDescent="0.35">
      <c r="A3941">
        <v>3939</v>
      </c>
      <c r="B3941" s="3" t="s">
        <v>3936</v>
      </c>
      <c r="C3941" s="3" t="s">
        <v>8047</v>
      </c>
      <c r="D3941" s="18">
        <v>5000</v>
      </c>
      <c r="E3941" s="18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7">
        <v>41915.191886574074</v>
      </c>
      <c r="L3941" s="7">
        <v>41918.979166666664</v>
      </c>
      <c r="M3941" s="5">
        <f>(J3941/86400)+25569+(-5/24)</f>
        <v>41915.191886574074</v>
      </c>
      <c r="N3941" s="5">
        <f t="shared" si="61"/>
        <v>41918.979166666664</v>
      </c>
      <c r="O3941" t="b">
        <v>0</v>
      </c>
      <c r="P3941">
        <v>1</v>
      </c>
      <c r="Q3941" t="b">
        <v>0</v>
      </c>
      <c r="R3941" t="s">
        <v>8271</v>
      </c>
      <c r="S3941" s="11">
        <f>SUM(E3941/D3941)*100</f>
        <v>0.1</v>
      </c>
      <c r="T3941" s="10">
        <f>SUM(E3941/P3941)</f>
        <v>5</v>
      </c>
      <c r="U3941" t="s">
        <v>8315</v>
      </c>
      <c r="V3941" t="s">
        <v>8316</v>
      </c>
    </row>
    <row r="3942" spans="1:22" ht="43.5" x14ac:dyDescent="0.35">
      <c r="A3942">
        <v>3940</v>
      </c>
      <c r="B3942" s="3" t="s">
        <v>3937</v>
      </c>
      <c r="C3942" s="3" t="s">
        <v>8048</v>
      </c>
      <c r="D3942" s="18">
        <v>5000</v>
      </c>
      <c r="E3942" s="18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7">
        <v>41961.284155092588</v>
      </c>
      <c r="L3942" s="7">
        <v>42006.284155092588</v>
      </c>
      <c r="M3942" s="5">
        <f>(J3942/86400)+25569+(-5/24)</f>
        <v>41961.284155092588</v>
      </c>
      <c r="N3942" s="5">
        <f t="shared" si="61"/>
        <v>42006.284155092588</v>
      </c>
      <c r="O3942" t="b">
        <v>0</v>
      </c>
      <c r="P3942">
        <v>2</v>
      </c>
      <c r="Q3942" t="b">
        <v>0</v>
      </c>
      <c r="R3942" t="s">
        <v>8271</v>
      </c>
      <c r="S3942" s="11">
        <f>SUM(E3942/D3942)*100</f>
        <v>0.22</v>
      </c>
      <c r="T3942" s="10">
        <f>SUM(E3942/P3942)</f>
        <v>5.5</v>
      </c>
      <c r="U3942" t="s">
        <v>8315</v>
      </c>
      <c r="V3942" t="s">
        <v>8316</v>
      </c>
    </row>
    <row r="3943" spans="1:22" ht="72.5" x14ac:dyDescent="0.35">
      <c r="A3943">
        <v>3941</v>
      </c>
      <c r="B3943" s="3" t="s">
        <v>3938</v>
      </c>
      <c r="C3943" s="3" t="s">
        <v>8049</v>
      </c>
      <c r="D3943" s="18">
        <v>5500</v>
      </c>
      <c r="E3943" s="18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7">
        <v>41940.378900462958</v>
      </c>
      <c r="L3943" s="7">
        <v>41967.833333333336</v>
      </c>
      <c r="M3943" s="5">
        <f>(J3943/86400)+25569+(-5/24)</f>
        <v>41940.378900462958</v>
      </c>
      <c r="N3943" s="5">
        <f t="shared" si="61"/>
        <v>41967.833333333336</v>
      </c>
      <c r="O3943" t="b">
        <v>0</v>
      </c>
      <c r="P3943">
        <v>2</v>
      </c>
      <c r="Q3943" t="b">
        <v>0</v>
      </c>
      <c r="R3943" t="s">
        <v>8271</v>
      </c>
      <c r="S3943" s="11">
        <f>SUM(E3943/D3943)*100</f>
        <v>0.90909090909090906</v>
      </c>
      <c r="T3943" s="10">
        <f>SUM(E3943/P3943)</f>
        <v>25</v>
      </c>
      <c r="U3943" t="s">
        <v>8315</v>
      </c>
      <c r="V3943" t="s">
        <v>8316</v>
      </c>
    </row>
    <row r="3944" spans="1:22" ht="43.5" x14ac:dyDescent="0.35">
      <c r="A3944">
        <v>3942</v>
      </c>
      <c r="B3944" s="3" t="s">
        <v>3939</v>
      </c>
      <c r="C3944" s="3" t="s">
        <v>8050</v>
      </c>
      <c r="D3944" s="18">
        <v>1200</v>
      </c>
      <c r="E3944" s="18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7">
        <v>42111.695763888885</v>
      </c>
      <c r="L3944" s="7">
        <v>42171.695763888885</v>
      </c>
      <c r="M3944" s="5">
        <f>(J3944/86400)+25569+(-5/24)</f>
        <v>42111.695763888885</v>
      </c>
      <c r="N3944" s="5">
        <f t="shared" si="61"/>
        <v>42171.695763888885</v>
      </c>
      <c r="O3944" t="b">
        <v>0</v>
      </c>
      <c r="P3944">
        <v>0</v>
      </c>
      <c r="Q3944" t="b">
        <v>0</v>
      </c>
      <c r="R3944" t="s">
        <v>8271</v>
      </c>
      <c r="S3944" s="11">
        <f>SUM(E3944/D3944)*100</f>
        <v>0</v>
      </c>
      <c r="T3944" s="10" t="e">
        <f>SUM(E3944/P3944)</f>
        <v>#DIV/0!</v>
      </c>
      <c r="U3944" t="s">
        <v>8315</v>
      </c>
      <c r="V3944" t="s">
        <v>8316</v>
      </c>
    </row>
    <row r="3945" spans="1:22" ht="43.5" x14ac:dyDescent="0.35">
      <c r="A3945">
        <v>3943</v>
      </c>
      <c r="B3945" s="3" t="s">
        <v>3940</v>
      </c>
      <c r="C3945" s="3" t="s">
        <v>8051</v>
      </c>
      <c r="D3945" s="18">
        <v>5000</v>
      </c>
      <c r="E3945" s="18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7">
        <v>42279.570231481477</v>
      </c>
      <c r="L3945" s="7">
        <v>42310.493055555555</v>
      </c>
      <c r="M3945" s="5">
        <f>(J3945/86400)+25569+(-5/24)</f>
        <v>42279.570231481477</v>
      </c>
      <c r="N3945" s="5">
        <f t="shared" si="61"/>
        <v>42310.493055555555</v>
      </c>
      <c r="O3945" t="b">
        <v>0</v>
      </c>
      <c r="P3945">
        <v>13</v>
      </c>
      <c r="Q3945" t="b">
        <v>0</v>
      </c>
      <c r="R3945" t="s">
        <v>8271</v>
      </c>
      <c r="S3945" s="11">
        <f>SUM(E3945/D3945)*100</f>
        <v>35.64</v>
      </c>
      <c r="T3945" s="10">
        <f>SUM(E3945/P3945)</f>
        <v>137.07692307692307</v>
      </c>
      <c r="U3945" t="s">
        <v>8315</v>
      </c>
      <c r="V3945" t="s">
        <v>8316</v>
      </c>
    </row>
    <row r="3946" spans="1:22" ht="58" x14ac:dyDescent="0.35">
      <c r="A3946">
        <v>3944</v>
      </c>
      <c r="B3946" s="3" t="s">
        <v>3941</v>
      </c>
      <c r="C3946" s="3" t="s">
        <v>8052</v>
      </c>
      <c r="D3946" s="18">
        <v>5000</v>
      </c>
      <c r="E3946" s="18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7">
        <v>42213.454571759255</v>
      </c>
      <c r="L3946" s="7">
        <v>42243.454571759255</v>
      </c>
      <c r="M3946" s="5">
        <f>(J3946/86400)+25569+(-5/24)</f>
        <v>42213.454571759255</v>
      </c>
      <c r="N3946" s="5">
        <f t="shared" si="61"/>
        <v>42243.454571759255</v>
      </c>
      <c r="O3946" t="b">
        <v>0</v>
      </c>
      <c r="P3946">
        <v>0</v>
      </c>
      <c r="Q3946" t="b">
        <v>0</v>
      </c>
      <c r="R3946" t="s">
        <v>8271</v>
      </c>
      <c r="S3946" s="11">
        <f>SUM(E3946/D3946)*100</f>
        <v>0</v>
      </c>
      <c r="T3946" s="10" t="e">
        <f>SUM(E3946/P3946)</f>
        <v>#DIV/0!</v>
      </c>
      <c r="U3946" t="s">
        <v>8315</v>
      </c>
      <c r="V3946" t="s">
        <v>8316</v>
      </c>
    </row>
    <row r="3947" spans="1:22" ht="43.5" x14ac:dyDescent="0.35">
      <c r="A3947">
        <v>3945</v>
      </c>
      <c r="B3947" s="3" t="s">
        <v>3942</v>
      </c>
      <c r="C3947" s="3" t="s">
        <v>8053</v>
      </c>
      <c r="D3947" s="18">
        <v>2000</v>
      </c>
      <c r="E3947" s="18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7">
        <v>42109.593379629623</v>
      </c>
      <c r="L3947" s="7">
        <v>42139.593379629623</v>
      </c>
      <c r="M3947" s="5">
        <f>(J3947/86400)+25569+(-5/24)</f>
        <v>42109.593379629623</v>
      </c>
      <c r="N3947" s="5">
        <f t="shared" si="61"/>
        <v>42139.593379629623</v>
      </c>
      <c r="O3947" t="b">
        <v>0</v>
      </c>
      <c r="P3947">
        <v>1</v>
      </c>
      <c r="Q3947" t="b">
        <v>0</v>
      </c>
      <c r="R3947" t="s">
        <v>8271</v>
      </c>
      <c r="S3947" s="11">
        <f>SUM(E3947/D3947)*100</f>
        <v>0.25</v>
      </c>
      <c r="T3947" s="10">
        <f>SUM(E3947/P3947)</f>
        <v>5</v>
      </c>
      <c r="U3947" t="s">
        <v>8315</v>
      </c>
      <c r="V3947" t="s">
        <v>8316</v>
      </c>
    </row>
    <row r="3948" spans="1:22" ht="29" x14ac:dyDescent="0.35">
      <c r="A3948">
        <v>3946</v>
      </c>
      <c r="B3948" s="3" t="s">
        <v>3943</v>
      </c>
      <c r="C3948" s="3" t="s">
        <v>8054</v>
      </c>
      <c r="D3948" s="18">
        <v>6000</v>
      </c>
      <c r="E3948" s="1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7">
        <v>42031.625254629624</v>
      </c>
      <c r="L3948" s="7">
        <v>42063.124999999993</v>
      </c>
      <c r="M3948" s="5">
        <f>(J3948/86400)+25569+(-5/24)</f>
        <v>42031.625254629624</v>
      </c>
      <c r="N3948" s="5">
        <f t="shared" si="61"/>
        <v>42063.124999999993</v>
      </c>
      <c r="O3948" t="b">
        <v>0</v>
      </c>
      <c r="P3948">
        <v>5</v>
      </c>
      <c r="Q3948" t="b">
        <v>0</v>
      </c>
      <c r="R3948" t="s">
        <v>8271</v>
      </c>
      <c r="S3948" s="11">
        <f>SUM(E3948/D3948)*100</f>
        <v>3.25</v>
      </c>
      <c r="T3948" s="10">
        <f>SUM(E3948/P3948)</f>
        <v>39</v>
      </c>
      <c r="U3948" t="s">
        <v>8315</v>
      </c>
      <c r="V3948" t="s">
        <v>8316</v>
      </c>
    </row>
    <row r="3949" spans="1:22" ht="58" x14ac:dyDescent="0.35">
      <c r="A3949">
        <v>3947</v>
      </c>
      <c r="B3949" s="3" t="s">
        <v>3944</v>
      </c>
      <c r="C3949" s="3" t="s">
        <v>8055</v>
      </c>
      <c r="D3949" s="18">
        <v>3000</v>
      </c>
      <c r="E3949" s="18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7">
        <v>42614.934537037036</v>
      </c>
      <c r="L3949" s="7">
        <v>42644.934537037036</v>
      </c>
      <c r="M3949" s="5">
        <f>(J3949/86400)+25569+(-5/24)</f>
        <v>42614.934537037036</v>
      </c>
      <c r="N3949" s="5">
        <f t="shared" si="61"/>
        <v>42644.934537037036</v>
      </c>
      <c r="O3949" t="b">
        <v>0</v>
      </c>
      <c r="P3949">
        <v>2</v>
      </c>
      <c r="Q3949" t="b">
        <v>0</v>
      </c>
      <c r="R3949" t="s">
        <v>8271</v>
      </c>
      <c r="S3949" s="11">
        <f>SUM(E3949/D3949)*100</f>
        <v>3.3666666666666663</v>
      </c>
      <c r="T3949" s="10">
        <f>SUM(E3949/P3949)</f>
        <v>50.5</v>
      </c>
      <c r="U3949" t="s">
        <v>8315</v>
      </c>
      <c r="V3949" t="s">
        <v>8316</v>
      </c>
    </row>
    <row r="3950" spans="1:22" ht="43.5" x14ac:dyDescent="0.35">
      <c r="A3950">
        <v>3948</v>
      </c>
      <c r="B3950" s="3" t="s">
        <v>3945</v>
      </c>
      <c r="C3950" s="3" t="s">
        <v>8056</v>
      </c>
      <c r="D3950" s="18">
        <v>30000</v>
      </c>
      <c r="E3950" s="18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7">
        <v>41829.117164351854</v>
      </c>
      <c r="L3950" s="7">
        <v>41889.117164351854</v>
      </c>
      <c r="M3950" s="5">
        <f>(J3950/86400)+25569+(-5/24)</f>
        <v>41829.117164351854</v>
      </c>
      <c r="N3950" s="5">
        <f t="shared" si="61"/>
        <v>41889.117164351854</v>
      </c>
      <c r="O3950" t="b">
        <v>0</v>
      </c>
      <c r="P3950">
        <v>0</v>
      </c>
      <c r="Q3950" t="b">
        <v>0</v>
      </c>
      <c r="R3950" t="s">
        <v>8271</v>
      </c>
      <c r="S3950" s="11">
        <f>SUM(E3950/D3950)*100</f>
        <v>0</v>
      </c>
      <c r="T3950" s="10" t="e">
        <f>SUM(E3950/P3950)</f>
        <v>#DIV/0!</v>
      </c>
      <c r="U3950" t="s">
        <v>8315</v>
      </c>
      <c r="V3950" t="s">
        <v>8316</v>
      </c>
    </row>
    <row r="3951" spans="1:22" ht="58" x14ac:dyDescent="0.35">
      <c r="A3951">
        <v>3949</v>
      </c>
      <c r="B3951" s="3" t="s">
        <v>3946</v>
      </c>
      <c r="C3951" s="3" t="s">
        <v>8057</v>
      </c>
      <c r="D3951" s="18">
        <v>10000</v>
      </c>
      <c r="E3951" s="18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7">
        <v>42015.912280092591</v>
      </c>
      <c r="L3951" s="7">
        <v>42045.912280092591</v>
      </c>
      <c r="M3951" s="5">
        <f>(J3951/86400)+25569+(-5/24)</f>
        <v>42015.912280092591</v>
      </c>
      <c r="N3951" s="5">
        <f t="shared" si="61"/>
        <v>42045.912280092591</v>
      </c>
      <c r="O3951" t="b">
        <v>0</v>
      </c>
      <c r="P3951">
        <v>32</v>
      </c>
      <c r="Q3951" t="b">
        <v>0</v>
      </c>
      <c r="R3951" t="s">
        <v>8271</v>
      </c>
      <c r="S3951" s="11">
        <f>SUM(E3951/D3951)*100</f>
        <v>15.770000000000001</v>
      </c>
      <c r="T3951" s="10">
        <f>SUM(E3951/P3951)</f>
        <v>49.28125</v>
      </c>
      <c r="U3951" t="s">
        <v>8315</v>
      </c>
      <c r="V3951" t="s">
        <v>8316</v>
      </c>
    </row>
    <row r="3952" spans="1:22" ht="58" x14ac:dyDescent="0.35">
      <c r="A3952">
        <v>3950</v>
      </c>
      <c r="B3952" s="3" t="s">
        <v>3947</v>
      </c>
      <c r="C3952" s="3" t="s">
        <v>8058</v>
      </c>
      <c r="D3952" s="18">
        <v>4000</v>
      </c>
      <c r="E3952" s="18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7">
        <v>42439.493981481479</v>
      </c>
      <c r="L3952" s="7">
        <v>42468.565972222219</v>
      </c>
      <c r="M3952" s="5">
        <f>(J3952/86400)+25569+(-5/24)</f>
        <v>42439.493981481479</v>
      </c>
      <c r="N3952" s="5">
        <f t="shared" si="61"/>
        <v>42468.565972222219</v>
      </c>
      <c r="O3952" t="b">
        <v>0</v>
      </c>
      <c r="P3952">
        <v>1</v>
      </c>
      <c r="Q3952" t="b">
        <v>0</v>
      </c>
      <c r="R3952" t="s">
        <v>8271</v>
      </c>
      <c r="S3952" s="11">
        <f>SUM(E3952/D3952)*100</f>
        <v>0.625</v>
      </c>
      <c r="T3952" s="10">
        <f>SUM(E3952/P3952)</f>
        <v>25</v>
      </c>
      <c r="U3952" t="s">
        <v>8315</v>
      </c>
      <c r="V3952" t="s">
        <v>8316</v>
      </c>
    </row>
    <row r="3953" spans="1:22" ht="43.5" x14ac:dyDescent="0.35">
      <c r="A3953">
        <v>3951</v>
      </c>
      <c r="B3953" s="3" t="s">
        <v>3948</v>
      </c>
      <c r="C3953" s="3" t="s">
        <v>6961</v>
      </c>
      <c r="D3953" s="18">
        <v>200000</v>
      </c>
      <c r="E3953" s="18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7">
        <v>42433.617384259262</v>
      </c>
      <c r="L3953" s="7">
        <v>42493.57571759259</v>
      </c>
      <c r="M3953" s="5">
        <f>(J3953/86400)+25569+(-5/24)</f>
        <v>42433.617384259262</v>
      </c>
      <c r="N3953" s="5">
        <f t="shared" si="61"/>
        <v>42493.57571759259</v>
      </c>
      <c r="O3953" t="b">
        <v>0</v>
      </c>
      <c r="P3953">
        <v>1</v>
      </c>
      <c r="Q3953" t="b">
        <v>0</v>
      </c>
      <c r="R3953" t="s">
        <v>8271</v>
      </c>
      <c r="S3953" s="11">
        <f>SUM(E3953/D3953)*100</f>
        <v>5.0000000000000001E-4</v>
      </c>
      <c r="T3953" s="10">
        <f>SUM(E3953/P3953)</f>
        <v>1</v>
      </c>
      <c r="U3953" t="s">
        <v>8315</v>
      </c>
      <c r="V3953" t="s">
        <v>8316</v>
      </c>
    </row>
    <row r="3954" spans="1:22" ht="43.5" x14ac:dyDescent="0.35">
      <c r="A3954">
        <v>3952</v>
      </c>
      <c r="B3954" s="3" t="s">
        <v>3949</v>
      </c>
      <c r="C3954" s="3" t="s">
        <v>8059</v>
      </c>
      <c r="D3954" s="18">
        <v>26000</v>
      </c>
      <c r="E3954" s="18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7">
        <v>42243.582060185181</v>
      </c>
      <c r="L3954" s="7">
        <v>42303.582060185181</v>
      </c>
      <c r="M3954" s="5">
        <f>(J3954/86400)+25569+(-5/24)</f>
        <v>42243.582060185181</v>
      </c>
      <c r="N3954" s="5">
        <f t="shared" si="61"/>
        <v>42303.582060185181</v>
      </c>
      <c r="O3954" t="b">
        <v>0</v>
      </c>
      <c r="P3954">
        <v>1</v>
      </c>
      <c r="Q3954" t="b">
        <v>0</v>
      </c>
      <c r="R3954" t="s">
        <v>8271</v>
      </c>
      <c r="S3954" s="11">
        <f>SUM(E3954/D3954)*100</f>
        <v>9.6153846153846159E-2</v>
      </c>
      <c r="T3954" s="10">
        <f>SUM(E3954/P3954)</f>
        <v>25</v>
      </c>
      <c r="U3954" t="s">
        <v>8315</v>
      </c>
      <c r="V3954" t="s">
        <v>8316</v>
      </c>
    </row>
    <row r="3955" spans="1:22" ht="43.5" x14ac:dyDescent="0.35">
      <c r="A3955">
        <v>3953</v>
      </c>
      <c r="B3955" s="3" t="s">
        <v>3950</v>
      </c>
      <c r="C3955" s="3" t="s">
        <v>8060</v>
      </c>
      <c r="D3955" s="18">
        <v>17600</v>
      </c>
      <c r="E3955" s="18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7">
        <v>42549.840115740742</v>
      </c>
      <c r="L3955" s="7">
        <v>42580.770138888889</v>
      </c>
      <c r="M3955" s="5">
        <f>(J3955/86400)+25569+(-5/24)</f>
        <v>42549.840115740742</v>
      </c>
      <c r="N3955" s="5">
        <f t="shared" si="61"/>
        <v>42580.770138888889</v>
      </c>
      <c r="O3955" t="b">
        <v>0</v>
      </c>
      <c r="P3955">
        <v>0</v>
      </c>
      <c r="Q3955" t="b">
        <v>0</v>
      </c>
      <c r="R3955" t="s">
        <v>8271</v>
      </c>
      <c r="S3955" s="11">
        <f>SUM(E3955/D3955)*100</f>
        <v>0</v>
      </c>
      <c r="T3955" s="10" t="e">
        <f>SUM(E3955/P3955)</f>
        <v>#DIV/0!</v>
      </c>
      <c r="U3955" t="s">
        <v>8315</v>
      </c>
      <c r="V3955" t="s">
        <v>8316</v>
      </c>
    </row>
    <row r="3956" spans="1:22" ht="58" x14ac:dyDescent="0.35">
      <c r="A3956">
        <v>3954</v>
      </c>
      <c r="B3956" s="3" t="s">
        <v>3951</v>
      </c>
      <c r="C3956" s="3" t="s">
        <v>8061</v>
      </c>
      <c r="D3956" s="18">
        <v>25000</v>
      </c>
      <c r="E3956" s="18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7">
        <v>41774.442870370367</v>
      </c>
      <c r="L3956" s="7">
        <v>41834.442870370367</v>
      </c>
      <c r="M3956" s="5">
        <f>(J3956/86400)+25569+(-5/24)</f>
        <v>41774.442870370367</v>
      </c>
      <c r="N3956" s="5">
        <f t="shared" si="61"/>
        <v>41834.442870370367</v>
      </c>
      <c r="O3956" t="b">
        <v>0</v>
      </c>
      <c r="P3956">
        <v>0</v>
      </c>
      <c r="Q3956" t="b">
        <v>0</v>
      </c>
      <c r="R3956" t="s">
        <v>8271</v>
      </c>
      <c r="S3956" s="11">
        <f>SUM(E3956/D3956)*100</f>
        <v>0</v>
      </c>
      <c r="T3956" s="10" t="e">
        <f>SUM(E3956/P3956)</f>
        <v>#DIV/0!</v>
      </c>
      <c r="U3956" t="s">
        <v>8315</v>
      </c>
      <c r="V3956" t="s">
        <v>8316</v>
      </c>
    </row>
    <row r="3957" spans="1:22" ht="43.5" x14ac:dyDescent="0.35">
      <c r="A3957">
        <v>3955</v>
      </c>
      <c r="B3957" s="3" t="s">
        <v>3952</v>
      </c>
      <c r="C3957" s="3" t="s">
        <v>8062</v>
      </c>
      <c r="D3957" s="18">
        <v>1750</v>
      </c>
      <c r="E3957" s="18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7">
        <v>42306.640520833331</v>
      </c>
      <c r="L3957" s="7">
        <v>42336.682187499995</v>
      </c>
      <c r="M3957" s="5">
        <f>(J3957/86400)+25569+(-5/24)</f>
        <v>42306.640520833331</v>
      </c>
      <c r="N3957" s="5">
        <f t="shared" si="61"/>
        <v>42336.682187499995</v>
      </c>
      <c r="O3957" t="b">
        <v>0</v>
      </c>
      <c r="P3957">
        <v>8</v>
      </c>
      <c r="Q3957" t="b">
        <v>0</v>
      </c>
      <c r="R3957" t="s">
        <v>8271</v>
      </c>
      <c r="S3957" s="11">
        <f>SUM(E3957/D3957)*100</f>
        <v>24.285714285714285</v>
      </c>
      <c r="T3957" s="10">
        <f>SUM(E3957/P3957)</f>
        <v>53.125</v>
      </c>
      <c r="U3957" t="s">
        <v>8315</v>
      </c>
      <c r="V3957" t="s">
        <v>8316</v>
      </c>
    </row>
    <row r="3958" spans="1:22" ht="43.5" x14ac:dyDescent="0.35">
      <c r="A3958">
        <v>3956</v>
      </c>
      <c r="B3958" s="3" t="s">
        <v>3953</v>
      </c>
      <c r="C3958" s="3" t="s">
        <v>8063</v>
      </c>
      <c r="D3958" s="18">
        <v>5500</v>
      </c>
      <c r="E3958" s="1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7">
        <v>42457.723692129628</v>
      </c>
      <c r="L3958" s="7">
        <v>42484.805555555555</v>
      </c>
      <c r="M3958" s="5">
        <f>(J3958/86400)+25569+(-5/24)</f>
        <v>42457.723692129628</v>
      </c>
      <c r="N3958" s="5">
        <f t="shared" si="61"/>
        <v>42484.805555555555</v>
      </c>
      <c r="O3958" t="b">
        <v>0</v>
      </c>
      <c r="P3958">
        <v>0</v>
      </c>
      <c r="Q3958" t="b">
        <v>0</v>
      </c>
      <c r="R3958" t="s">
        <v>8271</v>
      </c>
      <c r="S3958" s="11">
        <f>SUM(E3958/D3958)*100</f>
        <v>0</v>
      </c>
      <c r="T3958" s="10" t="e">
        <f>SUM(E3958/P3958)</f>
        <v>#DIV/0!</v>
      </c>
      <c r="U3958" t="s">
        <v>8315</v>
      </c>
      <c r="V3958" t="s">
        <v>8316</v>
      </c>
    </row>
    <row r="3959" spans="1:22" ht="43.5" x14ac:dyDescent="0.35">
      <c r="A3959">
        <v>3957</v>
      </c>
      <c r="B3959" s="3" t="s">
        <v>3954</v>
      </c>
      <c r="C3959" s="3" t="s">
        <v>8064</v>
      </c>
      <c r="D3959" s="18">
        <v>28000</v>
      </c>
      <c r="E3959" s="18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7">
        <v>42513.76798611111</v>
      </c>
      <c r="L3959" s="7">
        <v>42559.76798611111</v>
      </c>
      <c r="M3959" s="5">
        <f>(J3959/86400)+25569+(-5/24)</f>
        <v>42513.76798611111</v>
      </c>
      <c r="N3959" s="5">
        <f t="shared" si="61"/>
        <v>42559.76798611111</v>
      </c>
      <c r="O3959" t="b">
        <v>0</v>
      </c>
      <c r="P3959">
        <v>1</v>
      </c>
      <c r="Q3959" t="b">
        <v>0</v>
      </c>
      <c r="R3959" t="s">
        <v>8271</v>
      </c>
      <c r="S3959" s="11">
        <f>SUM(E3959/D3959)*100</f>
        <v>2.5000000000000001E-2</v>
      </c>
      <c r="T3959" s="10">
        <f>SUM(E3959/P3959)</f>
        <v>7</v>
      </c>
      <c r="U3959" t="s">
        <v>8315</v>
      </c>
      <c r="V3959" t="s">
        <v>8316</v>
      </c>
    </row>
    <row r="3960" spans="1:22" ht="58" x14ac:dyDescent="0.35">
      <c r="A3960">
        <v>3958</v>
      </c>
      <c r="B3960" s="3" t="s">
        <v>3955</v>
      </c>
      <c r="C3960" s="3" t="s">
        <v>8065</v>
      </c>
      <c r="D3960" s="18">
        <v>2000</v>
      </c>
      <c r="E3960" s="18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7">
        <v>41816.742037037031</v>
      </c>
      <c r="L3960" s="7">
        <v>41853.375</v>
      </c>
      <c r="M3960" s="5">
        <f>(J3960/86400)+25569+(-5/24)</f>
        <v>41816.742037037031</v>
      </c>
      <c r="N3960" s="5">
        <f t="shared" si="61"/>
        <v>41853.375</v>
      </c>
      <c r="O3960" t="b">
        <v>0</v>
      </c>
      <c r="P3960">
        <v>16</v>
      </c>
      <c r="Q3960" t="b">
        <v>0</v>
      </c>
      <c r="R3960" t="s">
        <v>8271</v>
      </c>
      <c r="S3960" s="11">
        <f>SUM(E3960/D3960)*100</f>
        <v>32.049999999999997</v>
      </c>
      <c r="T3960" s="10">
        <f>SUM(E3960/P3960)</f>
        <v>40.0625</v>
      </c>
      <c r="U3960" t="s">
        <v>8315</v>
      </c>
      <c r="V3960" t="s">
        <v>8316</v>
      </c>
    </row>
    <row r="3961" spans="1:22" ht="43.5" x14ac:dyDescent="0.35">
      <c r="A3961">
        <v>3959</v>
      </c>
      <c r="B3961" s="3" t="s">
        <v>3956</v>
      </c>
      <c r="C3961" s="3" t="s">
        <v>8066</v>
      </c>
      <c r="D3961" s="18">
        <v>1200</v>
      </c>
      <c r="E3961" s="18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7">
        <v>41880.580509259256</v>
      </c>
      <c r="L3961" s="7">
        <v>41910.580509259256</v>
      </c>
      <c r="M3961" s="5">
        <f>(J3961/86400)+25569+(-5/24)</f>
        <v>41880.580509259256</v>
      </c>
      <c r="N3961" s="5">
        <f t="shared" si="61"/>
        <v>41910.580509259256</v>
      </c>
      <c r="O3961" t="b">
        <v>0</v>
      </c>
      <c r="P3961">
        <v>12</v>
      </c>
      <c r="Q3961" t="b">
        <v>0</v>
      </c>
      <c r="R3961" t="s">
        <v>8271</v>
      </c>
      <c r="S3961" s="11">
        <f>SUM(E3961/D3961)*100</f>
        <v>24.333333333333336</v>
      </c>
      <c r="T3961" s="10">
        <f>SUM(E3961/P3961)</f>
        <v>24.333333333333332</v>
      </c>
      <c r="U3961" t="s">
        <v>8315</v>
      </c>
      <c r="V3961" t="s">
        <v>8316</v>
      </c>
    </row>
    <row r="3962" spans="1:22" ht="43.5" x14ac:dyDescent="0.35">
      <c r="A3962">
        <v>3960</v>
      </c>
      <c r="B3962" s="3" t="s">
        <v>3957</v>
      </c>
      <c r="C3962" s="3" t="s">
        <v>8067</v>
      </c>
      <c r="D3962" s="18">
        <v>3000</v>
      </c>
      <c r="E3962" s="18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7">
        <v>42342.63722222222</v>
      </c>
      <c r="L3962" s="7">
        <v>42372.63722222222</v>
      </c>
      <c r="M3962" s="5">
        <f>(J3962/86400)+25569+(-5/24)</f>
        <v>42342.63722222222</v>
      </c>
      <c r="N3962" s="5">
        <f t="shared" si="61"/>
        <v>42372.63722222222</v>
      </c>
      <c r="O3962" t="b">
        <v>0</v>
      </c>
      <c r="P3962">
        <v>4</v>
      </c>
      <c r="Q3962" t="b">
        <v>0</v>
      </c>
      <c r="R3962" t="s">
        <v>8271</v>
      </c>
      <c r="S3962" s="11">
        <f>SUM(E3962/D3962)*100</f>
        <v>1.5</v>
      </c>
      <c r="T3962" s="10">
        <f>SUM(E3962/P3962)</f>
        <v>11.25</v>
      </c>
      <c r="U3962" t="s">
        <v>8315</v>
      </c>
      <c r="V3962" t="s">
        <v>8316</v>
      </c>
    </row>
    <row r="3963" spans="1:22" ht="58" x14ac:dyDescent="0.35">
      <c r="A3963">
        <v>3961</v>
      </c>
      <c r="B3963" s="3" t="s">
        <v>3958</v>
      </c>
      <c r="C3963" s="3" t="s">
        <v>8068</v>
      </c>
      <c r="D3963" s="18">
        <v>5000</v>
      </c>
      <c r="E3963" s="18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7">
        <v>41745.682986111111</v>
      </c>
      <c r="L3963" s="7">
        <v>41767.682986111111</v>
      </c>
      <c r="M3963" s="5">
        <f>(J3963/86400)+25569+(-5/24)</f>
        <v>41745.682986111111</v>
      </c>
      <c r="N3963" s="5">
        <f t="shared" si="61"/>
        <v>41767.682986111111</v>
      </c>
      <c r="O3963" t="b">
        <v>0</v>
      </c>
      <c r="P3963">
        <v>2</v>
      </c>
      <c r="Q3963" t="b">
        <v>0</v>
      </c>
      <c r="R3963" t="s">
        <v>8271</v>
      </c>
      <c r="S3963" s="11">
        <f>SUM(E3963/D3963)*100</f>
        <v>0.42</v>
      </c>
      <c r="T3963" s="10">
        <f>SUM(E3963/P3963)</f>
        <v>10.5</v>
      </c>
      <c r="U3963" t="s">
        <v>8315</v>
      </c>
      <c r="V3963" t="s">
        <v>8316</v>
      </c>
    </row>
    <row r="3964" spans="1:22" ht="58" x14ac:dyDescent="0.35">
      <c r="A3964">
        <v>3962</v>
      </c>
      <c r="B3964" s="3" t="s">
        <v>3959</v>
      </c>
      <c r="C3964" s="3" t="s">
        <v>8069</v>
      </c>
      <c r="D3964" s="18">
        <v>1400</v>
      </c>
      <c r="E3964" s="18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7">
        <v>42311.413124999999</v>
      </c>
      <c r="L3964" s="7">
        <v>42336.413124999999</v>
      </c>
      <c r="M3964" s="5">
        <f>(J3964/86400)+25569+(-5/24)</f>
        <v>42311.413124999999</v>
      </c>
      <c r="N3964" s="5">
        <f t="shared" si="61"/>
        <v>42336.413124999999</v>
      </c>
      <c r="O3964" t="b">
        <v>0</v>
      </c>
      <c r="P3964">
        <v>3</v>
      </c>
      <c r="Q3964" t="b">
        <v>0</v>
      </c>
      <c r="R3964" t="s">
        <v>8271</v>
      </c>
      <c r="S3964" s="11">
        <f>SUM(E3964/D3964)*100</f>
        <v>3.214285714285714</v>
      </c>
      <c r="T3964" s="10">
        <f>SUM(E3964/P3964)</f>
        <v>15</v>
      </c>
      <c r="U3964" t="s">
        <v>8315</v>
      </c>
      <c r="V3964" t="s">
        <v>8316</v>
      </c>
    </row>
    <row r="3965" spans="1:22" ht="58" x14ac:dyDescent="0.35">
      <c r="A3965">
        <v>3963</v>
      </c>
      <c r="B3965" s="3" t="s">
        <v>3960</v>
      </c>
      <c r="C3965" s="3" t="s">
        <v>8070</v>
      </c>
      <c r="D3965" s="18">
        <v>10000</v>
      </c>
      <c r="E3965" s="18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7">
        <v>42295.945798611108</v>
      </c>
      <c r="L3965" s="7">
        <v>42325.987465277773</v>
      </c>
      <c r="M3965" s="5">
        <f>(J3965/86400)+25569+(-5/24)</f>
        <v>42295.945798611108</v>
      </c>
      <c r="N3965" s="5">
        <f t="shared" si="61"/>
        <v>42325.987465277773</v>
      </c>
      <c r="O3965" t="b">
        <v>0</v>
      </c>
      <c r="P3965">
        <v>0</v>
      </c>
      <c r="Q3965" t="b">
        <v>0</v>
      </c>
      <c r="R3965" t="s">
        <v>8271</v>
      </c>
      <c r="S3965" s="11">
        <f>SUM(E3965/D3965)*100</f>
        <v>0</v>
      </c>
      <c r="T3965" s="10" t="e">
        <f>SUM(E3965/P3965)</f>
        <v>#DIV/0!</v>
      </c>
      <c r="U3965" t="s">
        <v>8315</v>
      </c>
      <c r="V3965" t="s">
        <v>8316</v>
      </c>
    </row>
    <row r="3966" spans="1:22" ht="43.5" x14ac:dyDescent="0.35">
      <c r="A3966">
        <v>3964</v>
      </c>
      <c r="B3966" s="3" t="s">
        <v>3961</v>
      </c>
      <c r="C3966" s="3" t="s">
        <v>8071</v>
      </c>
      <c r="D3966" s="18">
        <v>2000</v>
      </c>
      <c r="E3966" s="18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7">
        <v>42053.513726851852</v>
      </c>
      <c r="L3966" s="7">
        <v>42113.47206018518</v>
      </c>
      <c r="M3966" s="5">
        <f>(J3966/86400)+25569+(-5/24)</f>
        <v>42053.513726851852</v>
      </c>
      <c r="N3966" s="5">
        <f t="shared" si="61"/>
        <v>42113.47206018518</v>
      </c>
      <c r="O3966" t="b">
        <v>0</v>
      </c>
      <c r="P3966">
        <v>3</v>
      </c>
      <c r="Q3966" t="b">
        <v>0</v>
      </c>
      <c r="R3966" t="s">
        <v>8271</v>
      </c>
      <c r="S3966" s="11">
        <f>SUM(E3966/D3966)*100</f>
        <v>6.3</v>
      </c>
      <c r="T3966" s="10">
        <f>SUM(E3966/P3966)</f>
        <v>42</v>
      </c>
      <c r="U3966" t="s">
        <v>8315</v>
      </c>
      <c r="V3966" t="s">
        <v>8316</v>
      </c>
    </row>
    <row r="3967" spans="1:22" ht="58" x14ac:dyDescent="0.35">
      <c r="A3967">
        <v>3965</v>
      </c>
      <c r="B3967" s="3" t="s">
        <v>3962</v>
      </c>
      <c r="C3967" s="3" t="s">
        <v>8072</v>
      </c>
      <c r="D3967" s="18">
        <v>2000</v>
      </c>
      <c r="E3967" s="18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7">
        <v>42414.027546296296</v>
      </c>
      <c r="L3967" s="7">
        <v>42473.985879629625</v>
      </c>
      <c r="M3967" s="5">
        <f>(J3967/86400)+25569+(-5/24)</f>
        <v>42414.027546296296</v>
      </c>
      <c r="N3967" s="5">
        <f t="shared" si="61"/>
        <v>42473.985879629625</v>
      </c>
      <c r="O3967" t="b">
        <v>0</v>
      </c>
      <c r="P3967">
        <v>4</v>
      </c>
      <c r="Q3967" t="b">
        <v>0</v>
      </c>
      <c r="R3967" t="s">
        <v>8271</v>
      </c>
      <c r="S3967" s="11">
        <f>SUM(E3967/D3967)*100</f>
        <v>14.249999999999998</v>
      </c>
      <c r="T3967" s="10">
        <f>SUM(E3967/P3967)</f>
        <v>71.25</v>
      </c>
      <c r="U3967" t="s">
        <v>8315</v>
      </c>
      <c r="V3967" t="s">
        <v>8316</v>
      </c>
    </row>
    <row r="3968" spans="1:22" ht="58" x14ac:dyDescent="0.35">
      <c r="A3968">
        <v>3966</v>
      </c>
      <c r="B3968" s="3" t="s">
        <v>3963</v>
      </c>
      <c r="C3968" s="3" t="s">
        <v>8073</v>
      </c>
      <c r="D3968" s="18">
        <v>7500</v>
      </c>
      <c r="E3968" s="1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7">
        <v>41801.503217592588</v>
      </c>
      <c r="L3968" s="7">
        <v>41843.915972222218</v>
      </c>
      <c r="M3968" s="5">
        <f>(J3968/86400)+25569+(-5/24)</f>
        <v>41801.503217592588</v>
      </c>
      <c r="N3968" s="5">
        <f t="shared" si="61"/>
        <v>41843.915972222218</v>
      </c>
      <c r="O3968" t="b">
        <v>0</v>
      </c>
      <c r="P3968">
        <v>2</v>
      </c>
      <c r="Q3968" t="b">
        <v>0</v>
      </c>
      <c r="R3968" t="s">
        <v>8271</v>
      </c>
      <c r="S3968" s="11">
        <f>SUM(E3968/D3968)*100</f>
        <v>0.6</v>
      </c>
      <c r="T3968" s="10">
        <f>SUM(E3968/P3968)</f>
        <v>22.5</v>
      </c>
      <c r="U3968" t="s">
        <v>8315</v>
      </c>
      <c r="V3968" t="s">
        <v>8316</v>
      </c>
    </row>
    <row r="3969" spans="1:22" ht="43.5" x14ac:dyDescent="0.35">
      <c r="A3969">
        <v>3967</v>
      </c>
      <c r="B3969" s="3" t="s">
        <v>3964</v>
      </c>
      <c r="C3969" s="3" t="s">
        <v>8074</v>
      </c>
      <c r="D3969" s="18">
        <v>1700</v>
      </c>
      <c r="E3969" s="18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7">
        <v>42770.082256944443</v>
      </c>
      <c r="L3969" s="7">
        <v>42800.082256944443</v>
      </c>
      <c r="M3969" s="5">
        <f>(J3969/86400)+25569+(-5/24)</f>
        <v>42770.082256944443</v>
      </c>
      <c r="N3969" s="5">
        <f t="shared" si="61"/>
        <v>42800.082256944443</v>
      </c>
      <c r="O3969" t="b">
        <v>0</v>
      </c>
      <c r="P3969">
        <v>10</v>
      </c>
      <c r="Q3969" t="b">
        <v>0</v>
      </c>
      <c r="R3969" t="s">
        <v>8271</v>
      </c>
      <c r="S3969" s="11">
        <f>SUM(E3969/D3969)*100</f>
        <v>24.117647058823529</v>
      </c>
      <c r="T3969" s="10">
        <f>SUM(E3969/P3969)</f>
        <v>41</v>
      </c>
      <c r="U3969" t="s">
        <v>8315</v>
      </c>
      <c r="V3969" t="s">
        <v>8316</v>
      </c>
    </row>
    <row r="3970" spans="1:22" ht="43.5" x14ac:dyDescent="0.35">
      <c r="A3970">
        <v>3968</v>
      </c>
      <c r="B3970" s="3" t="s">
        <v>3965</v>
      </c>
      <c r="C3970" s="3" t="s">
        <v>8075</v>
      </c>
      <c r="D3970" s="18">
        <v>5000</v>
      </c>
      <c r="E3970" s="18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7">
        <v>42452.60732638889</v>
      </c>
      <c r="L3970" s="7">
        <v>42512.60732638889</v>
      </c>
      <c r="M3970" s="5">
        <f>(J3970/86400)+25569+(-5/24)</f>
        <v>42452.60732638889</v>
      </c>
      <c r="N3970" s="5">
        <f t="shared" si="61"/>
        <v>42512.60732638889</v>
      </c>
      <c r="O3970" t="b">
        <v>0</v>
      </c>
      <c r="P3970">
        <v>11</v>
      </c>
      <c r="Q3970" t="b">
        <v>0</v>
      </c>
      <c r="R3970" t="s">
        <v>8271</v>
      </c>
      <c r="S3970" s="11">
        <f>SUM(E3970/D3970)*100</f>
        <v>10.54</v>
      </c>
      <c r="T3970" s="10">
        <f>SUM(E3970/P3970)</f>
        <v>47.909090909090907</v>
      </c>
      <c r="U3970" t="s">
        <v>8315</v>
      </c>
      <c r="V3970" t="s">
        <v>8316</v>
      </c>
    </row>
    <row r="3971" spans="1:22" ht="58" x14ac:dyDescent="0.35">
      <c r="A3971">
        <v>3969</v>
      </c>
      <c r="B3971" s="3" t="s">
        <v>3966</v>
      </c>
      <c r="C3971" s="3" t="s">
        <v>8076</v>
      </c>
      <c r="D3971" s="18">
        <v>2825</v>
      </c>
      <c r="E3971" s="18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7">
        <v>42601.646365740737</v>
      </c>
      <c r="L3971" s="7">
        <v>42610.954861111109</v>
      </c>
      <c r="M3971" s="5">
        <f>(J3971/86400)+25569+(-5/24)</f>
        <v>42601.646365740737</v>
      </c>
      <c r="N3971" s="5">
        <f t="shared" ref="N3971:N4034" si="62">(I3971/86400)+25569+(-5/24)</f>
        <v>42610.954861111109</v>
      </c>
      <c r="O3971" t="b">
        <v>0</v>
      </c>
      <c r="P3971">
        <v>6</v>
      </c>
      <c r="Q3971" t="b">
        <v>0</v>
      </c>
      <c r="R3971" t="s">
        <v>8271</v>
      </c>
      <c r="S3971" s="11">
        <f>SUM(E3971/D3971)*100</f>
        <v>7.4690265486725664</v>
      </c>
      <c r="T3971" s="10">
        <f>SUM(E3971/P3971)</f>
        <v>35.166666666666664</v>
      </c>
      <c r="U3971" t="s">
        <v>8315</v>
      </c>
      <c r="V3971" t="s">
        <v>8316</v>
      </c>
    </row>
    <row r="3972" spans="1:22" ht="58" x14ac:dyDescent="0.35">
      <c r="A3972">
        <v>3970</v>
      </c>
      <c r="B3972" s="3" t="s">
        <v>3967</v>
      </c>
      <c r="C3972" s="3" t="s">
        <v>8077</v>
      </c>
      <c r="D3972" s="18">
        <v>15000</v>
      </c>
      <c r="E3972" s="18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7">
        <v>42447.655219907407</v>
      </c>
      <c r="L3972" s="7">
        <v>42477.655219907407</v>
      </c>
      <c r="M3972" s="5">
        <f>(J3972/86400)+25569+(-5/24)</f>
        <v>42447.655219907407</v>
      </c>
      <c r="N3972" s="5">
        <f t="shared" si="62"/>
        <v>42477.655219907407</v>
      </c>
      <c r="O3972" t="b">
        <v>0</v>
      </c>
      <c r="P3972">
        <v>2</v>
      </c>
      <c r="Q3972" t="b">
        <v>0</v>
      </c>
      <c r="R3972" t="s">
        <v>8271</v>
      </c>
      <c r="S3972" s="11">
        <f>SUM(E3972/D3972)*100</f>
        <v>7.3333333333333334E-2</v>
      </c>
      <c r="T3972" s="10">
        <f>SUM(E3972/P3972)</f>
        <v>5.5</v>
      </c>
      <c r="U3972" t="s">
        <v>8315</v>
      </c>
      <c r="V3972" t="s">
        <v>8316</v>
      </c>
    </row>
    <row r="3973" spans="1:22" ht="43.5" x14ac:dyDescent="0.35">
      <c r="A3973">
        <v>3971</v>
      </c>
      <c r="B3973" s="3" t="s">
        <v>3968</v>
      </c>
      <c r="C3973" s="3" t="s">
        <v>8078</v>
      </c>
      <c r="D3973" s="18">
        <v>14000</v>
      </c>
      <c r="E3973" s="18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7">
        <v>41811.327847222223</v>
      </c>
      <c r="L3973" s="7">
        <v>41841.327847222223</v>
      </c>
      <c r="M3973" s="5">
        <f>(J3973/86400)+25569+(-5/24)</f>
        <v>41811.327847222223</v>
      </c>
      <c r="N3973" s="5">
        <f t="shared" si="62"/>
        <v>41841.327847222223</v>
      </c>
      <c r="O3973" t="b">
        <v>0</v>
      </c>
      <c r="P3973">
        <v>6</v>
      </c>
      <c r="Q3973" t="b">
        <v>0</v>
      </c>
      <c r="R3973" t="s">
        <v>8271</v>
      </c>
      <c r="S3973" s="11">
        <f>SUM(E3973/D3973)*100</f>
        <v>0.97142857142857131</v>
      </c>
      <c r="T3973" s="10">
        <f>SUM(E3973/P3973)</f>
        <v>22.666666666666668</v>
      </c>
      <c r="U3973" t="s">
        <v>8315</v>
      </c>
      <c r="V3973" t="s">
        <v>8316</v>
      </c>
    </row>
    <row r="3974" spans="1:22" ht="43.5" x14ac:dyDescent="0.35">
      <c r="A3974">
        <v>3972</v>
      </c>
      <c r="B3974" s="3" t="s">
        <v>3969</v>
      </c>
      <c r="C3974" s="3" t="s">
        <v>8079</v>
      </c>
      <c r="D3974" s="18">
        <v>1000</v>
      </c>
      <c r="E3974" s="18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7">
        <v>41980.859189814808</v>
      </c>
      <c r="L3974" s="7">
        <v>42040.859189814808</v>
      </c>
      <c r="M3974" s="5">
        <f>(J3974/86400)+25569+(-5/24)</f>
        <v>41980.859189814808</v>
      </c>
      <c r="N3974" s="5">
        <f t="shared" si="62"/>
        <v>42040.859189814808</v>
      </c>
      <c r="O3974" t="b">
        <v>0</v>
      </c>
      <c r="P3974">
        <v>8</v>
      </c>
      <c r="Q3974" t="b">
        <v>0</v>
      </c>
      <c r="R3974" t="s">
        <v>8271</v>
      </c>
      <c r="S3974" s="11">
        <f>SUM(E3974/D3974)*100</f>
        <v>21.099999999999998</v>
      </c>
      <c r="T3974" s="10">
        <f>SUM(E3974/P3974)</f>
        <v>26.375</v>
      </c>
      <c r="U3974" t="s">
        <v>8315</v>
      </c>
      <c r="V3974" t="s">
        <v>8316</v>
      </c>
    </row>
    <row r="3975" spans="1:22" ht="43.5" x14ac:dyDescent="0.35">
      <c r="A3975">
        <v>3973</v>
      </c>
      <c r="B3975" s="3" t="s">
        <v>3970</v>
      </c>
      <c r="C3975" s="3" t="s">
        <v>8080</v>
      </c>
      <c r="D3975" s="18">
        <v>5000</v>
      </c>
      <c r="E3975" s="18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7">
        <v>42469.475810185184</v>
      </c>
      <c r="L3975" s="7">
        <v>42498.958333333336</v>
      </c>
      <c r="M3975" s="5">
        <f>(J3975/86400)+25569+(-5/24)</f>
        <v>42469.475810185184</v>
      </c>
      <c r="N3975" s="5">
        <f t="shared" si="62"/>
        <v>42498.958333333336</v>
      </c>
      <c r="O3975" t="b">
        <v>0</v>
      </c>
      <c r="P3975">
        <v>37</v>
      </c>
      <c r="Q3975" t="b">
        <v>0</v>
      </c>
      <c r="R3975" t="s">
        <v>8271</v>
      </c>
      <c r="S3975" s="11">
        <f>SUM(E3975/D3975)*100</f>
        <v>78.100000000000009</v>
      </c>
      <c r="T3975" s="10">
        <f>SUM(E3975/P3975)</f>
        <v>105.54054054054055</v>
      </c>
      <c r="U3975" t="s">
        <v>8315</v>
      </c>
      <c r="V3975" t="s">
        <v>8316</v>
      </c>
    </row>
    <row r="3976" spans="1:22" ht="58" x14ac:dyDescent="0.35">
      <c r="A3976">
        <v>3974</v>
      </c>
      <c r="B3976" s="3" t="s">
        <v>3971</v>
      </c>
      <c r="C3976" s="3" t="s">
        <v>8081</v>
      </c>
      <c r="D3976" s="18">
        <v>1000</v>
      </c>
      <c r="E3976" s="18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7">
        <v>42493.338518518511</v>
      </c>
      <c r="L3976" s="7">
        <v>42523.338518518511</v>
      </c>
      <c r="M3976" s="5">
        <f>(J3976/86400)+25569+(-5/24)</f>
        <v>42493.338518518511</v>
      </c>
      <c r="N3976" s="5">
        <f t="shared" si="62"/>
        <v>42523.338518518511</v>
      </c>
      <c r="O3976" t="b">
        <v>0</v>
      </c>
      <c r="P3976">
        <v>11</v>
      </c>
      <c r="Q3976" t="b">
        <v>0</v>
      </c>
      <c r="R3976" t="s">
        <v>8271</v>
      </c>
      <c r="S3976" s="11">
        <f>SUM(E3976/D3976)*100</f>
        <v>32</v>
      </c>
      <c r="T3976" s="10">
        <f>SUM(E3976/P3976)</f>
        <v>29.09090909090909</v>
      </c>
      <c r="U3976" t="s">
        <v>8315</v>
      </c>
      <c r="V3976" t="s">
        <v>8316</v>
      </c>
    </row>
    <row r="3977" spans="1:22" ht="43.5" x14ac:dyDescent="0.35">
      <c r="A3977">
        <v>3975</v>
      </c>
      <c r="B3977" s="3" t="s">
        <v>3972</v>
      </c>
      <c r="C3977" s="3" t="s">
        <v>8082</v>
      </c>
      <c r="D3977" s="18">
        <v>678</v>
      </c>
      <c r="E3977" s="18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7">
        <v>42534.658541666664</v>
      </c>
      <c r="L3977" s="7">
        <v>42564.658541666664</v>
      </c>
      <c r="M3977" s="5">
        <f>(J3977/86400)+25569+(-5/24)</f>
        <v>42534.658541666664</v>
      </c>
      <c r="N3977" s="5">
        <f t="shared" si="62"/>
        <v>42564.658541666664</v>
      </c>
      <c r="O3977" t="b">
        <v>0</v>
      </c>
      <c r="P3977">
        <v>0</v>
      </c>
      <c r="Q3977" t="b">
        <v>0</v>
      </c>
      <c r="R3977" t="s">
        <v>8271</v>
      </c>
      <c r="S3977" s="11">
        <f>SUM(E3977/D3977)*100</f>
        <v>0</v>
      </c>
      <c r="T3977" s="10" t="e">
        <f>SUM(E3977/P3977)</f>
        <v>#DIV/0!</v>
      </c>
      <c r="U3977" t="s">
        <v>8315</v>
      </c>
      <c r="V3977" t="s">
        <v>8316</v>
      </c>
    </row>
    <row r="3978" spans="1:22" ht="58" x14ac:dyDescent="0.35">
      <c r="A3978">
        <v>3976</v>
      </c>
      <c r="B3978" s="3" t="s">
        <v>3973</v>
      </c>
      <c r="C3978" s="3" t="s">
        <v>8083</v>
      </c>
      <c r="D3978" s="18">
        <v>1300</v>
      </c>
      <c r="E3978" s="1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7">
        <v>41830.650011574071</v>
      </c>
      <c r="L3978" s="7">
        <v>41852.083333333328</v>
      </c>
      <c r="M3978" s="5">
        <f>(J3978/86400)+25569+(-5/24)</f>
        <v>41830.650011574071</v>
      </c>
      <c r="N3978" s="5">
        <f t="shared" si="62"/>
        <v>41852.083333333328</v>
      </c>
      <c r="O3978" t="b">
        <v>0</v>
      </c>
      <c r="P3978">
        <v>10</v>
      </c>
      <c r="Q3978" t="b">
        <v>0</v>
      </c>
      <c r="R3978" t="s">
        <v>8271</v>
      </c>
      <c r="S3978" s="11">
        <f>SUM(E3978/D3978)*100</f>
        <v>47.692307692307693</v>
      </c>
      <c r="T3978" s="10">
        <f>SUM(E3978/P3978)</f>
        <v>62</v>
      </c>
      <c r="U3978" t="s">
        <v>8315</v>
      </c>
      <c r="V3978" t="s">
        <v>8316</v>
      </c>
    </row>
    <row r="3979" spans="1:22" ht="43.5" x14ac:dyDescent="0.35">
      <c r="A3979">
        <v>3977</v>
      </c>
      <c r="B3979" s="3" t="s">
        <v>3974</v>
      </c>
      <c r="C3979" s="3" t="s">
        <v>8084</v>
      </c>
      <c r="D3979" s="18">
        <v>90000</v>
      </c>
      <c r="E3979" s="18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7">
        <v>42543.580231481479</v>
      </c>
      <c r="L3979" s="7">
        <v>42573.580231481479</v>
      </c>
      <c r="M3979" s="5">
        <f>(J3979/86400)+25569+(-5/24)</f>
        <v>42543.580231481479</v>
      </c>
      <c r="N3979" s="5">
        <f t="shared" si="62"/>
        <v>42573.580231481479</v>
      </c>
      <c r="O3979" t="b">
        <v>0</v>
      </c>
      <c r="P3979">
        <v>6</v>
      </c>
      <c r="Q3979" t="b">
        <v>0</v>
      </c>
      <c r="R3979" t="s">
        <v>8271</v>
      </c>
      <c r="S3979" s="11">
        <f>SUM(E3979/D3979)*100</f>
        <v>1.4500000000000002</v>
      </c>
      <c r="T3979" s="10">
        <f>SUM(E3979/P3979)</f>
        <v>217.5</v>
      </c>
      <c r="U3979" t="s">
        <v>8315</v>
      </c>
      <c r="V3979" t="s">
        <v>8316</v>
      </c>
    </row>
    <row r="3980" spans="1:22" ht="43.5" x14ac:dyDescent="0.35">
      <c r="A3980">
        <v>3978</v>
      </c>
      <c r="B3980" s="3" t="s">
        <v>3975</v>
      </c>
      <c r="C3980" s="3" t="s">
        <v>8085</v>
      </c>
      <c r="D3980" s="18">
        <v>2000</v>
      </c>
      <c r="E3980" s="18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7">
        <v>41975.434641203705</v>
      </c>
      <c r="L3980" s="7">
        <v>42035.434641203705</v>
      </c>
      <c r="M3980" s="5">
        <f>(J3980/86400)+25569+(-5/24)</f>
        <v>41975.434641203705</v>
      </c>
      <c r="N3980" s="5">
        <f t="shared" si="62"/>
        <v>42035.434641203705</v>
      </c>
      <c r="O3980" t="b">
        <v>0</v>
      </c>
      <c r="P3980">
        <v>8</v>
      </c>
      <c r="Q3980" t="b">
        <v>0</v>
      </c>
      <c r="R3980" t="s">
        <v>8271</v>
      </c>
      <c r="S3980" s="11">
        <f>SUM(E3980/D3980)*100</f>
        <v>10.7</v>
      </c>
      <c r="T3980" s="10">
        <f>SUM(E3980/P3980)</f>
        <v>26.75</v>
      </c>
      <c r="U3980" t="s">
        <v>8315</v>
      </c>
      <c r="V3980" t="s">
        <v>8316</v>
      </c>
    </row>
    <row r="3981" spans="1:22" ht="43.5" x14ac:dyDescent="0.35">
      <c r="A3981">
        <v>3979</v>
      </c>
      <c r="B3981" s="3" t="s">
        <v>3976</v>
      </c>
      <c r="C3981" s="3" t="s">
        <v>8086</v>
      </c>
      <c r="D3981" s="18">
        <v>6000</v>
      </c>
      <c r="E3981" s="18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7">
        <v>42069.695104166669</v>
      </c>
      <c r="L3981" s="7">
        <v>42092.624999999993</v>
      </c>
      <c r="M3981" s="5">
        <f>(J3981/86400)+25569+(-5/24)</f>
        <v>42069.695104166669</v>
      </c>
      <c r="N3981" s="5">
        <f t="shared" si="62"/>
        <v>42092.624999999993</v>
      </c>
      <c r="O3981" t="b">
        <v>0</v>
      </c>
      <c r="P3981">
        <v>6</v>
      </c>
      <c r="Q3981" t="b">
        <v>0</v>
      </c>
      <c r="R3981" t="s">
        <v>8271</v>
      </c>
      <c r="S3981" s="11">
        <f>SUM(E3981/D3981)*100</f>
        <v>1.8333333333333333</v>
      </c>
      <c r="T3981" s="10">
        <f>SUM(E3981/P3981)</f>
        <v>18.333333333333332</v>
      </c>
      <c r="U3981" t="s">
        <v>8315</v>
      </c>
      <c r="V3981" t="s">
        <v>8316</v>
      </c>
    </row>
    <row r="3982" spans="1:22" ht="58" x14ac:dyDescent="0.35">
      <c r="A3982">
        <v>3980</v>
      </c>
      <c r="B3982" s="3" t="s">
        <v>3977</v>
      </c>
      <c r="C3982" s="3" t="s">
        <v>8087</v>
      </c>
      <c r="D3982" s="18">
        <v>2500</v>
      </c>
      <c r="E3982" s="18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7">
        <v>41795.390590277777</v>
      </c>
      <c r="L3982" s="7">
        <v>41825.390590277777</v>
      </c>
      <c r="M3982" s="5">
        <f>(J3982/86400)+25569+(-5/24)</f>
        <v>41795.390590277777</v>
      </c>
      <c r="N3982" s="5">
        <f t="shared" si="62"/>
        <v>41825.390590277777</v>
      </c>
      <c r="O3982" t="b">
        <v>0</v>
      </c>
      <c r="P3982">
        <v>7</v>
      </c>
      <c r="Q3982" t="b">
        <v>0</v>
      </c>
      <c r="R3982" t="s">
        <v>8271</v>
      </c>
      <c r="S3982" s="11">
        <f>SUM(E3982/D3982)*100</f>
        <v>18</v>
      </c>
      <c r="T3982" s="10">
        <f>SUM(E3982/P3982)</f>
        <v>64.285714285714292</v>
      </c>
      <c r="U3982" t="s">
        <v>8315</v>
      </c>
      <c r="V3982" t="s">
        <v>8316</v>
      </c>
    </row>
    <row r="3983" spans="1:22" ht="43.5" x14ac:dyDescent="0.35">
      <c r="A3983">
        <v>3981</v>
      </c>
      <c r="B3983" s="3" t="s">
        <v>3358</v>
      </c>
      <c r="C3983" s="3" t="s">
        <v>7469</v>
      </c>
      <c r="D3983" s="18">
        <v>30000</v>
      </c>
      <c r="E3983" s="18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7">
        <v>42507.971631944441</v>
      </c>
      <c r="L3983" s="7">
        <v>42567.971631944441</v>
      </c>
      <c r="M3983" s="5">
        <f>(J3983/86400)+25569+(-5/24)</f>
        <v>42507.971631944441</v>
      </c>
      <c r="N3983" s="5">
        <f t="shared" si="62"/>
        <v>42567.971631944441</v>
      </c>
      <c r="O3983" t="b">
        <v>0</v>
      </c>
      <c r="P3983">
        <v>7</v>
      </c>
      <c r="Q3983" t="b">
        <v>0</v>
      </c>
      <c r="R3983" t="s">
        <v>8271</v>
      </c>
      <c r="S3983" s="11">
        <f>SUM(E3983/D3983)*100</f>
        <v>4.083333333333333</v>
      </c>
      <c r="T3983" s="10">
        <f>SUM(E3983/P3983)</f>
        <v>175</v>
      </c>
      <c r="U3983" t="s">
        <v>8315</v>
      </c>
      <c r="V3983" t="s">
        <v>8316</v>
      </c>
    </row>
    <row r="3984" spans="1:22" ht="58" x14ac:dyDescent="0.35">
      <c r="A3984">
        <v>3982</v>
      </c>
      <c r="B3984" s="3" t="s">
        <v>3978</v>
      </c>
      <c r="C3984" s="3" t="s">
        <v>8088</v>
      </c>
      <c r="D3984" s="18">
        <v>850</v>
      </c>
      <c r="E3984" s="18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7">
        <v>42132.601620370369</v>
      </c>
      <c r="L3984" s="7">
        <v>42192.601620370369</v>
      </c>
      <c r="M3984" s="5">
        <f>(J3984/86400)+25569+(-5/24)</f>
        <v>42132.601620370369</v>
      </c>
      <c r="N3984" s="5">
        <f t="shared" si="62"/>
        <v>42192.601620370369</v>
      </c>
      <c r="O3984" t="b">
        <v>0</v>
      </c>
      <c r="P3984">
        <v>5</v>
      </c>
      <c r="Q3984" t="b">
        <v>0</v>
      </c>
      <c r="R3984" t="s">
        <v>8271</v>
      </c>
      <c r="S3984" s="11">
        <f>SUM(E3984/D3984)*100</f>
        <v>20</v>
      </c>
      <c r="T3984" s="10">
        <f>SUM(E3984/P3984)</f>
        <v>34</v>
      </c>
      <c r="U3984" t="s">
        <v>8315</v>
      </c>
      <c r="V3984" t="s">
        <v>8316</v>
      </c>
    </row>
    <row r="3985" spans="1:22" ht="43.5" x14ac:dyDescent="0.35">
      <c r="A3985">
        <v>3983</v>
      </c>
      <c r="B3985" s="3" t="s">
        <v>3979</v>
      </c>
      <c r="C3985" s="3" t="s">
        <v>8089</v>
      </c>
      <c r="D3985" s="18">
        <v>11140</v>
      </c>
      <c r="E3985" s="18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7">
        <v>41747.661527777775</v>
      </c>
      <c r="L3985" s="7">
        <v>41779.082638888889</v>
      </c>
      <c r="M3985" s="5">
        <f>(J3985/86400)+25569+(-5/24)</f>
        <v>41747.661527777775</v>
      </c>
      <c r="N3985" s="5">
        <f t="shared" si="62"/>
        <v>41779.082638888889</v>
      </c>
      <c r="O3985" t="b">
        <v>0</v>
      </c>
      <c r="P3985">
        <v>46</v>
      </c>
      <c r="Q3985" t="b">
        <v>0</v>
      </c>
      <c r="R3985" t="s">
        <v>8271</v>
      </c>
      <c r="S3985" s="11">
        <f>SUM(E3985/D3985)*100</f>
        <v>34.802513464991023</v>
      </c>
      <c r="T3985" s="10">
        <f>SUM(E3985/P3985)</f>
        <v>84.282608695652172</v>
      </c>
      <c r="U3985" t="s">
        <v>8315</v>
      </c>
      <c r="V3985" t="s">
        <v>8316</v>
      </c>
    </row>
    <row r="3986" spans="1:22" ht="43.5" x14ac:dyDescent="0.35">
      <c r="A3986">
        <v>3984</v>
      </c>
      <c r="B3986" s="3" t="s">
        <v>3980</v>
      </c>
      <c r="C3986" s="3" t="s">
        <v>8090</v>
      </c>
      <c r="D3986" s="18">
        <v>1500</v>
      </c>
      <c r="E3986" s="18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7">
        <v>41920.75513888889</v>
      </c>
      <c r="L3986" s="7">
        <v>41950.791666666664</v>
      </c>
      <c r="M3986" s="5">
        <f>(J3986/86400)+25569+(-5/24)</f>
        <v>41920.75513888889</v>
      </c>
      <c r="N3986" s="5">
        <f t="shared" si="62"/>
        <v>41950.791666666664</v>
      </c>
      <c r="O3986" t="b">
        <v>0</v>
      </c>
      <c r="P3986">
        <v>10</v>
      </c>
      <c r="Q3986" t="b">
        <v>0</v>
      </c>
      <c r="R3986" t="s">
        <v>8271</v>
      </c>
      <c r="S3986" s="11">
        <f>SUM(E3986/D3986)*100</f>
        <v>6.3333333333333339</v>
      </c>
      <c r="T3986" s="10">
        <f>SUM(E3986/P3986)</f>
        <v>9.5</v>
      </c>
      <c r="U3986" t="s">
        <v>8315</v>
      </c>
      <c r="V3986" t="s">
        <v>8316</v>
      </c>
    </row>
    <row r="3987" spans="1:22" ht="58" x14ac:dyDescent="0.35">
      <c r="A3987">
        <v>3985</v>
      </c>
      <c r="B3987" s="3" t="s">
        <v>3981</v>
      </c>
      <c r="C3987" s="3" t="s">
        <v>8091</v>
      </c>
      <c r="D3987" s="18">
        <v>2000</v>
      </c>
      <c r="E3987" s="18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7">
        <v>42399.499074074069</v>
      </c>
      <c r="L3987" s="7">
        <v>42420.670138888883</v>
      </c>
      <c r="M3987" s="5">
        <f>(J3987/86400)+25569+(-5/24)</f>
        <v>42399.499074074069</v>
      </c>
      <c r="N3987" s="5">
        <f t="shared" si="62"/>
        <v>42420.670138888883</v>
      </c>
      <c r="O3987" t="b">
        <v>0</v>
      </c>
      <c r="P3987">
        <v>19</v>
      </c>
      <c r="Q3987" t="b">
        <v>0</v>
      </c>
      <c r="R3987" t="s">
        <v>8271</v>
      </c>
      <c r="S3987" s="11">
        <f>SUM(E3987/D3987)*100</f>
        <v>32.049999999999997</v>
      </c>
      <c r="T3987" s="10">
        <f>SUM(E3987/P3987)</f>
        <v>33.736842105263158</v>
      </c>
      <c r="U3987" t="s">
        <v>8315</v>
      </c>
      <c r="V3987" t="s">
        <v>8316</v>
      </c>
    </row>
    <row r="3988" spans="1:22" ht="58" x14ac:dyDescent="0.35">
      <c r="A3988">
        <v>3986</v>
      </c>
      <c r="B3988" s="3" t="s">
        <v>3982</v>
      </c>
      <c r="C3988" s="3" t="s">
        <v>8092</v>
      </c>
      <c r="D3988" s="18">
        <v>5000</v>
      </c>
      <c r="E3988" s="1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7">
        <v>42467.340208333328</v>
      </c>
      <c r="L3988" s="7">
        <v>42496.336111111108</v>
      </c>
      <c r="M3988" s="5">
        <f>(J3988/86400)+25569+(-5/24)</f>
        <v>42467.340208333328</v>
      </c>
      <c r="N3988" s="5">
        <f t="shared" si="62"/>
        <v>42496.336111111108</v>
      </c>
      <c r="O3988" t="b">
        <v>0</v>
      </c>
      <c r="P3988">
        <v>13</v>
      </c>
      <c r="Q3988" t="b">
        <v>0</v>
      </c>
      <c r="R3988" t="s">
        <v>8271</v>
      </c>
      <c r="S3988" s="11">
        <f>SUM(E3988/D3988)*100</f>
        <v>9.76</v>
      </c>
      <c r="T3988" s="10">
        <f>SUM(E3988/P3988)</f>
        <v>37.53846153846154</v>
      </c>
      <c r="U3988" t="s">
        <v>8315</v>
      </c>
      <c r="V3988" t="s">
        <v>8316</v>
      </c>
    </row>
    <row r="3989" spans="1:22" ht="43.5" x14ac:dyDescent="0.35">
      <c r="A3989">
        <v>3987</v>
      </c>
      <c r="B3989" s="3" t="s">
        <v>3983</v>
      </c>
      <c r="C3989" s="3" t="s">
        <v>8093</v>
      </c>
      <c r="D3989" s="18">
        <v>400</v>
      </c>
      <c r="E3989" s="18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7">
        <v>41765.716319444444</v>
      </c>
      <c r="L3989" s="7">
        <v>41775.716319444444</v>
      </c>
      <c r="M3989" s="5">
        <f>(J3989/86400)+25569+(-5/24)</f>
        <v>41765.716319444444</v>
      </c>
      <c r="N3989" s="5">
        <f t="shared" si="62"/>
        <v>41775.716319444444</v>
      </c>
      <c r="O3989" t="b">
        <v>0</v>
      </c>
      <c r="P3989">
        <v>13</v>
      </c>
      <c r="Q3989" t="b">
        <v>0</v>
      </c>
      <c r="R3989" t="s">
        <v>8271</v>
      </c>
      <c r="S3989" s="11">
        <f>SUM(E3989/D3989)*100</f>
        <v>37.75</v>
      </c>
      <c r="T3989" s="10">
        <f>SUM(E3989/P3989)</f>
        <v>11.615384615384615</v>
      </c>
      <c r="U3989" t="s">
        <v>8315</v>
      </c>
      <c r="V3989" t="s">
        <v>8316</v>
      </c>
    </row>
    <row r="3990" spans="1:22" ht="29" x14ac:dyDescent="0.35">
      <c r="A3990">
        <v>3988</v>
      </c>
      <c r="B3990" s="3" t="s">
        <v>3984</v>
      </c>
      <c r="C3990" s="3" t="s">
        <v>8094</v>
      </c>
      <c r="D3990" s="18">
        <v>1500</v>
      </c>
      <c r="E3990" s="18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7">
        <v>42229.872835648144</v>
      </c>
      <c r="L3990" s="7">
        <v>42244.872835648144</v>
      </c>
      <c r="M3990" s="5">
        <f>(J3990/86400)+25569+(-5/24)</f>
        <v>42229.872835648144</v>
      </c>
      <c r="N3990" s="5">
        <f t="shared" si="62"/>
        <v>42244.872835648144</v>
      </c>
      <c r="O3990" t="b">
        <v>0</v>
      </c>
      <c r="P3990">
        <v>4</v>
      </c>
      <c r="Q3990" t="b">
        <v>0</v>
      </c>
      <c r="R3990" t="s">
        <v>8271</v>
      </c>
      <c r="S3990" s="11">
        <f>SUM(E3990/D3990)*100</f>
        <v>2.1333333333333333</v>
      </c>
      <c r="T3990" s="10">
        <f>SUM(E3990/P3990)</f>
        <v>8</v>
      </c>
      <c r="U3990" t="s">
        <v>8315</v>
      </c>
      <c r="V3990" t="s">
        <v>8316</v>
      </c>
    </row>
    <row r="3991" spans="1:22" ht="58" x14ac:dyDescent="0.35">
      <c r="A3991">
        <v>3989</v>
      </c>
      <c r="B3991" s="3" t="s">
        <v>3985</v>
      </c>
      <c r="C3991" s="3" t="s">
        <v>8095</v>
      </c>
      <c r="D3991" s="18">
        <v>3000</v>
      </c>
      <c r="E3991" s="18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7">
        <v>42286.541446759256</v>
      </c>
      <c r="L3991" s="7">
        <v>42316.583113425928</v>
      </c>
      <c r="M3991" s="5">
        <f>(J3991/86400)+25569+(-5/24)</f>
        <v>42286.541446759256</v>
      </c>
      <c r="N3991" s="5">
        <f t="shared" si="62"/>
        <v>42316.583113425928</v>
      </c>
      <c r="O3991" t="b">
        <v>0</v>
      </c>
      <c r="P3991">
        <v>0</v>
      </c>
      <c r="Q3991" t="b">
        <v>0</v>
      </c>
      <c r="R3991" t="s">
        <v>8271</v>
      </c>
      <c r="S3991" s="11">
        <f>SUM(E3991/D3991)*100</f>
        <v>0</v>
      </c>
      <c r="T3991" s="10" t="e">
        <f>SUM(E3991/P3991)</f>
        <v>#DIV/0!</v>
      </c>
      <c r="U3991" t="s">
        <v>8315</v>
      </c>
      <c r="V3991" t="s">
        <v>8316</v>
      </c>
    </row>
    <row r="3992" spans="1:22" ht="43.5" x14ac:dyDescent="0.35">
      <c r="A3992">
        <v>3990</v>
      </c>
      <c r="B3992" s="3" t="s">
        <v>3986</v>
      </c>
      <c r="C3992" s="3" t="s">
        <v>8096</v>
      </c>
      <c r="D3992" s="18">
        <v>1650</v>
      </c>
      <c r="E3992" s="18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7">
        <v>42401.464039351849</v>
      </c>
      <c r="L3992" s="7">
        <v>42431.464039351849</v>
      </c>
      <c r="M3992" s="5">
        <f>(J3992/86400)+25569+(-5/24)</f>
        <v>42401.464039351849</v>
      </c>
      <c r="N3992" s="5">
        <f t="shared" si="62"/>
        <v>42431.464039351849</v>
      </c>
      <c r="O3992" t="b">
        <v>0</v>
      </c>
      <c r="P3992">
        <v>3</v>
      </c>
      <c r="Q3992" t="b">
        <v>0</v>
      </c>
      <c r="R3992" t="s">
        <v>8271</v>
      </c>
      <c r="S3992" s="11">
        <f>SUM(E3992/D3992)*100</f>
        <v>4.1818181818181817</v>
      </c>
      <c r="T3992" s="10">
        <f>SUM(E3992/P3992)</f>
        <v>23</v>
      </c>
      <c r="U3992" t="s">
        <v>8315</v>
      </c>
      <c r="V3992" t="s">
        <v>8316</v>
      </c>
    </row>
    <row r="3993" spans="1:22" ht="29" x14ac:dyDescent="0.35">
      <c r="A3993">
        <v>3991</v>
      </c>
      <c r="B3993" s="3" t="s">
        <v>3987</v>
      </c>
      <c r="C3993" s="3" t="s">
        <v>8097</v>
      </c>
      <c r="D3993" s="18">
        <v>500</v>
      </c>
      <c r="E3993" s="18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7">
        <v>42125.436134259253</v>
      </c>
      <c r="L3993" s="7">
        <v>42155.436134259253</v>
      </c>
      <c r="M3993" s="5">
        <f>(J3993/86400)+25569+(-5/24)</f>
        <v>42125.436134259253</v>
      </c>
      <c r="N3993" s="5">
        <f t="shared" si="62"/>
        <v>42155.436134259253</v>
      </c>
      <c r="O3993" t="b">
        <v>0</v>
      </c>
      <c r="P3993">
        <v>1</v>
      </c>
      <c r="Q3993" t="b">
        <v>0</v>
      </c>
      <c r="R3993" t="s">
        <v>8271</v>
      </c>
      <c r="S3993" s="11">
        <f>SUM(E3993/D3993)*100</f>
        <v>20</v>
      </c>
      <c r="T3993" s="10">
        <f>SUM(E3993/P3993)</f>
        <v>100</v>
      </c>
      <c r="U3993" t="s">
        <v>8315</v>
      </c>
      <c r="V3993" t="s">
        <v>8316</v>
      </c>
    </row>
    <row r="3994" spans="1:22" ht="43.5" x14ac:dyDescent="0.35">
      <c r="A3994">
        <v>3992</v>
      </c>
      <c r="B3994" s="3" t="s">
        <v>3988</v>
      </c>
      <c r="C3994" s="3" t="s">
        <v>8098</v>
      </c>
      <c r="D3994" s="18">
        <v>10000</v>
      </c>
      <c r="E3994" s="18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7">
        <v>42289.732164351844</v>
      </c>
      <c r="L3994" s="7">
        <v>42349.773831018516</v>
      </c>
      <c r="M3994" s="5">
        <f>(J3994/86400)+25569+(-5/24)</f>
        <v>42289.732164351844</v>
      </c>
      <c r="N3994" s="5">
        <f t="shared" si="62"/>
        <v>42349.773831018516</v>
      </c>
      <c r="O3994" t="b">
        <v>0</v>
      </c>
      <c r="P3994">
        <v>9</v>
      </c>
      <c r="Q3994" t="b">
        <v>0</v>
      </c>
      <c r="R3994" t="s">
        <v>8271</v>
      </c>
      <c r="S3994" s="11">
        <f>SUM(E3994/D3994)*100</f>
        <v>5.41</v>
      </c>
      <c r="T3994" s="10">
        <f>SUM(E3994/P3994)</f>
        <v>60.111111111111114</v>
      </c>
      <c r="U3994" t="s">
        <v>8315</v>
      </c>
      <c r="V3994" t="s">
        <v>8316</v>
      </c>
    </row>
    <row r="3995" spans="1:22" ht="43.5" x14ac:dyDescent="0.35">
      <c r="A3995">
        <v>3993</v>
      </c>
      <c r="B3995" s="3" t="s">
        <v>3989</v>
      </c>
      <c r="C3995" s="3" t="s">
        <v>8099</v>
      </c>
      <c r="D3995" s="18">
        <v>50000</v>
      </c>
      <c r="E3995" s="18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7">
        <v>42107.656388888885</v>
      </c>
      <c r="L3995" s="7">
        <v>42137.656388888885</v>
      </c>
      <c r="M3995" s="5">
        <f>(J3995/86400)+25569+(-5/24)</f>
        <v>42107.656388888885</v>
      </c>
      <c r="N3995" s="5">
        <f t="shared" si="62"/>
        <v>42137.656388888885</v>
      </c>
      <c r="O3995" t="b">
        <v>0</v>
      </c>
      <c r="P3995">
        <v>1</v>
      </c>
      <c r="Q3995" t="b">
        <v>0</v>
      </c>
      <c r="R3995" t="s">
        <v>8271</v>
      </c>
      <c r="S3995" s="11">
        <f>SUM(E3995/D3995)*100</f>
        <v>6.0000000000000001E-3</v>
      </c>
      <c r="T3995" s="10">
        <f>SUM(E3995/P3995)</f>
        <v>3</v>
      </c>
      <c r="U3995" t="s">
        <v>8315</v>
      </c>
      <c r="V3995" t="s">
        <v>8316</v>
      </c>
    </row>
    <row r="3996" spans="1:22" ht="43.5" x14ac:dyDescent="0.35">
      <c r="A3996">
        <v>3994</v>
      </c>
      <c r="B3996" s="3" t="s">
        <v>3990</v>
      </c>
      <c r="C3996" s="3" t="s">
        <v>8100</v>
      </c>
      <c r="D3996" s="18">
        <v>2000</v>
      </c>
      <c r="E3996" s="18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7">
        <v>41809.181597222218</v>
      </c>
      <c r="L3996" s="7">
        <v>41839.181597222218</v>
      </c>
      <c r="M3996" s="5">
        <f>(J3996/86400)+25569+(-5/24)</f>
        <v>41809.181597222218</v>
      </c>
      <c r="N3996" s="5">
        <f t="shared" si="62"/>
        <v>41839.181597222218</v>
      </c>
      <c r="O3996" t="b">
        <v>0</v>
      </c>
      <c r="P3996">
        <v>1</v>
      </c>
      <c r="Q3996" t="b">
        <v>0</v>
      </c>
      <c r="R3996" t="s">
        <v>8271</v>
      </c>
      <c r="S3996" s="11">
        <f>SUM(E3996/D3996)*100</f>
        <v>0.25</v>
      </c>
      <c r="T3996" s="10">
        <f>SUM(E3996/P3996)</f>
        <v>5</v>
      </c>
      <c r="U3996" t="s">
        <v>8315</v>
      </c>
      <c r="V3996" t="s">
        <v>8316</v>
      </c>
    </row>
    <row r="3997" spans="1:22" ht="43.5" x14ac:dyDescent="0.35">
      <c r="A3997">
        <v>3995</v>
      </c>
      <c r="B3997" s="3" t="s">
        <v>3991</v>
      </c>
      <c r="C3997" s="3" t="s">
        <v>8101</v>
      </c>
      <c r="D3997" s="18">
        <v>200</v>
      </c>
      <c r="E3997" s="18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7">
        <v>42019.475428240738</v>
      </c>
      <c r="L3997" s="7">
        <v>42049.268749999996</v>
      </c>
      <c r="M3997" s="5">
        <f>(J3997/86400)+25569+(-5/24)</f>
        <v>42019.475428240738</v>
      </c>
      <c r="N3997" s="5">
        <f t="shared" si="62"/>
        <v>42049.268749999996</v>
      </c>
      <c r="O3997" t="b">
        <v>0</v>
      </c>
      <c r="P3997">
        <v>4</v>
      </c>
      <c r="Q3997" t="b">
        <v>0</v>
      </c>
      <c r="R3997" t="s">
        <v>8271</v>
      </c>
      <c r="S3997" s="11">
        <f>SUM(E3997/D3997)*100</f>
        <v>35</v>
      </c>
      <c r="T3997" s="10">
        <f>SUM(E3997/P3997)</f>
        <v>17.5</v>
      </c>
      <c r="U3997" t="s">
        <v>8315</v>
      </c>
      <c r="V3997" t="s">
        <v>8316</v>
      </c>
    </row>
    <row r="3998" spans="1:22" ht="43.5" x14ac:dyDescent="0.35">
      <c r="A3998">
        <v>3996</v>
      </c>
      <c r="B3998" s="3" t="s">
        <v>3992</v>
      </c>
      <c r="C3998" s="3" t="s">
        <v>8102</v>
      </c>
      <c r="D3998" s="18">
        <v>3000</v>
      </c>
      <c r="E3998" s="1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7">
        <v>41950.058611111112</v>
      </c>
      <c r="L3998" s="7">
        <v>41963.461111111108</v>
      </c>
      <c r="M3998" s="5">
        <f>(J3998/86400)+25569+(-5/24)</f>
        <v>41950.058611111112</v>
      </c>
      <c r="N3998" s="5">
        <f t="shared" si="62"/>
        <v>41963.461111111108</v>
      </c>
      <c r="O3998" t="b">
        <v>0</v>
      </c>
      <c r="P3998">
        <v>17</v>
      </c>
      <c r="Q3998" t="b">
        <v>0</v>
      </c>
      <c r="R3998" t="s">
        <v>8271</v>
      </c>
      <c r="S3998" s="11">
        <f>SUM(E3998/D3998)*100</f>
        <v>16.566666666666666</v>
      </c>
      <c r="T3998" s="10">
        <f>SUM(E3998/P3998)</f>
        <v>29.235294117647058</v>
      </c>
      <c r="U3998" t="s">
        <v>8315</v>
      </c>
      <c r="V3998" t="s">
        <v>8316</v>
      </c>
    </row>
    <row r="3999" spans="1:22" ht="43.5" x14ac:dyDescent="0.35">
      <c r="A3999">
        <v>3997</v>
      </c>
      <c r="B3999" s="3" t="s">
        <v>3993</v>
      </c>
      <c r="C3999" s="3" t="s">
        <v>8103</v>
      </c>
      <c r="D3999" s="18">
        <v>3000</v>
      </c>
      <c r="E3999" s="18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7">
        <v>42069.183113425919</v>
      </c>
      <c r="L3999" s="7">
        <v>42099.141446759262</v>
      </c>
      <c r="M3999" s="5">
        <f>(J3999/86400)+25569+(-5/24)</f>
        <v>42069.183113425919</v>
      </c>
      <c r="N3999" s="5">
        <f t="shared" si="62"/>
        <v>42099.141446759262</v>
      </c>
      <c r="O3999" t="b">
        <v>0</v>
      </c>
      <c r="P3999">
        <v>0</v>
      </c>
      <c r="Q3999" t="b">
        <v>0</v>
      </c>
      <c r="R3999" t="s">
        <v>8271</v>
      </c>
      <c r="S3999" s="11">
        <f>SUM(E3999/D3999)*100</f>
        <v>0</v>
      </c>
      <c r="T3999" s="10" t="e">
        <f>SUM(E3999/P3999)</f>
        <v>#DIV/0!</v>
      </c>
      <c r="U3999" t="s">
        <v>8315</v>
      </c>
      <c r="V3999" t="s">
        <v>8316</v>
      </c>
    </row>
    <row r="4000" spans="1:22" ht="43.5" x14ac:dyDescent="0.35">
      <c r="A4000">
        <v>3998</v>
      </c>
      <c r="B4000" s="3" t="s">
        <v>3994</v>
      </c>
      <c r="C4000" s="3" t="s">
        <v>8104</v>
      </c>
      <c r="D4000" s="18">
        <v>1250</v>
      </c>
      <c r="E4000" s="18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7">
        <v>42061.754930555551</v>
      </c>
      <c r="L4000" s="7">
        <v>42091.713263888887</v>
      </c>
      <c r="M4000" s="5">
        <f>(J4000/86400)+25569+(-5/24)</f>
        <v>42061.754930555551</v>
      </c>
      <c r="N4000" s="5">
        <f t="shared" si="62"/>
        <v>42091.713263888887</v>
      </c>
      <c r="O4000" t="b">
        <v>0</v>
      </c>
      <c r="P4000">
        <v>12</v>
      </c>
      <c r="Q4000" t="b">
        <v>0</v>
      </c>
      <c r="R4000" t="s">
        <v>8271</v>
      </c>
      <c r="S4000" s="11">
        <f>SUM(E4000/D4000)*100</f>
        <v>57.199999999999996</v>
      </c>
      <c r="T4000" s="10">
        <f>SUM(E4000/P4000)</f>
        <v>59.583333333333336</v>
      </c>
      <c r="U4000" t="s">
        <v>8315</v>
      </c>
      <c r="V4000" t="s">
        <v>8316</v>
      </c>
    </row>
    <row r="4001" spans="1:22" ht="43.5" x14ac:dyDescent="0.35">
      <c r="A4001">
        <v>3999</v>
      </c>
      <c r="B4001" s="3" t="s">
        <v>3995</v>
      </c>
      <c r="C4001" s="3" t="s">
        <v>8105</v>
      </c>
      <c r="D4001" s="18">
        <v>7000</v>
      </c>
      <c r="E4001" s="18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7">
        <v>41842.620347222219</v>
      </c>
      <c r="L4001" s="7">
        <v>41882.619317129625</v>
      </c>
      <c r="M4001" s="5">
        <f>(J4001/86400)+25569+(-5/24)</f>
        <v>41842.620347222219</v>
      </c>
      <c r="N4001" s="5">
        <f t="shared" si="62"/>
        <v>41882.619317129625</v>
      </c>
      <c r="O4001" t="b">
        <v>0</v>
      </c>
      <c r="P4001">
        <v>14</v>
      </c>
      <c r="Q4001" t="b">
        <v>0</v>
      </c>
      <c r="R4001" t="s">
        <v>8271</v>
      </c>
      <c r="S4001" s="11">
        <f>SUM(E4001/D4001)*100</f>
        <v>16.514285714285716</v>
      </c>
      <c r="T4001" s="10">
        <f>SUM(E4001/P4001)</f>
        <v>82.571428571428569</v>
      </c>
      <c r="U4001" t="s">
        <v>8315</v>
      </c>
      <c r="V4001" t="s">
        <v>8316</v>
      </c>
    </row>
    <row r="4002" spans="1:22" ht="29" x14ac:dyDescent="0.35">
      <c r="A4002">
        <v>4000</v>
      </c>
      <c r="B4002" s="3" t="s">
        <v>3996</v>
      </c>
      <c r="C4002" s="3" t="s">
        <v>8106</v>
      </c>
      <c r="D4002" s="18">
        <v>8000</v>
      </c>
      <c r="E4002" s="18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7">
        <v>42437.437013888884</v>
      </c>
      <c r="L4002" s="7">
        <v>42497.39534722222</v>
      </c>
      <c r="M4002" s="5">
        <f>(J4002/86400)+25569+(-5/24)</f>
        <v>42437.437013888884</v>
      </c>
      <c r="N4002" s="5">
        <f t="shared" si="62"/>
        <v>42497.39534722222</v>
      </c>
      <c r="O4002" t="b">
        <v>0</v>
      </c>
      <c r="P4002">
        <v>1</v>
      </c>
      <c r="Q4002" t="b">
        <v>0</v>
      </c>
      <c r="R4002" t="s">
        <v>8271</v>
      </c>
      <c r="S4002" s="11">
        <f>SUM(E4002/D4002)*100</f>
        <v>0.125</v>
      </c>
      <c r="T4002" s="10">
        <f>SUM(E4002/P4002)</f>
        <v>10</v>
      </c>
      <c r="U4002" t="s">
        <v>8315</v>
      </c>
      <c r="V4002" t="s">
        <v>8316</v>
      </c>
    </row>
    <row r="4003" spans="1:22" ht="58" x14ac:dyDescent="0.35">
      <c r="A4003">
        <v>4001</v>
      </c>
      <c r="B4003" s="3" t="s">
        <v>3997</v>
      </c>
      <c r="C4003" s="3" t="s">
        <v>8107</v>
      </c>
      <c r="D4003" s="18">
        <v>1200</v>
      </c>
      <c r="E4003" s="18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7">
        <v>42775.755879629629</v>
      </c>
      <c r="L4003" s="7">
        <v>42795.583333333336</v>
      </c>
      <c r="M4003" s="5">
        <f>(J4003/86400)+25569+(-5/24)</f>
        <v>42775.755879629629</v>
      </c>
      <c r="N4003" s="5">
        <f t="shared" si="62"/>
        <v>42795.583333333336</v>
      </c>
      <c r="O4003" t="b">
        <v>0</v>
      </c>
      <c r="P4003">
        <v>14</v>
      </c>
      <c r="Q4003" t="b">
        <v>0</v>
      </c>
      <c r="R4003" t="s">
        <v>8271</v>
      </c>
      <c r="S4003" s="11">
        <f>SUM(E4003/D4003)*100</f>
        <v>37.75</v>
      </c>
      <c r="T4003" s="10">
        <f>SUM(E4003/P4003)</f>
        <v>32.357142857142854</v>
      </c>
      <c r="U4003" t="s">
        <v>8315</v>
      </c>
      <c r="V4003" t="s">
        <v>8316</v>
      </c>
    </row>
    <row r="4004" spans="1:22" ht="58" x14ac:dyDescent="0.35">
      <c r="A4004">
        <v>4002</v>
      </c>
      <c r="B4004" s="3" t="s">
        <v>3998</v>
      </c>
      <c r="C4004" s="3" t="s">
        <v>8108</v>
      </c>
      <c r="D4004" s="18">
        <v>1250</v>
      </c>
      <c r="E4004" s="18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7">
        <v>41878.835196759253</v>
      </c>
      <c r="L4004" s="7">
        <v>41908.835196759253</v>
      </c>
      <c r="M4004" s="5">
        <f>(J4004/86400)+25569+(-5/24)</f>
        <v>41878.835196759253</v>
      </c>
      <c r="N4004" s="5">
        <f t="shared" si="62"/>
        <v>41908.835196759253</v>
      </c>
      <c r="O4004" t="b">
        <v>0</v>
      </c>
      <c r="P4004">
        <v>4</v>
      </c>
      <c r="Q4004" t="b">
        <v>0</v>
      </c>
      <c r="R4004" t="s">
        <v>8271</v>
      </c>
      <c r="S4004" s="11">
        <f>SUM(E4004/D4004)*100</f>
        <v>1.8399999999999999</v>
      </c>
      <c r="T4004" s="10">
        <f>SUM(E4004/P4004)</f>
        <v>5.75</v>
      </c>
      <c r="U4004" t="s">
        <v>8315</v>
      </c>
      <c r="V4004" t="s">
        <v>8316</v>
      </c>
    </row>
    <row r="4005" spans="1:22" ht="43.5" x14ac:dyDescent="0.35">
      <c r="A4005">
        <v>4003</v>
      </c>
      <c r="B4005" s="3" t="s">
        <v>3999</v>
      </c>
      <c r="C4005" s="3" t="s">
        <v>8071</v>
      </c>
      <c r="D4005" s="18">
        <v>2000</v>
      </c>
      <c r="E4005" s="18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7">
        <v>42020.379016203697</v>
      </c>
      <c r="L4005" s="7">
        <v>42050.379016203697</v>
      </c>
      <c r="M4005" s="5">
        <f>(J4005/86400)+25569+(-5/24)</f>
        <v>42020.379016203697</v>
      </c>
      <c r="N4005" s="5">
        <f t="shared" si="62"/>
        <v>42050.379016203697</v>
      </c>
      <c r="O4005" t="b">
        <v>0</v>
      </c>
      <c r="P4005">
        <v>2</v>
      </c>
      <c r="Q4005" t="b">
        <v>0</v>
      </c>
      <c r="R4005" t="s">
        <v>8271</v>
      </c>
      <c r="S4005" s="11">
        <f>SUM(E4005/D4005)*100</f>
        <v>10.050000000000001</v>
      </c>
      <c r="T4005" s="10">
        <f>SUM(E4005/P4005)</f>
        <v>100.5</v>
      </c>
      <c r="U4005" t="s">
        <v>8315</v>
      </c>
      <c r="V4005" t="s">
        <v>8316</v>
      </c>
    </row>
    <row r="4006" spans="1:22" x14ac:dyDescent="0.35">
      <c r="A4006">
        <v>4004</v>
      </c>
      <c r="B4006" s="3" t="s">
        <v>4000</v>
      </c>
      <c r="C4006" s="3" t="s">
        <v>8109</v>
      </c>
      <c r="D4006" s="18">
        <v>500</v>
      </c>
      <c r="E4006" s="18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7">
        <v>41889.954363425924</v>
      </c>
      <c r="L4006" s="7">
        <v>41919.954363425924</v>
      </c>
      <c r="M4006" s="5">
        <f>(J4006/86400)+25569+(-5/24)</f>
        <v>41889.954363425924</v>
      </c>
      <c r="N4006" s="5">
        <f t="shared" si="62"/>
        <v>41919.954363425924</v>
      </c>
      <c r="O4006" t="b">
        <v>0</v>
      </c>
      <c r="P4006">
        <v>1</v>
      </c>
      <c r="Q4006" t="b">
        <v>0</v>
      </c>
      <c r="R4006" t="s">
        <v>8271</v>
      </c>
      <c r="S4006" s="11">
        <f>SUM(E4006/D4006)*100</f>
        <v>0.2</v>
      </c>
      <c r="T4006" s="10">
        <f>SUM(E4006/P4006)</f>
        <v>1</v>
      </c>
      <c r="U4006" t="s">
        <v>8315</v>
      </c>
      <c r="V4006" t="s">
        <v>8316</v>
      </c>
    </row>
    <row r="4007" spans="1:22" ht="43.5" x14ac:dyDescent="0.35">
      <c r="A4007">
        <v>4005</v>
      </c>
      <c r="B4007" s="3" t="s">
        <v>4001</v>
      </c>
      <c r="C4007" s="3" t="s">
        <v>8110</v>
      </c>
      <c r="D4007" s="18">
        <v>3000</v>
      </c>
      <c r="E4007" s="18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7">
        <v>41872.599363425921</v>
      </c>
      <c r="L4007" s="7">
        <v>41932.599363425921</v>
      </c>
      <c r="M4007" s="5">
        <f>(J4007/86400)+25569+(-5/24)</f>
        <v>41872.599363425921</v>
      </c>
      <c r="N4007" s="5">
        <f t="shared" si="62"/>
        <v>41932.599363425921</v>
      </c>
      <c r="O4007" t="b">
        <v>0</v>
      </c>
      <c r="P4007">
        <v>2</v>
      </c>
      <c r="Q4007" t="b">
        <v>0</v>
      </c>
      <c r="R4007" t="s">
        <v>8271</v>
      </c>
      <c r="S4007" s="11">
        <f>SUM(E4007/D4007)*100</f>
        <v>1.3333333333333335</v>
      </c>
      <c r="T4007" s="10">
        <f>SUM(E4007/P4007)</f>
        <v>20</v>
      </c>
      <c r="U4007" t="s">
        <v>8315</v>
      </c>
      <c r="V4007" t="s">
        <v>8316</v>
      </c>
    </row>
    <row r="4008" spans="1:22" ht="43.5" x14ac:dyDescent="0.35">
      <c r="A4008">
        <v>4006</v>
      </c>
      <c r="B4008" s="3" t="s">
        <v>4002</v>
      </c>
      <c r="C4008" s="3" t="s">
        <v>8111</v>
      </c>
      <c r="D4008" s="18">
        <v>30000</v>
      </c>
      <c r="E4008" s="1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7">
        <v>42391.564664351848</v>
      </c>
      <c r="L4008" s="7">
        <v>42416.564664351848</v>
      </c>
      <c r="M4008" s="5">
        <f>(J4008/86400)+25569+(-5/24)</f>
        <v>42391.564664351848</v>
      </c>
      <c r="N4008" s="5">
        <f t="shared" si="62"/>
        <v>42416.564664351848</v>
      </c>
      <c r="O4008" t="b">
        <v>0</v>
      </c>
      <c r="P4008">
        <v>1</v>
      </c>
      <c r="Q4008" t="b">
        <v>0</v>
      </c>
      <c r="R4008" t="s">
        <v>8271</v>
      </c>
      <c r="S4008" s="11">
        <f>SUM(E4008/D4008)*100</f>
        <v>6.6666666666666671E-3</v>
      </c>
      <c r="T4008" s="10">
        <f>SUM(E4008/P4008)</f>
        <v>2</v>
      </c>
      <c r="U4008" t="s">
        <v>8315</v>
      </c>
      <c r="V4008" t="s">
        <v>8316</v>
      </c>
    </row>
    <row r="4009" spans="1:22" ht="43.5" x14ac:dyDescent="0.35">
      <c r="A4009">
        <v>4007</v>
      </c>
      <c r="B4009" s="3" t="s">
        <v>4003</v>
      </c>
      <c r="C4009" s="3" t="s">
        <v>8112</v>
      </c>
      <c r="D4009" s="18">
        <v>2000</v>
      </c>
      <c r="E4009" s="18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7">
        <v>41848.564594907402</v>
      </c>
      <c r="L4009" s="7">
        <v>41877.477777777771</v>
      </c>
      <c r="M4009" s="5">
        <f>(J4009/86400)+25569+(-5/24)</f>
        <v>41848.564594907402</v>
      </c>
      <c r="N4009" s="5">
        <f t="shared" si="62"/>
        <v>41877.477777777771</v>
      </c>
      <c r="O4009" t="b">
        <v>0</v>
      </c>
      <c r="P4009">
        <v>1</v>
      </c>
      <c r="Q4009" t="b">
        <v>0</v>
      </c>
      <c r="R4009" t="s">
        <v>8271</v>
      </c>
      <c r="S4009" s="11">
        <f>SUM(E4009/D4009)*100</f>
        <v>0.25</v>
      </c>
      <c r="T4009" s="10">
        <f>SUM(E4009/P4009)</f>
        <v>5</v>
      </c>
      <c r="U4009" t="s">
        <v>8315</v>
      </c>
      <c r="V4009" t="s">
        <v>8316</v>
      </c>
    </row>
    <row r="4010" spans="1:22" ht="58" x14ac:dyDescent="0.35">
      <c r="A4010">
        <v>4008</v>
      </c>
      <c r="B4010" s="3" t="s">
        <v>4004</v>
      </c>
      <c r="C4010" s="3" t="s">
        <v>8113</v>
      </c>
      <c r="D4010" s="18">
        <v>1000</v>
      </c>
      <c r="E4010" s="18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7">
        <v>42177.755868055552</v>
      </c>
      <c r="L4010" s="7">
        <v>42207.755868055552</v>
      </c>
      <c r="M4010" s="5">
        <f>(J4010/86400)+25569+(-5/24)</f>
        <v>42177.755868055552</v>
      </c>
      <c r="N4010" s="5">
        <f t="shared" si="62"/>
        <v>42207.755868055552</v>
      </c>
      <c r="O4010" t="b">
        <v>0</v>
      </c>
      <c r="P4010">
        <v>4</v>
      </c>
      <c r="Q4010" t="b">
        <v>0</v>
      </c>
      <c r="R4010" t="s">
        <v>8271</v>
      </c>
      <c r="S4010" s="11">
        <f>SUM(E4010/D4010)*100</f>
        <v>6</v>
      </c>
      <c r="T4010" s="10">
        <f>SUM(E4010/P4010)</f>
        <v>15</v>
      </c>
      <c r="U4010" t="s">
        <v>8315</v>
      </c>
      <c r="V4010" t="s">
        <v>8316</v>
      </c>
    </row>
    <row r="4011" spans="1:22" ht="43.5" x14ac:dyDescent="0.35">
      <c r="A4011">
        <v>4009</v>
      </c>
      <c r="B4011" s="3" t="s">
        <v>4005</v>
      </c>
      <c r="C4011" s="3" t="s">
        <v>8114</v>
      </c>
      <c r="D4011" s="18">
        <v>1930</v>
      </c>
      <c r="E4011" s="18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7">
        <v>41851.492592592593</v>
      </c>
      <c r="L4011" s="7">
        <v>41891.492592592593</v>
      </c>
      <c r="M4011" s="5">
        <f>(J4011/86400)+25569+(-5/24)</f>
        <v>41851.492592592593</v>
      </c>
      <c r="N4011" s="5">
        <f t="shared" si="62"/>
        <v>41891.492592592593</v>
      </c>
      <c r="O4011" t="b">
        <v>0</v>
      </c>
      <c r="P4011">
        <v>3</v>
      </c>
      <c r="Q4011" t="b">
        <v>0</v>
      </c>
      <c r="R4011" t="s">
        <v>8271</v>
      </c>
      <c r="S4011" s="11">
        <f>SUM(E4011/D4011)*100</f>
        <v>3.8860103626943006</v>
      </c>
      <c r="T4011" s="10">
        <f>SUM(E4011/P4011)</f>
        <v>25</v>
      </c>
      <c r="U4011" t="s">
        <v>8315</v>
      </c>
      <c r="V4011" t="s">
        <v>8316</v>
      </c>
    </row>
    <row r="4012" spans="1:22" ht="43.5" x14ac:dyDescent="0.35">
      <c r="A4012">
        <v>4010</v>
      </c>
      <c r="B4012" s="3" t="s">
        <v>4006</v>
      </c>
      <c r="C4012" s="3" t="s">
        <v>8115</v>
      </c>
      <c r="D4012" s="18">
        <v>7200</v>
      </c>
      <c r="E4012" s="18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7">
        <v>41921.562106481477</v>
      </c>
      <c r="L4012" s="7">
        <v>41938.562106481477</v>
      </c>
      <c r="M4012" s="5">
        <f>(J4012/86400)+25569+(-5/24)</f>
        <v>41921.562106481477</v>
      </c>
      <c r="N4012" s="5">
        <f t="shared" si="62"/>
        <v>41938.562106481477</v>
      </c>
      <c r="O4012" t="b">
        <v>0</v>
      </c>
      <c r="P4012">
        <v>38</v>
      </c>
      <c r="Q4012" t="b">
        <v>0</v>
      </c>
      <c r="R4012" t="s">
        <v>8271</v>
      </c>
      <c r="S4012" s="11">
        <f>SUM(E4012/D4012)*100</f>
        <v>24.194444444444443</v>
      </c>
      <c r="T4012" s="10">
        <f>SUM(E4012/P4012)</f>
        <v>45.842105263157897</v>
      </c>
      <c r="U4012" t="s">
        <v>8315</v>
      </c>
      <c r="V4012" t="s">
        <v>8316</v>
      </c>
    </row>
    <row r="4013" spans="1:22" ht="43.5" x14ac:dyDescent="0.35">
      <c r="A4013">
        <v>4011</v>
      </c>
      <c r="B4013" s="3" t="s">
        <v>4007</v>
      </c>
      <c r="C4013" s="3" t="s">
        <v>8116</v>
      </c>
      <c r="D4013" s="18">
        <v>250</v>
      </c>
      <c r="E4013" s="18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7">
        <v>42002.336550925924</v>
      </c>
      <c r="L4013" s="7">
        <v>42032.336550925924</v>
      </c>
      <c r="M4013" s="5">
        <f>(J4013/86400)+25569+(-5/24)</f>
        <v>42002.336550925924</v>
      </c>
      <c r="N4013" s="5">
        <f t="shared" si="62"/>
        <v>42032.336550925924</v>
      </c>
      <c r="O4013" t="b">
        <v>0</v>
      </c>
      <c r="P4013">
        <v>4</v>
      </c>
      <c r="Q4013" t="b">
        <v>0</v>
      </c>
      <c r="R4013" t="s">
        <v>8271</v>
      </c>
      <c r="S4013" s="11">
        <f>SUM(E4013/D4013)*100</f>
        <v>7.6</v>
      </c>
      <c r="T4013" s="10">
        <f>SUM(E4013/P4013)</f>
        <v>4.75</v>
      </c>
      <c r="U4013" t="s">
        <v>8315</v>
      </c>
      <c r="V4013" t="s">
        <v>8316</v>
      </c>
    </row>
    <row r="4014" spans="1:22" ht="58" x14ac:dyDescent="0.35">
      <c r="A4014">
        <v>4012</v>
      </c>
      <c r="B4014" s="3" t="s">
        <v>4008</v>
      </c>
      <c r="C4014" s="3" t="s">
        <v>8117</v>
      </c>
      <c r="D4014" s="18">
        <v>575</v>
      </c>
      <c r="E4014" s="18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7">
        <v>42096.336215277777</v>
      </c>
      <c r="L4014" s="7">
        <v>42126.336215277777</v>
      </c>
      <c r="M4014" s="5">
        <f>(J4014/86400)+25569+(-5/24)</f>
        <v>42096.336215277777</v>
      </c>
      <c r="N4014" s="5">
        <f t="shared" si="62"/>
        <v>42126.336215277777</v>
      </c>
      <c r="O4014" t="b">
        <v>0</v>
      </c>
      <c r="P4014">
        <v>0</v>
      </c>
      <c r="Q4014" t="b">
        <v>0</v>
      </c>
      <c r="R4014" t="s">
        <v>8271</v>
      </c>
      <c r="S4014" s="11">
        <f>SUM(E4014/D4014)*100</f>
        <v>0</v>
      </c>
      <c r="T4014" s="10" t="e">
        <f>SUM(E4014/P4014)</f>
        <v>#DIV/0!</v>
      </c>
      <c r="U4014" t="s">
        <v>8315</v>
      </c>
      <c r="V4014" t="s">
        <v>8316</v>
      </c>
    </row>
    <row r="4015" spans="1:22" ht="58" x14ac:dyDescent="0.35">
      <c r="A4015">
        <v>4013</v>
      </c>
      <c r="B4015" s="3" t="s">
        <v>4009</v>
      </c>
      <c r="C4015" s="3" t="s">
        <v>8118</v>
      </c>
      <c r="D4015" s="18">
        <v>2000</v>
      </c>
      <c r="E4015" s="18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7">
        <v>42021.092858796292</v>
      </c>
      <c r="L4015" s="7">
        <v>42051.092858796292</v>
      </c>
      <c r="M4015" s="5">
        <f>(J4015/86400)+25569+(-5/24)</f>
        <v>42021.092858796292</v>
      </c>
      <c r="N4015" s="5">
        <f t="shared" si="62"/>
        <v>42051.092858796292</v>
      </c>
      <c r="O4015" t="b">
        <v>0</v>
      </c>
      <c r="P4015">
        <v>2</v>
      </c>
      <c r="Q4015" t="b">
        <v>0</v>
      </c>
      <c r="R4015" t="s">
        <v>8271</v>
      </c>
      <c r="S4015" s="11">
        <f>SUM(E4015/D4015)*100</f>
        <v>1.3</v>
      </c>
      <c r="T4015" s="10">
        <f>SUM(E4015/P4015)</f>
        <v>13</v>
      </c>
      <c r="U4015" t="s">
        <v>8315</v>
      </c>
      <c r="V4015" t="s">
        <v>8316</v>
      </c>
    </row>
    <row r="4016" spans="1:22" ht="43.5" x14ac:dyDescent="0.35">
      <c r="A4016">
        <v>4014</v>
      </c>
      <c r="B4016" s="3" t="s">
        <v>4010</v>
      </c>
      <c r="C4016" s="3" t="s">
        <v>8119</v>
      </c>
      <c r="D4016" s="18">
        <v>9000</v>
      </c>
      <c r="E4016" s="18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7">
        <v>42419.037835648145</v>
      </c>
      <c r="L4016" s="7">
        <v>42434.037835648145</v>
      </c>
      <c r="M4016" s="5">
        <f>(J4016/86400)+25569+(-5/24)</f>
        <v>42419.037835648145</v>
      </c>
      <c r="N4016" s="5">
        <f t="shared" si="62"/>
        <v>42434.037835648145</v>
      </c>
      <c r="O4016" t="b">
        <v>0</v>
      </c>
      <c r="P4016">
        <v>0</v>
      </c>
      <c r="Q4016" t="b">
        <v>0</v>
      </c>
      <c r="R4016" t="s">
        <v>8271</v>
      </c>
      <c r="S4016" s="11">
        <f>SUM(E4016/D4016)*100</f>
        <v>0</v>
      </c>
      <c r="T4016" s="10" t="e">
        <f>SUM(E4016/P4016)</f>
        <v>#DIV/0!</v>
      </c>
      <c r="U4016" t="s">
        <v>8315</v>
      </c>
      <c r="V4016" t="s">
        <v>8316</v>
      </c>
    </row>
    <row r="4017" spans="1:22" ht="58" x14ac:dyDescent="0.35">
      <c r="A4017">
        <v>4015</v>
      </c>
      <c r="B4017" s="3" t="s">
        <v>4011</v>
      </c>
      <c r="C4017" s="3" t="s">
        <v>8120</v>
      </c>
      <c r="D4017" s="18">
        <v>7000</v>
      </c>
      <c r="E4017" s="18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7">
        <v>42174.572488425925</v>
      </c>
      <c r="L4017" s="7">
        <v>42204.572488425925</v>
      </c>
      <c r="M4017" s="5">
        <f>(J4017/86400)+25569+(-5/24)</f>
        <v>42174.572488425925</v>
      </c>
      <c r="N4017" s="5">
        <f t="shared" si="62"/>
        <v>42204.572488425925</v>
      </c>
      <c r="O4017" t="b">
        <v>0</v>
      </c>
      <c r="P4017">
        <v>1</v>
      </c>
      <c r="Q4017" t="b">
        <v>0</v>
      </c>
      <c r="R4017" t="s">
        <v>8271</v>
      </c>
      <c r="S4017" s="11">
        <f>SUM(E4017/D4017)*100</f>
        <v>1.4285714285714287E-2</v>
      </c>
      <c r="T4017" s="10">
        <f>SUM(E4017/P4017)</f>
        <v>1</v>
      </c>
      <c r="U4017" t="s">
        <v>8315</v>
      </c>
      <c r="V4017" t="s">
        <v>8316</v>
      </c>
    </row>
    <row r="4018" spans="1:22" ht="43.5" x14ac:dyDescent="0.35">
      <c r="A4018">
        <v>4016</v>
      </c>
      <c r="B4018" s="3" t="s">
        <v>4012</v>
      </c>
      <c r="C4018" s="3" t="s">
        <v>8121</v>
      </c>
      <c r="D4018" s="18">
        <v>500</v>
      </c>
      <c r="E4018" s="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7">
        <v>41869.664351851847</v>
      </c>
      <c r="L4018" s="7">
        <v>41899.664351851847</v>
      </c>
      <c r="M4018" s="5">
        <f>(J4018/86400)+25569+(-5/24)</f>
        <v>41869.664351851847</v>
      </c>
      <c r="N4018" s="5">
        <f t="shared" si="62"/>
        <v>41899.664351851847</v>
      </c>
      <c r="O4018" t="b">
        <v>0</v>
      </c>
      <c r="P4018">
        <v>7</v>
      </c>
      <c r="Q4018" t="b">
        <v>0</v>
      </c>
      <c r="R4018" t="s">
        <v>8271</v>
      </c>
      <c r="S4018" s="11">
        <f>SUM(E4018/D4018)*100</f>
        <v>14.000000000000002</v>
      </c>
      <c r="T4018" s="10">
        <f>SUM(E4018/P4018)</f>
        <v>10</v>
      </c>
      <c r="U4018" t="s">
        <v>8315</v>
      </c>
      <c r="V4018" t="s">
        <v>8316</v>
      </c>
    </row>
    <row r="4019" spans="1:22" ht="43.5" x14ac:dyDescent="0.35">
      <c r="A4019">
        <v>4017</v>
      </c>
      <c r="B4019" s="3" t="s">
        <v>4013</v>
      </c>
      <c r="C4019" s="3" t="s">
        <v>8122</v>
      </c>
      <c r="D4019" s="18">
        <v>10000</v>
      </c>
      <c r="E4019" s="18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7">
        <v>41856.463819444441</v>
      </c>
      <c r="L4019" s="7">
        <v>41886.463819444441</v>
      </c>
      <c r="M4019" s="5">
        <f>(J4019/86400)+25569+(-5/24)</f>
        <v>41856.463819444441</v>
      </c>
      <c r="N4019" s="5">
        <f t="shared" si="62"/>
        <v>41886.463819444441</v>
      </c>
      <c r="O4019" t="b">
        <v>0</v>
      </c>
      <c r="P4019">
        <v>2</v>
      </c>
      <c r="Q4019" t="b">
        <v>0</v>
      </c>
      <c r="R4019" t="s">
        <v>8271</v>
      </c>
      <c r="S4019" s="11">
        <f>SUM(E4019/D4019)*100</f>
        <v>1.05</v>
      </c>
      <c r="T4019" s="10">
        <f>SUM(E4019/P4019)</f>
        <v>52.5</v>
      </c>
      <c r="U4019" t="s">
        <v>8315</v>
      </c>
      <c r="V4019" t="s">
        <v>8316</v>
      </c>
    </row>
    <row r="4020" spans="1:22" ht="29" x14ac:dyDescent="0.35">
      <c r="A4020">
        <v>4018</v>
      </c>
      <c r="B4020" s="3" t="s">
        <v>4014</v>
      </c>
      <c r="C4020" s="3" t="s">
        <v>8123</v>
      </c>
      <c r="D4020" s="18">
        <v>1500</v>
      </c>
      <c r="E4020" s="18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7">
        <v>42620.702638888884</v>
      </c>
      <c r="L4020" s="7">
        <v>42650.702638888884</v>
      </c>
      <c r="M4020" s="5">
        <f>(J4020/86400)+25569+(-5/24)</f>
        <v>42620.702638888884</v>
      </c>
      <c r="N4020" s="5">
        <f t="shared" si="62"/>
        <v>42650.702638888884</v>
      </c>
      <c r="O4020" t="b">
        <v>0</v>
      </c>
      <c r="P4020">
        <v>4</v>
      </c>
      <c r="Q4020" t="b">
        <v>0</v>
      </c>
      <c r="R4020" t="s">
        <v>8271</v>
      </c>
      <c r="S4020" s="11">
        <f>SUM(E4020/D4020)*100</f>
        <v>8.6666666666666679</v>
      </c>
      <c r="T4020" s="10">
        <f>SUM(E4020/P4020)</f>
        <v>32.5</v>
      </c>
      <c r="U4020" t="s">
        <v>8315</v>
      </c>
      <c r="V4020" t="s">
        <v>8316</v>
      </c>
    </row>
    <row r="4021" spans="1:22" ht="43.5" x14ac:dyDescent="0.35">
      <c r="A4021">
        <v>4019</v>
      </c>
      <c r="B4021" s="3" t="s">
        <v>4015</v>
      </c>
      <c r="C4021" s="3" t="s">
        <v>8124</v>
      </c>
      <c r="D4021" s="18">
        <v>3500</v>
      </c>
      <c r="E4021" s="18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7">
        <v>42417.467546296299</v>
      </c>
      <c r="L4021" s="7">
        <v>42475.477777777771</v>
      </c>
      <c r="M4021" s="5">
        <f>(J4021/86400)+25569+(-5/24)</f>
        <v>42417.467546296299</v>
      </c>
      <c r="N4021" s="5">
        <f t="shared" si="62"/>
        <v>42475.477777777771</v>
      </c>
      <c r="O4021" t="b">
        <v>0</v>
      </c>
      <c r="P4021">
        <v>4</v>
      </c>
      <c r="Q4021" t="b">
        <v>0</v>
      </c>
      <c r="R4021" t="s">
        <v>8271</v>
      </c>
      <c r="S4021" s="11">
        <f>SUM(E4021/D4021)*100</f>
        <v>0.82857142857142851</v>
      </c>
      <c r="T4021" s="10">
        <f>SUM(E4021/P4021)</f>
        <v>7.25</v>
      </c>
      <c r="U4021" t="s">
        <v>8315</v>
      </c>
      <c r="V4021" t="s">
        <v>8316</v>
      </c>
    </row>
    <row r="4022" spans="1:22" ht="43.5" x14ac:dyDescent="0.35">
      <c r="A4022">
        <v>4020</v>
      </c>
      <c r="B4022" s="3" t="s">
        <v>4016</v>
      </c>
      <c r="C4022" s="3" t="s">
        <v>8125</v>
      </c>
      <c r="D4022" s="18">
        <v>600</v>
      </c>
      <c r="E4022" s="18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7">
        <v>42056.982627314814</v>
      </c>
      <c r="L4022" s="7">
        <v>42086.940960648142</v>
      </c>
      <c r="M4022" s="5">
        <f>(J4022/86400)+25569+(-5/24)</f>
        <v>42056.982627314814</v>
      </c>
      <c r="N4022" s="5">
        <f t="shared" si="62"/>
        <v>42086.940960648142</v>
      </c>
      <c r="O4022" t="b">
        <v>0</v>
      </c>
      <c r="P4022">
        <v>3</v>
      </c>
      <c r="Q4022" t="b">
        <v>0</v>
      </c>
      <c r="R4022" t="s">
        <v>8271</v>
      </c>
      <c r="S4022" s="11">
        <f>SUM(E4022/D4022)*100</f>
        <v>16.666666666666664</v>
      </c>
      <c r="T4022" s="10">
        <f>SUM(E4022/P4022)</f>
        <v>33.333333333333336</v>
      </c>
      <c r="U4022" t="s">
        <v>8315</v>
      </c>
      <c r="V4022" t="s">
        <v>8316</v>
      </c>
    </row>
    <row r="4023" spans="1:22" ht="43.5" x14ac:dyDescent="0.35">
      <c r="A4023">
        <v>4021</v>
      </c>
      <c r="B4023" s="3" t="s">
        <v>4017</v>
      </c>
      <c r="C4023" s="3" t="s">
        <v>8126</v>
      </c>
      <c r="D4023" s="18">
        <v>15000</v>
      </c>
      <c r="E4023" s="18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7">
        <v>41878.703217592592</v>
      </c>
      <c r="L4023" s="7">
        <v>41938.703217592592</v>
      </c>
      <c r="M4023" s="5">
        <f>(J4023/86400)+25569+(-5/24)</f>
        <v>41878.703217592592</v>
      </c>
      <c r="N4023" s="5">
        <f t="shared" si="62"/>
        <v>41938.703217592592</v>
      </c>
      <c r="O4023" t="b">
        <v>0</v>
      </c>
      <c r="P4023">
        <v>2</v>
      </c>
      <c r="Q4023" t="b">
        <v>0</v>
      </c>
      <c r="R4023" t="s">
        <v>8271</v>
      </c>
      <c r="S4023" s="11">
        <f>SUM(E4023/D4023)*100</f>
        <v>0.83333333333333337</v>
      </c>
      <c r="T4023" s="10">
        <f>SUM(E4023/P4023)</f>
        <v>62.5</v>
      </c>
      <c r="U4023" t="s">
        <v>8315</v>
      </c>
      <c r="V4023" t="s">
        <v>8316</v>
      </c>
    </row>
    <row r="4024" spans="1:22" ht="29" x14ac:dyDescent="0.35">
      <c r="A4024">
        <v>4022</v>
      </c>
      <c r="B4024" s="3" t="s">
        <v>4018</v>
      </c>
      <c r="C4024" s="3" t="s">
        <v>8127</v>
      </c>
      <c r="D4024" s="18">
        <v>18000</v>
      </c>
      <c r="E4024" s="18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7">
        <v>41990.375775462962</v>
      </c>
      <c r="L4024" s="7">
        <v>42035.912499999999</v>
      </c>
      <c r="M4024" s="5">
        <f>(J4024/86400)+25569+(-5/24)</f>
        <v>41990.375775462962</v>
      </c>
      <c r="N4024" s="5">
        <f t="shared" si="62"/>
        <v>42035.912499999999</v>
      </c>
      <c r="O4024" t="b">
        <v>0</v>
      </c>
      <c r="P4024">
        <v>197</v>
      </c>
      <c r="Q4024" t="b">
        <v>0</v>
      </c>
      <c r="R4024" t="s">
        <v>8271</v>
      </c>
      <c r="S4024" s="11">
        <f>SUM(E4024/D4024)*100</f>
        <v>69.561111111111103</v>
      </c>
      <c r="T4024" s="10">
        <f>SUM(E4024/P4024)</f>
        <v>63.558375634517766</v>
      </c>
      <c r="U4024" t="s">
        <v>8315</v>
      </c>
      <c r="V4024" t="s">
        <v>8316</v>
      </c>
    </row>
    <row r="4025" spans="1:22" ht="43.5" x14ac:dyDescent="0.35">
      <c r="A4025">
        <v>4023</v>
      </c>
      <c r="B4025" s="3" t="s">
        <v>4019</v>
      </c>
      <c r="C4025" s="3" t="s">
        <v>8128</v>
      </c>
      <c r="D4025" s="18">
        <v>7000</v>
      </c>
      <c r="E4025" s="18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7">
        <v>42408.791238425925</v>
      </c>
      <c r="L4025" s="7">
        <v>42453.749571759261</v>
      </c>
      <c r="M4025" s="5">
        <f>(J4025/86400)+25569+(-5/24)</f>
        <v>42408.791238425925</v>
      </c>
      <c r="N4025" s="5">
        <f t="shared" si="62"/>
        <v>42453.749571759261</v>
      </c>
      <c r="O4025" t="b">
        <v>0</v>
      </c>
      <c r="P4025">
        <v>0</v>
      </c>
      <c r="Q4025" t="b">
        <v>0</v>
      </c>
      <c r="R4025" t="s">
        <v>8271</v>
      </c>
      <c r="S4025" s="11">
        <f>SUM(E4025/D4025)*100</f>
        <v>0</v>
      </c>
      <c r="T4025" s="10" t="e">
        <f>SUM(E4025/P4025)</f>
        <v>#DIV/0!</v>
      </c>
      <c r="U4025" t="s">
        <v>8315</v>
      </c>
      <c r="V4025" t="s">
        <v>8316</v>
      </c>
    </row>
    <row r="4026" spans="1:22" ht="43.5" x14ac:dyDescent="0.35">
      <c r="A4026">
        <v>4024</v>
      </c>
      <c r="B4026" s="3" t="s">
        <v>4020</v>
      </c>
      <c r="C4026" s="3" t="s">
        <v>8129</v>
      </c>
      <c r="D4026" s="18">
        <v>800</v>
      </c>
      <c r="E4026" s="18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7">
        <v>42217.461770833332</v>
      </c>
      <c r="L4026" s="7">
        <v>42247.461770833332</v>
      </c>
      <c r="M4026" s="5">
        <f>(J4026/86400)+25569+(-5/24)</f>
        <v>42217.461770833332</v>
      </c>
      <c r="N4026" s="5">
        <f t="shared" si="62"/>
        <v>42247.461770833332</v>
      </c>
      <c r="O4026" t="b">
        <v>0</v>
      </c>
      <c r="P4026">
        <v>1</v>
      </c>
      <c r="Q4026" t="b">
        <v>0</v>
      </c>
      <c r="R4026" t="s">
        <v>8271</v>
      </c>
      <c r="S4026" s="11">
        <f>SUM(E4026/D4026)*100</f>
        <v>1.25</v>
      </c>
      <c r="T4026" s="10">
        <f>SUM(E4026/P4026)</f>
        <v>10</v>
      </c>
      <c r="U4026" t="s">
        <v>8315</v>
      </c>
      <c r="V4026" t="s">
        <v>8316</v>
      </c>
    </row>
    <row r="4027" spans="1:22" ht="58" x14ac:dyDescent="0.35">
      <c r="A4027">
        <v>4025</v>
      </c>
      <c r="B4027" s="3" t="s">
        <v>4021</v>
      </c>
      <c r="C4027" s="3" t="s">
        <v>8130</v>
      </c>
      <c r="D4027" s="18">
        <v>5000</v>
      </c>
      <c r="E4027" s="18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7">
        <v>42151.029351851852</v>
      </c>
      <c r="L4027" s="7">
        <v>42211.029351851852</v>
      </c>
      <c r="M4027" s="5">
        <f>(J4027/86400)+25569+(-5/24)</f>
        <v>42151.029351851852</v>
      </c>
      <c r="N4027" s="5">
        <f t="shared" si="62"/>
        <v>42211.029351851852</v>
      </c>
      <c r="O4027" t="b">
        <v>0</v>
      </c>
      <c r="P4027">
        <v>4</v>
      </c>
      <c r="Q4027" t="b">
        <v>0</v>
      </c>
      <c r="R4027" t="s">
        <v>8271</v>
      </c>
      <c r="S4027" s="11">
        <f>SUM(E4027/D4027)*100</f>
        <v>5</v>
      </c>
      <c r="T4027" s="10">
        <f>SUM(E4027/P4027)</f>
        <v>62.5</v>
      </c>
      <c r="U4027" t="s">
        <v>8315</v>
      </c>
      <c r="V4027" t="s">
        <v>8316</v>
      </c>
    </row>
    <row r="4028" spans="1:22" ht="43.5" x14ac:dyDescent="0.35">
      <c r="A4028">
        <v>4026</v>
      </c>
      <c r="B4028" s="3" t="s">
        <v>4022</v>
      </c>
      <c r="C4028" s="3" t="s">
        <v>8131</v>
      </c>
      <c r="D4028" s="18">
        <v>4000</v>
      </c>
      <c r="E4028" s="1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7">
        <v>42282.447210648148</v>
      </c>
      <c r="L4028" s="7">
        <v>42342.488877314812</v>
      </c>
      <c r="M4028" s="5">
        <f>(J4028/86400)+25569+(-5/24)</f>
        <v>42282.447210648148</v>
      </c>
      <c r="N4028" s="5">
        <f t="shared" si="62"/>
        <v>42342.488877314812</v>
      </c>
      <c r="O4028" t="b">
        <v>0</v>
      </c>
      <c r="P4028">
        <v>0</v>
      </c>
      <c r="Q4028" t="b">
        <v>0</v>
      </c>
      <c r="R4028" t="s">
        <v>8271</v>
      </c>
      <c r="S4028" s="11">
        <f>SUM(E4028/D4028)*100</f>
        <v>0</v>
      </c>
      <c r="T4028" s="10" t="e">
        <f>SUM(E4028/P4028)</f>
        <v>#DIV/0!</v>
      </c>
      <c r="U4028" t="s">
        <v>8315</v>
      </c>
      <c r="V4028" t="s">
        <v>8316</v>
      </c>
    </row>
    <row r="4029" spans="1:22" ht="58" x14ac:dyDescent="0.35">
      <c r="A4029">
        <v>4027</v>
      </c>
      <c r="B4029" s="3" t="s">
        <v>4023</v>
      </c>
      <c r="C4029" s="3" t="s">
        <v>8132</v>
      </c>
      <c r="D4029" s="18">
        <v>3000</v>
      </c>
      <c r="E4029" s="18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7">
        <v>42768.762511574074</v>
      </c>
      <c r="L4029" s="7">
        <v>42788.833333333336</v>
      </c>
      <c r="M4029" s="5">
        <f>(J4029/86400)+25569+(-5/24)</f>
        <v>42768.762511574074</v>
      </c>
      <c r="N4029" s="5">
        <f t="shared" si="62"/>
        <v>42788.833333333336</v>
      </c>
      <c r="O4029" t="b">
        <v>0</v>
      </c>
      <c r="P4029">
        <v>7</v>
      </c>
      <c r="Q4029" t="b">
        <v>0</v>
      </c>
      <c r="R4029" t="s">
        <v>8271</v>
      </c>
      <c r="S4029" s="11">
        <f>SUM(E4029/D4029)*100</f>
        <v>7.166666666666667</v>
      </c>
      <c r="T4029" s="10">
        <f>SUM(E4029/P4029)</f>
        <v>30.714285714285715</v>
      </c>
      <c r="U4029" t="s">
        <v>8315</v>
      </c>
      <c r="V4029" t="s">
        <v>8316</v>
      </c>
    </row>
    <row r="4030" spans="1:22" ht="43.5" x14ac:dyDescent="0.35">
      <c r="A4030">
        <v>4028</v>
      </c>
      <c r="B4030" s="3" t="s">
        <v>4024</v>
      </c>
      <c r="C4030" s="3" t="s">
        <v>8133</v>
      </c>
      <c r="D4030" s="18">
        <v>2000</v>
      </c>
      <c r="E4030" s="18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7">
        <v>41765.730324074073</v>
      </c>
      <c r="L4030" s="7">
        <v>41795.730324074073</v>
      </c>
      <c r="M4030" s="5">
        <f>(J4030/86400)+25569+(-5/24)</f>
        <v>41765.730324074073</v>
      </c>
      <c r="N4030" s="5">
        <f t="shared" si="62"/>
        <v>41795.730324074073</v>
      </c>
      <c r="O4030" t="b">
        <v>0</v>
      </c>
      <c r="P4030">
        <v>11</v>
      </c>
      <c r="Q4030" t="b">
        <v>0</v>
      </c>
      <c r="R4030" t="s">
        <v>8271</v>
      </c>
      <c r="S4030" s="11">
        <f>SUM(E4030/D4030)*100</f>
        <v>28.050000000000004</v>
      </c>
      <c r="T4030" s="10">
        <f>SUM(E4030/P4030)</f>
        <v>51</v>
      </c>
      <c r="U4030" t="s">
        <v>8315</v>
      </c>
      <c r="V4030" t="s">
        <v>8316</v>
      </c>
    </row>
    <row r="4031" spans="1:22" ht="43.5" x14ac:dyDescent="0.35">
      <c r="A4031">
        <v>4029</v>
      </c>
      <c r="B4031" s="3" t="s">
        <v>4025</v>
      </c>
      <c r="C4031" s="3" t="s">
        <v>8134</v>
      </c>
      <c r="D4031" s="18">
        <v>20000</v>
      </c>
      <c r="E4031" s="18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7">
        <v>42321.816782407404</v>
      </c>
      <c r="L4031" s="7">
        <v>42351.816782407404</v>
      </c>
      <c r="M4031" s="5">
        <f>(J4031/86400)+25569+(-5/24)</f>
        <v>42321.816782407404</v>
      </c>
      <c r="N4031" s="5">
        <f t="shared" si="62"/>
        <v>42351.816782407404</v>
      </c>
      <c r="O4031" t="b">
        <v>0</v>
      </c>
      <c r="P4031">
        <v>0</v>
      </c>
      <c r="Q4031" t="b">
        <v>0</v>
      </c>
      <c r="R4031" t="s">
        <v>8271</v>
      </c>
      <c r="S4031" s="11">
        <f>SUM(E4031/D4031)*100</f>
        <v>0</v>
      </c>
      <c r="T4031" s="10" t="e">
        <f>SUM(E4031/P4031)</f>
        <v>#DIV/0!</v>
      </c>
      <c r="U4031" t="s">
        <v>8315</v>
      </c>
      <c r="V4031" t="s">
        <v>8316</v>
      </c>
    </row>
    <row r="4032" spans="1:22" ht="58" x14ac:dyDescent="0.35">
      <c r="A4032">
        <v>4030</v>
      </c>
      <c r="B4032" s="3" t="s">
        <v>4026</v>
      </c>
      <c r="C4032" s="3" t="s">
        <v>8135</v>
      </c>
      <c r="D4032" s="18">
        <v>2500</v>
      </c>
      <c r="E4032" s="18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7">
        <v>42374.446747685179</v>
      </c>
      <c r="L4032" s="7">
        <v>42403.575694444444</v>
      </c>
      <c r="M4032" s="5">
        <f>(J4032/86400)+25569+(-5/24)</f>
        <v>42374.446747685179</v>
      </c>
      <c r="N4032" s="5">
        <f t="shared" si="62"/>
        <v>42403.575694444444</v>
      </c>
      <c r="O4032" t="b">
        <v>0</v>
      </c>
      <c r="P4032">
        <v>6</v>
      </c>
      <c r="Q4032" t="b">
        <v>0</v>
      </c>
      <c r="R4032" t="s">
        <v>8271</v>
      </c>
      <c r="S4032" s="11">
        <f>SUM(E4032/D4032)*100</f>
        <v>16</v>
      </c>
      <c r="T4032" s="10">
        <f>SUM(E4032/P4032)</f>
        <v>66.666666666666671</v>
      </c>
      <c r="U4032" t="s">
        <v>8315</v>
      </c>
      <c r="V4032" t="s">
        <v>8316</v>
      </c>
    </row>
    <row r="4033" spans="1:22" ht="58" x14ac:dyDescent="0.35">
      <c r="A4033">
        <v>4031</v>
      </c>
      <c r="B4033" s="3" t="s">
        <v>4027</v>
      </c>
      <c r="C4033" s="3" t="s">
        <v>8136</v>
      </c>
      <c r="D4033" s="18">
        <v>5000</v>
      </c>
      <c r="E4033" s="18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7">
        <v>41941.376898148148</v>
      </c>
      <c r="L4033" s="7">
        <v>41991.418564814812</v>
      </c>
      <c r="M4033" s="5">
        <f>(J4033/86400)+25569+(-5/24)</f>
        <v>41941.376898148148</v>
      </c>
      <c r="N4033" s="5">
        <f t="shared" si="62"/>
        <v>41991.418564814812</v>
      </c>
      <c r="O4033" t="b">
        <v>0</v>
      </c>
      <c r="P4033">
        <v>0</v>
      </c>
      <c r="Q4033" t="b">
        <v>0</v>
      </c>
      <c r="R4033" t="s">
        <v>8271</v>
      </c>
      <c r="S4033" s="11">
        <f>SUM(E4033/D4033)*100</f>
        <v>0</v>
      </c>
      <c r="T4033" s="10" t="e">
        <f>SUM(E4033/P4033)</f>
        <v>#DIV/0!</v>
      </c>
      <c r="U4033" t="s">
        <v>8315</v>
      </c>
      <c r="V4033" t="s">
        <v>8316</v>
      </c>
    </row>
    <row r="4034" spans="1:22" ht="43.5" x14ac:dyDescent="0.35">
      <c r="A4034">
        <v>4032</v>
      </c>
      <c r="B4034" s="3" t="s">
        <v>4028</v>
      </c>
      <c r="C4034" s="3" t="s">
        <v>8137</v>
      </c>
      <c r="D4034" s="18">
        <v>6048</v>
      </c>
      <c r="E4034" s="18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7">
        <v>42293.60087962963</v>
      </c>
      <c r="L4034" s="7">
        <v>42353.642546296294</v>
      </c>
      <c r="M4034" s="5">
        <f>(J4034/86400)+25569+(-5/24)</f>
        <v>42293.60087962963</v>
      </c>
      <c r="N4034" s="5">
        <f t="shared" si="62"/>
        <v>42353.642546296294</v>
      </c>
      <c r="O4034" t="b">
        <v>0</v>
      </c>
      <c r="P4034">
        <v>7</v>
      </c>
      <c r="Q4034" t="b">
        <v>0</v>
      </c>
      <c r="R4034" t="s">
        <v>8271</v>
      </c>
      <c r="S4034" s="11">
        <f>SUM(E4034/D4034)*100</f>
        <v>6.8287037037037033</v>
      </c>
      <c r="T4034" s="10">
        <f>SUM(E4034/P4034)</f>
        <v>59</v>
      </c>
      <c r="U4034" t="s">
        <v>8315</v>
      </c>
      <c r="V4034" t="s">
        <v>8316</v>
      </c>
    </row>
    <row r="4035" spans="1:22" ht="43.5" x14ac:dyDescent="0.35">
      <c r="A4035">
        <v>4033</v>
      </c>
      <c r="B4035" s="3" t="s">
        <v>4029</v>
      </c>
      <c r="C4035" s="3" t="s">
        <v>8138</v>
      </c>
      <c r="D4035" s="18">
        <v>23900</v>
      </c>
      <c r="E4035" s="18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7">
        <v>42614.06046296296</v>
      </c>
      <c r="L4035" s="7">
        <v>42645.166666666664</v>
      </c>
      <c r="M4035" s="5">
        <f>(J4035/86400)+25569+(-5/24)</f>
        <v>42614.06046296296</v>
      </c>
      <c r="N4035" s="5">
        <f t="shared" ref="N4035:N4098" si="63">(I4035/86400)+25569+(-5/24)</f>
        <v>42645.166666666664</v>
      </c>
      <c r="O4035" t="b">
        <v>0</v>
      </c>
      <c r="P4035">
        <v>94</v>
      </c>
      <c r="Q4035" t="b">
        <v>0</v>
      </c>
      <c r="R4035" t="s">
        <v>8271</v>
      </c>
      <c r="S4035" s="11">
        <f>SUM(E4035/D4035)*100</f>
        <v>25.698702928870294</v>
      </c>
      <c r="T4035" s="10">
        <f>SUM(E4035/P4035)</f>
        <v>65.340319148936175</v>
      </c>
      <c r="U4035" t="s">
        <v>8315</v>
      </c>
      <c r="V4035" t="s">
        <v>8316</v>
      </c>
    </row>
    <row r="4036" spans="1:22" ht="43.5" x14ac:dyDescent="0.35">
      <c r="A4036">
        <v>4034</v>
      </c>
      <c r="B4036" s="3" t="s">
        <v>4030</v>
      </c>
      <c r="C4036" s="3" t="s">
        <v>8139</v>
      </c>
      <c r="D4036" s="18">
        <v>13500</v>
      </c>
      <c r="E4036" s="18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7">
        <v>42067.739004629628</v>
      </c>
      <c r="L4036" s="7">
        <v>42097.697337962956</v>
      </c>
      <c r="M4036" s="5">
        <f>(J4036/86400)+25569+(-5/24)</f>
        <v>42067.739004629628</v>
      </c>
      <c r="N4036" s="5">
        <f t="shared" si="63"/>
        <v>42097.697337962956</v>
      </c>
      <c r="O4036" t="b">
        <v>0</v>
      </c>
      <c r="P4036">
        <v>2</v>
      </c>
      <c r="Q4036" t="b">
        <v>0</v>
      </c>
      <c r="R4036" t="s">
        <v>8271</v>
      </c>
      <c r="S4036" s="11">
        <f>SUM(E4036/D4036)*100</f>
        <v>1.4814814814814816</v>
      </c>
      <c r="T4036" s="10">
        <f>SUM(E4036/P4036)</f>
        <v>100</v>
      </c>
      <c r="U4036" t="s">
        <v>8315</v>
      </c>
      <c r="V4036" t="s">
        <v>8316</v>
      </c>
    </row>
    <row r="4037" spans="1:22" ht="29" x14ac:dyDescent="0.35">
      <c r="A4037">
        <v>4035</v>
      </c>
      <c r="B4037" s="3" t="s">
        <v>4031</v>
      </c>
      <c r="C4037" s="3" t="s">
        <v>8140</v>
      </c>
      <c r="D4037" s="18">
        <v>10000</v>
      </c>
      <c r="E4037" s="18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7">
        <v>41903.674618055556</v>
      </c>
      <c r="L4037" s="7">
        <v>41933.674618055556</v>
      </c>
      <c r="M4037" s="5">
        <f>(J4037/86400)+25569+(-5/24)</f>
        <v>41903.674618055556</v>
      </c>
      <c r="N4037" s="5">
        <f t="shared" si="63"/>
        <v>41933.674618055556</v>
      </c>
      <c r="O4037" t="b">
        <v>0</v>
      </c>
      <c r="P4037">
        <v>25</v>
      </c>
      <c r="Q4037" t="b">
        <v>0</v>
      </c>
      <c r="R4037" t="s">
        <v>8271</v>
      </c>
      <c r="S4037" s="11">
        <f>SUM(E4037/D4037)*100</f>
        <v>36.85</v>
      </c>
      <c r="T4037" s="10">
        <f>SUM(E4037/P4037)</f>
        <v>147.4</v>
      </c>
      <c r="U4037" t="s">
        <v>8315</v>
      </c>
      <c r="V4037" t="s">
        <v>8316</v>
      </c>
    </row>
    <row r="4038" spans="1:22" ht="43.5" x14ac:dyDescent="0.35">
      <c r="A4038">
        <v>4036</v>
      </c>
      <c r="B4038" s="3" t="s">
        <v>4032</v>
      </c>
      <c r="C4038" s="3" t="s">
        <v>7438</v>
      </c>
      <c r="D4038" s="18">
        <v>6000</v>
      </c>
      <c r="E4038" s="1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7">
        <v>41804.728750000002</v>
      </c>
      <c r="L4038" s="7">
        <v>41821.729166666664</v>
      </c>
      <c r="M4038" s="5">
        <f>(J4038/86400)+25569+(-5/24)</f>
        <v>41804.728750000002</v>
      </c>
      <c r="N4038" s="5">
        <f t="shared" si="63"/>
        <v>41821.729166666664</v>
      </c>
      <c r="O4038" t="b">
        <v>0</v>
      </c>
      <c r="P4038">
        <v>17</v>
      </c>
      <c r="Q4038" t="b">
        <v>0</v>
      </c>
      <c r="R4038" t="s">
        <v>8271</v>
      </c>
      <c r="S4038" s="11">
        <f>SUM(E4038/D4038)*100</f>
        <v>47.05</v>
      </c>
      <c r="T4038" s="10">
        <f>SUM(E4038/P4038)</f>
        <v>166.05882352941177</v>
      </c>
      <c r="U4038" t="s">
        <v>8315</v>
      </c>
      <c r="V4038" t="s">
        <v>8316</v>
      </c>
    </row>
    <row r="4039" spans="1:22" ht="58" x14ac:dyDescent="0.35">
      <c r="A4039">
        <v>4037</v>
      </c>
      <c r="B4039" s="3" t="s">
        <v>4033</v>
      </c>
      <c r="C4039" s="3" t="s">
        <v>8141</v>
      </c>
      <c r="D4039" s="18">
        <v>700</v>
      </c>
      <c r="E4039" s="18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7">
        <v>42496.862442129626</v>
      </c>
      <c r="L4039" s="7">
        <v>42514.392361111109</v>
      </c>
      <c r="M4039" s="5">
        <f>(J4039/86400)+25569+(-5/24)</f>
        <v>42496.862442129626</v>
      </c>
      <c r="N4039" s="5">
        <f t="shared" si="63"/>
        <v>42514.392361111109</v>
      </c>
      <c r="O4039" t="b">
        <v>0</v>
      </c>
      <c r="P4039">
        <v>2</v>
      </c>
      <c r="Q4039" t="b">
        <v>0</v>
      </c>
      <c r="R4039" t="s">
        <v>8271</v>
      </c>
      <c r="S4039" s="11">
        <f>SUM(E4039/D4039)*100</f>
        <v>11.428571428571429</v>
      </c>
      <c r="T4039" s="10">
        <f>SUM(E4039/P4039)</f>
        <v>40</v>
      </c>
      <c r="U4039" t="s">
        <v>8315</v>
      </c>
      <c r="V4039" t="s">
        <v>8316</v>
      </c>
    </row>
    <row r="4040" spans="1:22" ht="43.5" x14ac:dyDescent="0.35">
      <c r="A4040">
        <v>4038</v>
      </c>
      <c r="B4040" s="3" t="s">
        <v>4034</v>
      </c>
      <c r="C4040" s="3" t="s">
        <v>8142</v>
      </c>
      <c r="D4040" s="18">
        <v>2500</v>
      </c>
      <c r="E4040" s="18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7">
        <v>41869.590393518512</v>
      </c>
      <c r="L4040" s="7">
        <v>41929.590393518512</v>
      </c>
      <c r="M4040" s="5">
        <f>(J4040/86400)+25569+(-5/24)</f>
        <v>41869.590393518512</v>
      </c>
      <c r="N4040" s="5">
        <f t="shared" si="63"/>
        <v>41929.590393518512</v>
      </c>
      <c r="O4040" t="b">
        <v>0</v>
      </c>
      <c r="P4040">
        <v>4</v>
      </c>
      <c r="Q4040" t="b">
        <v>0</v>
      </c>
      <c r="R4040" t="s">
        <v>8271</v>
      </c>
      <c r="S4040" s="11">
        <f>SUM(E4040/D4040)*100</f>
        <v>12.04</v>
      </c>
      <c r="T4040" s="10">
        <f>SUM(E4040/P4040)</f>
        <v>75.25</v>
      </c>
      <c r="U4040" t="s">
        <v>8315</v>
      </c>
      <c r="V4040" t="s">
        <v>8316</v>
      </c>
    </row>
    <row r="4041" spans="1:22" ht="43.5" x14ac:dyDescent="0.35">
      <c r="A4041">
        <v>4039</v>
      </c>
      <c r="B4041" s="3" t="s">
        <v>4035</v>
      </c>
      <c r="C4041" s="3" t="s">
        <v>8143</v>
      </c>
      <c r="D4041" s="18">
        <v>500</v>
      </c>
      <c r="E4041" s="18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7">
        <v>42305.462581018517</v>
      </c>
      <c r="L4041" s="7">
        <v>42339.040972222218</v>
      </c>
      <c r="M4041" s="5">
        <f>(J4041/86400)+25569+(-5/24)</f>
        <v>42305.462581018517</v>
      </c>
      <c r="N4041" s="5">
        <f t="shared" si="63"/>
        <v>42339.040972222218</v>
      </c>
      <c r="O4041" t="b">
        <v>0</v>
      </c>
      <c r="P4041">
        <v>5</v>
      </c>
      <c r="Q4041" t="b">
        <v>0</v>
      </c>
      <c r="R4041" t="s">
        <v>8271</v>
      </c>
      <c r="S4041" s="11">
        <f>SUM(E4041/D4041)*100</f>
        <v>60</v>
      </c>
      <c r="T4041" s="10">
        <f>SUM(E4041/P4041)</f>
        <v>60</v>
      </c>
      <c r="U4041" t="s">
        <v>8315</v>
      </c>
      <c r="V4041" t="s">
        <v>8316</v>
      </c>
    </row>
    <row r="4042" spans="1:22" ht="43.5" x14ac:dyDescent="0.35">
      <c r="A4042">
        <v>4040</v>
      </c>
      <c r="B4042" s="3" t="s">
        <v>4036</v>
      </c>
      <c r="C4042" s="3" t="s">
        <v>8144</v>
      </c>
      <c r="D4042" s="18">
        <v>8000</v>
      </c>
      <c r="E4042" s="18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7">
        <v>42144.023194444446</v>
      </c>
      <c r="L4042" s="7">
        <v>42202.916666666664</v>
      </c>
      <c r="M4042" s="5">
        <f>(J4042/86400)+25569+(-5/24)</f>
        <v>42144.023194444446</v>
      </c>
      <c r="N4042" s="5">
        <f t="shared" si="63"/>
        <v>42202.916666666664</v>
      </c>
      <c r="O4042" t="b">
        <v>0</v>
      </c>
      <c r="P4042">
        <v>2</v>
      </c>
      <c r="Q4042" t="b">
        <v>0</v>
      </c>
      <c r="R4042" t="s">
        <v>8271</v>
      </c>
      <c r="S4042" s="11">
        <f>SUM(E4042/D4042)*100</f>
        <v>31.25</v>
      </c>
      <c r="T4042" s="10">
        <f>SUM(E4042/P4042)</f>
        <v>1250</v>
      </c>
      <c r="U4042" t="s">
        <v>8315</v>
      </c>
      <c r="V4042" t="s">
        <v>8316</v>
      </c>
    </row>
    <row r="4043" spans="1:22" ht="29" x14ac:dyDescent="0.35">
      <c r="A4043">
        <v>4041</v>
      </c>
      <c r="B4043" s="3" t="s">
        <v>4037</v>
      </c>
      <c r="C4043" s="3" t="s">
        <v>8145</v>
      </c>
      <c r="D4043" s="18">
        <v>5000</v>
      </c>
      <c r="E4043" s="18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7">
        <v>42559.265671296293</v>
      </c>
      <c r="L4043" s="7">
        <v>42619.265671296293</v>
      </c>
      <c r="M4043" s="5">
        <f>(J4043/86400)+25569+(-5/24)</f>
        <v>42559.265671296293</v>
      </c>
      <c r="N4043" s="5">
        <f t="shared" si="63"/>
        <v>42619.265671296293</v>
      </c>
      <c r="O4043" t="b">
        <v>0</v>
      </c>
      <c r="P4043">
        <v>2</v>
      </c>
      <c r="Q4043" t="b">
        <v>0</v>
      </c>
      <c r="R4043" t="s">
        <v>8271</v>
      </c>
      <c r="S4043" s="11">
        <f>SUM(E4043/D4043)*100</f>
        <v>0.42</v>
      </c>
      <c r="T4043" s="10">
        <f>SUM(E4043/P4043)</f>
        <v>10.5</v>
      </c>
      <c r="U4043" t="s">
        <v>8315</v>
      </c>
      <c r="V4043" t="s">
        <v>8316</v>
      </c>
    </row>
    <row r="4044" spans="1:22" ht="43.5" x14ac:dyDescent="0.35">
      <c r="A4044">
        <v>4042</v>
      </c>
      <c r="B4044" s="3" t="s">
        <v>4038</v>
      </c>
      <c r="C4044" s="3" t="s">
        <v>8146</v>
      </c>
      <c r="D4044" s="18">
        <v>10000</v>
      </c>
      <c r="E4044" s="18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7">
        <v>41994.875740740739</v>
      </c>
      <c r="L4044" s="7">
        <v>42024.594444444439</v>
      </c>
      <c r="M4044" s="5">
        <f>(J4044/86400)+25569+(-5/24)</f>
        <v>41994.875740740739</v>
      </c>
      <c r="N4044" s="5">
        <f t="shared" si="63"/>
        <v>42024.594444444439</v>
      </c>
      <c r="O4044" t="b">
        <v>0</v>
      </c>
      <c r="P4044">
        <v>3</v>
      </c>
      <c r="Q4044" t="b">
        <v>0</v>
      </c>
      <c r="R4044" t="s">
        <v>8271</v>
      </c>
      <c r="S4044" s="11">
        <f>SUM(E4044/D4044)*100</f>
        <v>0.21</v>
      </c>
      <c r="T4044" s="10">
        <f>SUM(E4044/P4044)</f>
        <v>7</v>
      </c>
      <c r="U4044" t="s">
        <v>8315</v>
      </c>
      <c r="V4044" t="s">
        <v>8316</v>
      </c>
    </row>
    <row r="4045" spans="1:22" ht="43.5" x14ac:dyDescent="0.35">
      <c r="A4045">
        <v>4043</v>
      </c>
      <c r="B4045" s="3" t="s">
        <v>4039</v>
      </c>
      <c r="C4045" s="3" t="s">
        <v>8147</v>
      </c>
      <c r="D4045" s="18">
        <v>300</v>
      </c>
      <c r="E4045" s="18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7">
        <v>41948.749131944445</v>
      </c>
      <c r="L4045" s="7">
        <v>41963.749131944445</v>
      </c>
      <c r="M4045" s="5">
        <f>(J4045/86400)+25569+(-5/24)</f>
        <v>41948.749131944445</v>
      </c>
      <c r="N4045" s="5">
        <f t="shared" si="63"/>
        <v>41963.749131944445</v>
      </c>
      <c r="O4045" t="b">
        <v>0</v>
      </c>
      <c r="P4045">
        <v>0</v>
      </c>
      <c r="Q4045" t="b">
        <v>0</v>
      </c>
      <c r="R4045" t="s">
        <v>8271</v>
      </c>
      <c r="S4045" s="11">
        <f>SUM(E4045/D4045)*100</f>
        <v>0</v>
      </c>
      <c r="T4045" s="10" t="e">
        <f>SUM(E4045/P4045)</f>
        <v>#DIV/0!</v>
      </c>
      <c r="U4045" t="s">
        <v>8315</v>
      </c>
      <c r="V4045" t="s">
        <v>8316</v>
      </c>
    </row>
    <row r="4046" spans="1:22" ht="43.5" x14ac:dyDescent="0.35">
      <c r="A4046">
        <v>4044</v>
      </c>
      <c r="B4046" s="3" t="s">
        <v>4040</v>
      </c>
      <c r="C4046" s="3" t="s">
        <v>8148</v>
      </c>
      <c r="D4046" s="18">
        <v>600</v>
      </c>
      <c r="E4046" s="18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7">
        <v>42074.011365740742</v>
      </c>
      <c r="L4046" s="7">
        <v>42103.999999999993</v>
      </c>
      <c r="M4046" s="5">
        <f>(J4046/86400)+25569+(-5/24)</f>
        <v>42074.011365740742</v>
      </c>
      <c r="N4046" s="5">
        <f t="shared" si="63"/>
        <v>42103.999999999993</v>
      </c>
      <c r="O4046" t="b">
        <v>0</v>
      </c>
      <c r="P4046">
        <v>4</v>
      </c>
      <c r="Q4046" t="b">
        <v>0</v>
      </c>
      <c r="R4046" t="s">
        <v>8271</v>
      </c>
      <c r="S4046" s="11">
        <f>SUM(E4046/D4046)*100</f>
        <v>37.5</v>
      </c>
      <c r="T4046" s="10">
        <f>SUM(E4046/P4046)</f>
        <v>56.25</v>
      </c>
      <c r="U4046" t="s">
        <v>8315</v>
      </c>
      <c r="V4046" t="s">
        <v>8316</v>
      </c>
    </row>
    <row r="4047" spans="1:22" ht="58" x14ac:dyDescent="0.35">
      <c r="A4047">
        <v>4045</v>
      </c>
      <c r="B4047" s="3" t="s">
        <v>4041</v>
      </c>
      <c r="C4047" s="3" t="s">
        <v>8149</v>
      </c>
      <c r="D4047" s="18">
        <v>5000</v>
      </c>
      <c r="E4047" s="18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7">
        <v>41841.992928240739</v>
      </c>
      <c r="L4047" s="7">
        <v>41871.992928240739</v>
      </c>
      <c r="M4047" s="5">
        <f>(J4047/86400)+25569+(-5/24)</f>
        <v>41841.992928240739</v>
      </c>
      <c r="N4047" s="5">
        <f t="shared" si="63"/>
        <v>41871.992928240739</v>
      </c>
      <c r="O4047" t="b">
        <v>0</v>
      </c>
      <c r="P4047">
        <v>1</v>
      </c>
      <c r="Q4047" t="b">
        <v>0</v>
      </c>
      <c r="R4047" t="s">
        <v>8271</v>
      </c>
      <c r="S4047" s="11">
        <f>SUM(E4047/D4047)*100</f>
        <v>0.02</v>
      </c>
      <c r="T4047" s="10">
        <f>SUM(E4047/P4047)</f>
        <v>1</v>
      </c>
      <c r="U4047" t="s">
        <v>8315</v>
      </c>
      <c r="V4047" t="s">
        <v>8316</v>
      </c>
    </row>
    <row r="4048" spans="1:22" ht="58" x14ac:dyDescent="0.35">
      <c r="A4048">
        <v>4046</v>
      </c>
      <c r="B4048" s="3" t="s">
        <v>4042</v>
      </c>
      <c r="C4048" s="3" t="s">
        <v>8150</v>
      </c>
      <c r="D4048" s="18">
        <v>5600</v>
      </c>
      <c r="E4048" s="1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7">
        <v>41904.442245370366</v>
      </c>
      <c r="L4048" s="7">
        <v>41934.442245370366</v>
      </c>
      <c r="M4048" s="5">
        <f>(J4048/86400)+25569+(-5/24)</f>
        <v>41904.442245370366</v>
      </c>
      <c r="N4048" s="5">
        <f t="shared" si="63"/>
        <v>41934.442245370366</v>
      </c>
      <c r="O4048" t="b">
        <v>0</v>
      </c>
      <c r="P4048">
        <v>12</v>
      </c>
      <c r="Q4048" t="b">
        <v>0</v>
      </c>
      <c r="R4048" t="s">
        <v>8271</v>
      </c>
      <c r="S4048" s="11">
        <f>SUM(E4048/D4048)*100</f>
        <v>8.2142857142857135</v>
      </c>
      <c r="T4048" s="10">
        <f>SUM(E4048/P4048)</f>
        <v>38.333333333333336</v>
      </c>
      <c r="U4048" t="s">
        <v>8315</v>
      </c>
      <c r="V4048" t="s">
        <v>8316</v>
      </c>
    </row>
    <row r="4049" spans="1:22" ht="43.5" x14ac:dyDescent="0.35">
      <c r="A4049">
        <v>4047</v>
      </c>
      <c r="B4049" s="3" t="s">
        <v>4043</v>
      </c>
      <c r="C4049" s="3" t="s">
        <v>8151</v>
      </c>
      <c r="D4049" s="18">
        <v>5000</v>
      </c>
      <c r="E4049" s="18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7">
        <v>41990.814155092587</v>
      </c>
      <c r="L4049" s="7">
        <v>42014.833333333336</v>
      </c>
      <c r="M4049" s="5">
        <f>(J4049/86400)+25569+(-5/24)</f>
        <v>41990.814155092587</v>
      </c>
      <c r="N4049" s="5">
        <f t="shared" si="63"/>
        <v>42014.833333333336</v>
      </c>
      <c r="O4049" t="b">
        <v>0</v>
      </c>
      <c r="P4049">
        <v>4</v>
      </c>
      <c r="Q4049" t="b">
        <v>0</v>
      </c>
      <c r="R4049" t="s">
        <v>8271</v>
      </c>
      <c r="S4049" s="11">
        <f>SUM(E4049/D4049)*100</f>
        <v>2.1999999999999997</v>
      </c>
      <c r="T4049" s="10">
        <f>SUM(E4049/P4049)</f>
        <v>27.5</v>
      </c>
      <c r="U4049" t="s">
        <v>8315</v>
      </c>
      <c r="V4049" t="s">
        <v>8316</v>
      </c>
    </row>
    <row r="4050" spans="1:22" ht="58" x14ac:dyDescent="0.35">
      <c r="A4050">
        <v>4048</v>
      </c>
      <c r="B4050" s="3" t="s">
        <v>4044</v>
      </c>
      <c r="C4050" s="3" t="s">
        <v>8152</v>
      </c>
      <c r="D4050" s="18">
        <v>17000</v>
      </c>
      <c r="E4050" s="18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7">
        <v>42436.300775462958</v>
      </c>
      <c r="L4050" s="7">
        <v>42471.259108796294</v>
      </c>
      <c r="M4050" s="5">
        <f>(J4050/86400)+25569+(-5/24)</f>
        <v>42436.300775462958</v>
      </c>
      <c r="N4050" s="5">
        <f t="shared" si="63"/>
        <v>42471.259108796294</v>
      </c>
      <c r="O4050" t="b">
        <v>0</v>
      </c>
      <c r="P4050">
        <v>91</v>
      </c>
      <c r="Q4050" t="b">
        <v>0</v>
      </c>
      <c r="R4050" t="s">
        <v>8271</v>
      </c>
      <c r="S4050" s="11">
        <f>SUM(E4050/D4050)*100</f>
        <v>17.652941176470588</v>
      </c>
      <c r="T4050" s="10">
        <f>SUM(E4050/P4050)</f>
        <v>32.978021978021978</v>
      </c>
      <c r="U4050" t="s">
        <v>8315</v>
      </c>
      <c r="V4050" t="s">
        <v>8316</v>
      </c>
    </row>
    <row r="4051" spans="1:22" ht="43.5" x14ac:dyDescent="0.35">
      <c r="A4051">
        <v>4049</v>
      </c>
      <c r="B4051" s="3" t="s">
        <v>4045</v>
      </c>
      <c r="C4051" s="3" t="s">
        <v>8153</v>
      </c>
      <c r="D4051" s="18">
        <v>20000</v>
      </c>
      <c r="E4051" s="18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7">
        <v>42169.750173611108</v>
      </c>
      <c r="L4051" s="7">
        <v>42199.750173611108</v>
      </c>
      <c r="M4051" s="5">
        <f>(J4051/86400)+25569+(-5/24)</f>
        <v>42169.750173611108</v>
      </c>
      <c r="N4051" s="5">
        <f t="shared" si="63"/>
        <v>42199.750173611108</v>
      </c>
      <c r="O4051" t="b">
        <v>0</v>
      </c>
      <c r="P4051">
        <v>1</v>
      </c>
      <c r="Q4051" t="b">
        <v>0</v>
      </c>
      <c r="R4051" t="s">
        <v>8271</v>
      </c>
      <c r="S4051" s="11">
        <f>SUM(E4051/D4051)*100</f>
        <v>0.08</v>
      </c>
      <c r="T4051" s="10">
        <f>SUM(E4051/P4051)</f>
        <v>16</v>
      </c>
      <c r="U4051" t="s">
        <v>8315</v>
      </c>
      <c r="V4051" t="s">
        <v>8316</v>
      </c>
    </row>
    <row r="4052" spans="1:22" ht="58" x14ac:dyDescent="0.35">
      <c r="A4052">
        <v>4050</v>
      </c>
      <c r="B4052" s="3" t="s">
        <v>4046</v>
      </c>
      <c r="C4052" s="3" t="s">
        <v>8154</v>
      </c>
      <c r="D4052" s="18">
        <v>1500</v>
      </c>
      <c r="E4052" s="18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7">
        <v>41905.428136574068</v>
      </c>
      <c r="L4052" s="7">
        <v>41935.428136574068</v>
      </c>
      <c r="M4052" s="5">
        <f>(J4052/86400)+25569+(-5/24)</f>
        <v>41905.428136574068</v>
      </c>
      <c r="N4052" s="5">
        <f t="shared" si="63"/>
        <v>41935.428136574068</v>
      </c>
      <c r="O4052" t="b">
        <v>0</v>
      </c>
      <c r="P4052">
        <v>1</v>
      </c>
      <c r="Q4052" t="b">
        <v>0</v>
      </c>
      <c r="R4052" t="s">
        <v>8271</v>
      </c>
      <c r="S4052" s="11">
        <f>SUM(E4052/D4052)*100</f>
        <v>6.6666666666666666E-2</v>
      </c>
      <c r="T4052" s="10">
        <f>SUM(E4052/P4052)</f>
        <v>1</v>
      </c>
      <c r="U4052" t="s">
        <v>8315</v>
      </c>
      <c r="V4052" t="s">
        <v>8316</v>
      </c>
    </row>
    <row r="4053" spans="1:22" ht="43.5" x14ac:dyDescent="0.35">
      <c r="A4053">
        <v>4051</v>
      </c>
      <c r="B4053" s="3" t="s">
        <v>4047</v>
      </c>
      <c r="C4053" s="3" t="s">
        <v>8155</v>
      </c>
      <c r="D4053" s="18">
        <v>500</v>
      </c>
      <c r="E4053" s="18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7">
        <v>41761.601817129624</v>
      </c>
      <c r="L4053" s="7">
        <v>41768.078472222223</v>
      </c>
      <c r="M4053" s="5">
        <f>(J4053/86400)+25569+(-5/24)</f>
        <v>41761.601817129624</v>
      </c>
      <c r="N4053" s="5">
        <f t="shared" si="63"/>
        <v>41768.078472222223</v>
      </c>
      <c r="O4053" t="b">
        <v>0</v>
      </c>
      <c r="P4053">
        <v>0</v>
      </c>
      <c r="Q4053" t="b">
        <v>0</v>
      </c>
      <c r="R4053" t="s">
        <v>8271</v>
      </c>
      <c r="S4053" s="11">
        <f>SUM(E4053/D4053)*100</f>
        <v>0</v>
      </c>
      <c r="T4053" s="10" t="e">
        <f>SUM(E4053/P4053)</f>
        <v>#DIV/0!</v>
      </c>
      <c r="U4053" t="s">
        <v>8315</v>
      </c>
      <c r="V4053" t="s">
        <v>8316</v>
      </c>
    </row>
    <row r="4054" spans="1:22" ht="58" x14ac:dyDescent="0.35">
      <c r="A4054">
        <v>4052</v>
      </c>
      <c r="B4054" s="3" t="s">
        <v>4048</v>
      </c>
      <c r="C4054" s="3" t="s">
        <v>8156</v>
      </c>
      <c r="D4054" s="18">
        <v>3000</v>
      </c>
      <c r="E4054" s="18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7">
        <v>41865.670324074068</v>
      </c>
      <c r="L4054" s="7">
        <v>41925.670324074068</v>
      </c>
      <c r="M4054" s="5">
        <f>(J4054/86400)+25569+(-5/24)</f>
        <v>41865.670324074068</v>
      </c>
      <c r="N4054" s="5">
        <f t="shared" si="63"/>
        <v>41925.670324074068</v>
      </c>
      <c r="O4054" t="b">
        <v>0</v>
      </c>
      <c r="P4054">
        <v>13</v>
      </c>
      <c r="Q4054" t="b">
        <v>0</v>
      </c>
      <c r="R4054" t="s">
        <v>8271</v>
      </c>
      <c r="S4054" s="11">
        <f>SUM(E4054/D4054)*100</f>
        <v>37.533333333333339</v>
      </c>
      <c r="T4054" s="10">
        <f>SUM(E4054/P4054)</f>
        <v>86.615384615384613</v>
      </c>
      <c r="U4054" t="s">
        <v>8315</v>
      </c>
      <c r="V4054" t="s">
        <v>8316</v>
      </c>
    </row>
    <row r="4055" spans="1:22" ht="43.5" x14ac:dyDescent="0.35">
      <c r="A4055">
        <v>4053</v>
      </c>
      <c r="B4055" s="3" t="s">
        <v>4049</v>
      </c>
      <c r="C4055" s="3" t="s">
        <v>8157</v>
      </c>
      <c r="D4055" s="18">
        <v>500</v>
      </c>
      <c r="E4055" s="18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7">
        <v>41928.481805555552</v>
      </c>
      <c r="L4055" s="7">
        <v>41958.624999999993</v>
      </c>
      <c r="M4055" s="5">
        <f>(J4055/86400)+25569+(-5/24)</f>
        <v>41928.481805555552</v>
      </c>
      <c r="N4055" s="5">
        <f t="shared" si="63"/>
        <v>41958.624999999993</v>
      </c>
      <c r="O4055" t="b">
        <v>0</v>
      </c>
      <c r="P4055">
        <v>2</v>
      </c>
      <c r="Q4055" t="b">
        <v>0</v>
      </c>
      <c r="R4055" t="s">
        <v>8271</v>
      </c>
      <c r="S4055" s="11">
        <f>SUM(E4055/D4055)*100</f>
        <v>22</v>
      </c>
      <c r="T4055" s="10">
        <f>SUM(E4055/P4055)</f>
        <v>55</v>
      </c>
      <c r="U4055" t="s">
        <v>8315</v>
      </c>
      <c r="V4055" t="s">
        <v>8316</v>
      </c>
    </row>
    <row r="4056" spans="1:22" ht="43.5" x14ac:dyDescent="0.35">
      <c r="A4056">
        <v>4054</v>
      </c>
      <c r="B4056" s="3" t="s">
        <v>4050</v>
      </c>
      <c r="C4056" s="3" t="s">
        <v>8158</v>
      </c>
      <c r="D4056" s="18">
        <v>8880</v>
      </c>
      <c r="E4056" s="18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7">
        <v>42613.632928240739</v>
      </c>
      <c r="L4056" s="7">
        <v>42643.958333333336</v>
      </c>
      <c r="M4056" s="5">
        <f>(J4056/86400)+25569+(-5/24)</f>
        <v>42613.632928240739</v>
      </c>
      <c r="N4056" s="5">
        <f t="shared" si="63"/>
        <v>42643.958333333336</v>
      </c>
      <c r="O4056" t="b">
        <v>0</v>
      </c>
      <c r="P4056">
        <v>0</v>
      </c>
      <c r="Q4056" t="b">
        <v>0</v>
      </c>
      <c r="R4056" t="s">
        <v>8271</v>
      </c>
      <c r="S4056" s="11">
        <f>SUM(E4056/D4056)*100</f>
        <v>0</v>
      </c>
      <c r="T4056" s="10" t="e">
        <f>SUM(E4056/P4056)</f>
        <v>#DIV/0!</v>
      </c>
      <c r="U4056" t="s">
        <v>8315</v>
      </c>
      <c r="V4056" t="s">
        <v>8316</v>
      </c>
    </row>
    <row r="4057" spans="1:22" ht="43.5" x14ac:dyDescent="0.35">
      <c r="A4057">
        <v>4055</v>
      </c>
      <c r="B4057" s="3" t="s">
        <v>4051</v>
      </c>
      <c r="C4057" s="3" t="s">
        <v>8159</v>
      </c>
      <c r="D4057" s="18">
        <v>5000</v>
      </c>
      <c r="E4057" s="18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7">
        <v>41779.44017361111</v>
      </c>
      <c r="L4057" s="7">
        <v>41809.44017361111</v>
      </c>
      <c r="M4057" s="5">
        <f>(J4057/86400)+25569+(-5/24)</f>
        <v>41779.44017361111</v>
      </c>
      <c r="N4057" s="5">
        <f t="shared" si="63"/>
        <v>41809.44017361111</v>
      </c>
      <c r="O4057" t="b">
        <v>0</v>
      </c>
      <c r="P4057">
        <v>21</v>
      </c>
      <c r="Q4057" t="b">
        <v>0</v>
      </c>
      <c r="R4057" t="s">
        <v>8271</v>
      </c>
      <c r="S4057" s="11">
        <f>SUM(E4057/D4057)*100</f>
        <v>17.62</v>
      </c>
      <c r="T4057" s="10">
        <f>SUM(E4057/P4057)</f>
        <v>41.952380952380949</v>
      </c>
      <c r="U4057" t="s">
        <v>8315</v>
      </c>
      <c r="V4057" t="s">
        <v>8316</v>
      </c>
    </row>
    <row r="4058" spans="1:22" ht="43.5" x14ac:dyDescent="0.35">
      <c r="A4058">
        <v>4056</v>
      </c>
      <c r="B4058" s="3" t="s">
        <v>4052</v>
      </c>
      <c r="C4058" s="3" t="s">
        <v>8160</v>
      </c>
      <c r="D4058" s="18">
        <v>1500</v>
      </c>
      <c r="E4058" s="1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7">
        <v>42534.724988425922</v>
      </c>
      <c r="L4058" s="7">
        <v>42554.624305555553</v>
      </c>
      <c r="M4058" s="5">
        <f>(J4058/86400)+25569+(-5/24)</f>
        <v>42534.724988425922</v>
      </c>
      <c r="N4058" s="5">
        <f t="shared" si="63"/>
        <v>42554.624305555553</v>
      </c>
      <c r="O4058" t="b">
        <v>0</v>
      </c>
      <c r="P4058">
        <v>9</v>
      </c>
      <c r="Q4058" t="b">
        <v>0</v>
      </c>
      <c r="R4058" t="s">
        <v>8271</v>
      </c>
      <c r="S4058" s="11">
        <f>SUM(E4058/D4058)*100</f>
        <v>53</v>
      </c>
      <c r="T4058" s="10">
        <f>SUM(E4058/P4058)</f>
        <v>88.333333333333329</v>
      </c>
      <c r="U4058" t="s">
        <v>8315</v>
      </c>
      <c r="V4058" t="s">
        <v>8316</v>
      </c>
    </row>
    <row r="4059" spans="1:22" ht="58" x14ac:dyDescent="0.35">
      <c r="A4059">
        <v>4057</v>
      </c>
      <c r="B4059" s="3" t="s">
        <v>4053</v>
      </c>
      <c r="C4059" s="3" t="s">
        <v>8161</v>
      </c>
      <c r="D4059" s="18">
        <v>3500</v>
      </c>
      <c r="E4059" s="18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7">
        <v>42310.760185185187</v>
      </c>
      <c r="L4059" s="7">
        <v>42333.749999999993</v>
      </c>
      <c r="M4059" s="5">
        <f>(J4059/86400)+25569+(-5/24)</f>
        <v>42310.760185185187</v>
      </c>
      <c r="N4059" s="5">
        <f t="shared" si="63"/>
        <v>42333.749999999993</v>
      </c>
      <c r="O4059" t="b">
        <v>0</v>
      </c>
      <c r="P4059">
        <v>6</v>
      </c>
      <c r="Q4059" t="b">
        <v>0</v>
      </c>
      <c r="R4059" t="s">
        <v>8271</v>
      </c>
      <c r="S4059" s="11">
        <f>SUM(E4059/D4059)*100</f>
        <v>22.142857142857142</v>
      </c>
      <c r="T4059" s="10">
        <f>SUM(E4059/P4059)</f>
        <v>129.16666666666666</v>
      </c>
      <c r="U4059" t="s">
        <v>8315</v>
      </c>
      <c r="V4059" t="s">
        <v>8316</v>
      </c>
    </row>
    <row r="4060" spans="1:22" ht="43.5" x14ac:dyDescent="0.35">
      <c r="A4060">
        <v>4058</v>
      </c>
      <c r="B4060" s="3" t="s">
        <v>4054</v>
      </c>
      <c r="C4060" s="3" t="s">
        <v>8162</v>
      </c>
      <c r="D4060" s="18">
        <v>3750</v>
      </c>
      <c r="E4060" s="18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7">
        <v>42445.852361111109</v>
      </c>
      <c r="L4060" s="7">
        <v>42460.957638888889</v>
      </c>
      <c r="M4060" s="5">
        <f>(J4060/86400)+25569+(-5/24)</f>
        <v>42445.852361111109</v>
      </c>
      <c r="N4060" s="5">
        <f t="shared" si="63"/>
        <v>42460.957638888889</v>
      </c>
      <c r="O4060" t="b">
        <v>0</v>
      </c>
      <c r="P4060">
        <v>4</v>
      </c>
      <c r="Q4060" t="b">
        <v>0</v>
      </c>
      <c r="R4060" t="s">
        <v>8271</v>
      </c>
      <c r="S4060" s="11">
        <f>SUM(E4060/D4060)*100</f>
        <v>2.5333333333333332</v>
      </c>
      <c r="T4060" s="10">
        <f>SUM(E4060/P4060)</f>
        <v>23.75</v>
      </c>
      <c r="U4060" t="s">
        <v>8315</v>
      </c>
      <c r="V4060" t="s">
        <v>8316</v>
      </c>
    </row>
    <row r="4061" spans="1:22" ht="43.5" x14ac:dyDescent="0.35">
      <c r="A4061">
        <v>4059</v>
      </c>
      <c r="B4061" s="3" t="s">
        <v>4055</v>
      </c>
      <c r="C4061" s="3" t="s">
        <v>8163</v>
      </c>
      <c r="D4061" s="18">
        <v>10000</v>
      </c>
      <c r="E4061" s="18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7">
        <v>41866.432314814811</v>
      </c>
      <c r="L4061" s="7">
        <v>41897.916666666664</v>
      </c>
      <c r="M4061" s="5">
        <f>(J4061/86400)+25569+(-5/24)</f>
        <v>41866.432314814811</v>
      </c>
      <c r="N4061" s="5">
        <f t="shared" si="63"/>
        <v>41897.916666666664</v>
      </c>
      <c r="O4061" t="b">
        <v>0</v>
      </c>
      <c r="P4061">
        <v>7</v>
      </c>
      <c r="Q4061" t="b">
        <v>0</v>
      </c>
      <c r="R4061" t="s">
        <v>8271</v>
      </c>
      <c r="S4061" s="11">
        <f>SUM(E4061/D4061)*100</f>
        <v>2.5</v>
      </c>
      <c r="T4061" s="10">
        <f>SUM(E4061/P4061)</f>
        <v>35.714285714285715</v>
      </c>
      <c r="U4061" t="s">
        <v>8315</v>
      </c>
      <c r="V4061" t="s">
        <v>8316</v>
      </c>
    </row>
    <row r="4062" spans="1:22" ht="58" x14ac:dyDescent="0.35">
      <c r="A4062">
        <v>4060</v>
      </c>
      <c r="B4062" s="3" t="s">
        <v>4056</v>
      </c>
      <c r="C4062" s="3" t="s">
        <v>8164</v>
      </c>
      <c r="D4062" s="18">
        <v>10000</v>
      </c>
      <c r="E4062" s="18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7">
        <v>41779.486759259256</v>
      </c>
      <c r="L4062" s="7">
        <v>41813.458333333328</v>
      </c>
      <c r="M4062" s="5">
        <f>(J4062/86400)+25569+(-5/24)</f>
        <v>41779.486759259256</v>
      </c>
      <c r="N4062" s="5">
        <f t="shared" si="63"/>
        <v>41813.458333333328</v>
      </c>
      <c r="O4062" t="b">
        <v>0</v>
      </c>
      <c r="P4062">
        <v>5</v>
      </c>
      <c r="Q4062" t="b">
        <v>0</v>
      </c>
      <c r="R4062" t="s">
        <v>8271</v>
      </c>
      <c r="S4062" s="11">
        <f>SUM(E4062/D4062)*100</f>
        <v>2.85</v>
      </c>
      <c r="T4062" s="10">
        <f>SUM(E4062/P4062)</f>
        <v>57</v>
      </c>
      <c r="U4062" t="s">
        <v>8315</v>
      </c>
      <c r="V4062" t="s">
        <v>8316</v>
      </c>
    </row>
    <row r="4063" spans="1:22" ht="43.5" x14ac:dyDescent="0.35">
      <c r="A4063">
        <v>4061</v>
      </c>
      <c r="B4063" s="3" t="s">
        <v>4057</v>
      </c>
      <c r="C4063" s="3" t="s">
        <v>8165</v>
      </c>
      <c r="D4063" s="18">
        <v>525</v>
      </c>
      <c r="E4063" s="18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7">
        <v>42420.933136574073</v>
      </c>
      <c r="L4063" s="7">
        <v>42480.891469907401</v>
      </c>
      <c r="M4063" s="5">
        <f>(J4063/86400)+25569+(-5/24)</f>
        <v>42420.933136574073</v>
      </c>
      <c r="N4063" s="5">
        <f t="shared" si="63"/>
        <v>42480.891469907401</v>
      </c>
      <c r="O4063" t="b">
        <v>0</v>
      </c>
      <c r="P4063">
        <v>0</v>
      </c>
      <c r="Q4063" t="b">
        <v>0</v>
      </c>
      <c r="R4063" t="s">
        <v>8271</v>
      </c>
      <c r="S4063" s="11">
        <f>SUM(E4063/D4063)*100</f>
        <v>0</v>
      </c>
      <c r="T4063" s="10" t="e">
        <f>SUM(E4063/P4063)</f>
        <v>#DIV/0!</v>
      </c>
      <c r="U4063" t="s">
        <v>8315</v>
      </c>
      <c r="V4063" t="s">
        <v>8316</v>
      </c>
    </row>
    <row r="4064" spans="1:22" ht="43.5" x14ac:dyDescent="0.35">
      <c r="A4064">
        <v>4062</v>
      </c>
      <c r="B4064" s="3" t="s">
        <v>4058</v>
      </c>
      <c r="C4064" s="3" t="s">
        <v>8166</v>
      </c>
      <c r="D4064" s="18">
        <v>20000</v>
      </c>
      <c r="E4064" s="18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7">
        <v>42523.530879629623</v>
      </c>
      <c r="L4064" s="7">
        <v>42553.530879629623</v>
      </c>
      <c r="M4064" s="5">
        <f>(J4064/86400)+25569+(-5/24)</f>
        <v>42523.530879629623</v>
      </c>
      <c r="N4064" s="5">
        <f t="shared" si="63"/>
        <v>42553.530879629623</v>
      </c>
      <c r="O4064" t="b">
        <v>0</v>
      </c>
      <c r="P4064">
        <v>3</v>
      </c>
      <c r="Q4064" t="b">
        <v>0</v>
      </c>
      <c r="R4064" t="s">
        <v>8271</v>
      </c>
      <c r="S4064" s="11">
        <f>SUM(E4064/D4064)*100</f>
        <v>2.4500000000000002</v>
      </c>
      <c r="T4064" s="10">
        <f>SUM(E4064/P4064)</f>
        <v>163.33333333333334</v>
      </c>
      <c r="U4064" t="s">
        <v>8315</v>
      </c>
      <c r="V4064" t="s">
        <v>8316</v>
      </c>
    </row>
    <row r="4065" spans="1:22" ht="43.5" x14ac:dyDescent="0.35">
      <c r="A4065">
        <v>4063</v>
      </c>
      <c r="B4065" s="3" t="s">
        <v>4059</v>
      </c>
      <c r="C4065" s="3" t="s">
        <v>8167</v>
      </c>
      <c r="D4065" s="18">
        <v>9500</v>
      </c>
      <c r="E4065" s="18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7">
        <v>41787.473194444443</v>
      </c>
      <c r="L4065" s="7">
        <v>41817.473194444443</v>
      </c>
      <c r="M4065" s="5">
        <f>(J4065/86400)+25569+(-5/24)</f>
        <v>41787.473194444443</v>
      </c>
      <c r="N4065" s="5">
        <f t="shared" si="63"/>
        <v>41817.473194444443</v>
      </c>
      <c r="O4065" t="b">
        <v>0</v>
      </c>
      <c r="P4065">
        <v>9</v>
      </c>
      <c r="Q4065" t="b">
        <v>0</v>
      </c>
      <c r="R4065" t="s">
        <v>8271</v>
      </c>
      <c r="S4065" s="11">
        <f>SUM(E4065/D4065)*100</f>
        <v>1.4210526315789473</v>
      </c>
      <c r="T4065" s="10">
        <f>SUM(E4065/P4065)</f>
        <v>15</v>
      </c>
      <c r="U4065" t="s">
        <v>8315</v>
      </c>
      <c r="V4065" t="s">
        <v>8316</v>
      </c>
    </row>
    <row r="4066" spans="1:22" ht="43.5" x14ac:dyDescent="0.35">
      <c r="A4066">
        <v>4064</v>
      </c>
      <c r="B4066" s="3" t="s">
        <v>4060</v>
      </c>
      <c r="C4066" s="3" t="s">
        <v>8168</v>
      </c>
      <c r="D4066" s="18">
        <v>2000</v>
      </c>
      <c r="E4066" s="18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7">
        <v>42093.379930555551</v>
      </c>
      <c r="L4066" s="7">
        <v>42123.379930555551</v>
      </c>
      <c r="M4066" s="5">
        <f>(J4066/86400)+25569+(-5/24)</f>
        <v>42093.379930555551</v>
      </c>
      <c r="N4066" s="5">
        <f t="shared" si="63"/>
        <v>42123.379930555551</v>
      </c>
      <c r="O4066" t="b">
        <v>0</v>
      </c>
      <c r="P4066">
        <v>6</v>
      </c>
      <c r="Q4066" t="b">
        <v>0</v>
      </c>
      <c r="R4066" t="s">
        <v>8271</v>
      </c>
      <c r="S4066" s="11">
        <f>SUM(E4066/D4066)*100</f>
        <v>19.25</v>
      </c>
      <c r="T4066" s="10">
        <f>SUM(E4066/P4066)</f>
        <v>64.166666666666671</v>
      </c>
      <c r="U4066" t="s">
        <v>8315</v>
      </c>
      <c r="V4066" t="s">
        <v>8316</v>
      </c>
    </row>
    <row r="4067" spans="1:22" ht="29" x14ac:dyDescent="0.35">
      <c r="A4067">
        <v>4065</v>
      </c>
      <c r="B4067" s="3" t="s">
        <v>4061</v>
      </c>
      <c r="C4067" s="3" t="s">
        <v>8169</v>
      </c>
      <c r="D4067" s="18">
        <v>4000</v>
      </c>
      <c r="E4067" s="18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7">
        <v>41833.74318287037</v>
      </c>
      <c r="L4067" s="7">
        <v>41863.74318287037</v>
      </c>
      <c r="M4067" s="5">
        <f>(J4067/86400)+25569+(-5/24)</f>
        <v>41833.74318287037</v>
      </c>
      <c r="N4067" s="5">
        <f t="shared" si="63"/>
        <v>41863.74318287037</v>
      </c>
      <c r="O4067" t="b">
        <v>0</v>
      </c>
      <c r="P4067">
        <v>4</v>
      </c>
      <c r="Q4067" t="b">
        <v>0</v>
      </c>
      <c r="R4067" t="s">
        <v>8271</v>
      </c>
      <c r="S4067" s="11">
        <f>SUM(E4067/D4067)*100</f>
        <v>0.67500000000000004</v>
      </c>
      <c r="T4067" s="10">
        <f>SUM(E4067/P4067)</f>
        <v>6.75</v>
      </c>
      <c r="U4067" t="s">
        <v>8315</v>
      </c>
      <c r="V4067" t="s">
        <v>8316</v>
      </c>
    </row>
    <row r="4068" spans="1:22" ht="58" x14ac:dyDescent="0.35">
      <c r="A4068">
        <v>4066</v>
      </c>
      <c r="B4068" s="3" t="s">
        <v>4062</v>
      </c>
      <c r="C4068" s="3" t="s">
        <v>8170</v>
      </c>
      <c r="D4068" s="18">
        <v>15000</v>
      </c>
      <c r="E4068" s="1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7">
        <v>42478.830879629626</v>
      </c>
      <c r="L4068" s="7">
        <v>42508.830879629626</v>
      </c>
      <c r="M4068" s="5">
        <f>(J4068/86400)+25569+(-5/24)</f>
        <v>42478.830879629626</v>
      </c>
      <c r="N4068" s="5">
        <f t="shared" si="63"/>
        <v>42508.830879629626</v>
      </c>
      <c r="O4068" t="b">
        <v>0</v>
      </c>
      <c r="P4068">
        <v>1</v>
      </c>
      <c r="Q4068" t="b">
        <v>0</v>
      </c>
      <c r="R4068" t="s">
        <v>8271</v>
      </c>
      <c r="S4068" s="11">
        <f>SUM(E4068/D4068)*100</f>
        <v>0.16666666666666669</v>
      </c>
      <c r="T4068" s="10">
        <f>SUM(E4068/P4068)</f>
        <v>25</v>
      </c>
      <c r="U4068" t="s">
        <v>8315</v>
      </c>
      <c r="V4068" t="s">
        <v>8316</v>
      </c>
    </row>
    <row r="4069" spans="1:22" ht="43.5" x14ac:dyDescent="0.35">
      <c r="A4069">
        <v>4067</v>
      </c>
      <c r="B4069" s="3" t="s">
        <v>4063</v>
      </c>
      <c r="C4069" s="3" t="s">
        <v>7998</v>
      </c>
      <c r="D4069" s="18">
        <v>5000</v>
      </c>
      <c r="E4069" s="18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7">
        <v>42234.909143518518</v>
      </c>
      <c r="L4069" s="7">
        <v>42274.909143518518</v>
      </c>
      <c r="M4069" s="5">
        <f>(J4069/86400)+25569+(-5/24)</f>
        <v>42234.909143518518</v>
      </c>
      <c r="N4069" s="5">
        <f t="shared" si="63"/>
        <v>42274.909143518518</v>
      </c>
      <c r="O4069" t="b">
        <v>0</v>
      </c>
      <c r="P4069">
        <v>17</v>
      </c>
      <c r="Q4069" t="b">
        <v>0</v>
      </c>
      <c r="R4069" t="s">
        <v>8271</v>
      </c>
      <c r="S4069" s="11">
        <f>SUM(E4069/D4069)*100</f>
        <v>60.9</v>
      </c>
      <c r="T4069" s="10">
        <f>SUM(E4069/P4069)</f>
        <v>179.11764705882354</v>
      </c>
      <c r="U4069" t="s">
        <v>8315</v>
      </c>
      <c r="V4069" t="s">
        <v>8316</v>
      </c>
    </row>
    <row r="4070" spans="1:22" ht="43.5" x14ac:dyDescent="0.35">
      <c r="A4070">
        <v>4068</v>
      </c>
      <c r="B4070" s="3" t="s">
        <v>4064</v>
      </c>
      <c r="C4070" s="3" t="s">
        <v>8171</v>
      </c>
      <c r="D4070" s="18">
        <v>3495</v>
      </c>
      <c r="E4070" s="18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7">
        <v>42718.755266203698</v>
      </c>
      <c r="L4070" s="7">
        <v>42748.753472222219</v>
      </c>
      <c r="M4070" s="5">
        <f>(J4070/86400)+25569+(-5/24)</f>
        <v>42718.755266203698</v>
      </c>
      <c r="N4070" s="5">
        <f t="shared" si="63"/>
        <v>42748.753472222219</v>
      </c>
      <c r="O4070" t="b">
        <v>0</v>
      </c>
      <c r="P4070">
        <v>1</v>
      </c>
      <c r="Q4070" t="b">
        <v>0</v>
      </c>
      <c r="R4070" t="s">
        <v>8271</v>
      </c>
      <c r="S4070" s="11">
        <f>SUM(E4070/D4070)*100</f>
        <v>1</v>
      </c>
      <c r="T4070" s="10">
        <f>SUM(E4070/P4070)</f>
        <v>34.950000000000003</v>
      </c>
      <c r="U4070" t="s">
        <v>8315</v>
      </c>
      <c r="V4070" t="s">
        <v>8316</v>
      </c>
    </row>
    <row r="4071" spans="1:22" ht="43.5" x14ac:dyDescent="0.35">
      <c r="A4071">
        <v>4069</v>
      </c>
      <c r="B4071" s="3" t="s">
        <v>4065</v>
      </c>
      <c r="C4071" s="3" t="s">
        <v>8172</v>
      </c>
      <c r="D4071" s="18">
        <v>1250</v>
      </c>
      <c r="E4071" s="18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7">
        <v>42022.453194444439</v>
      </c>
      <c r="L4071" s="7">
        <v>42063.291666666664</v>
      </c>
      <c r="M4071" s="5">
        <f>(J4071/86400)+25569+(-5/24)</f>
        <v>42022.453194444439</v>
      </c>
      <c r="N4071" s="5">
        <f t="shared" si="63"/>
        <v>42063.291666666664</v>
      </c>
      <c r="O4071" t="b">
        <v>0</v>
      </c>
      <c r="P4071">
        <v>13</v>
      </c>
      <c r="Q4071" t="b">
        <v>0</v>
      </c>
      <c r="R4071" t="s">
        <v>8271</v>
      </c>
      <c r="S4071" s="11">
        <f>SUM(E4071/D4071)*100</f>
        <v>34.4</v>
      </c>
      <c r="T4071" s="10">
        <f>SUM(E4071/P4071)</f>
        <v>33.07692307692308</v>
      </c>
      <c r="U4071" t="s">
        <v>8315</v>
      </c>
      <c r="V4071" t="s">
        <v>8316</v>
      </c>
    </row>
    <row r="4072" spans="1:22" ht="43.5" x14ac:dyDescent="0.35">
      <c r="A4072">
        <v>4070</v>
      </c>
      <c r="B4072" s="3" t="s">
        <v>4066</v>
      </c>
      <c r="C4072" s="3" t="s">
        <v>8173</v>
      </c>
      <c r="D4072" s="18">
        <v>1000</v>
      </c>
      <c r="E4072" s="18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7">
        <v>42031.458564814813</v>
      </c>
      <c r="L4072" s="7">
        <v>42063.916666666664</v>
      </c>
      <c r="M4072" s="5">
        <f>(J4072/86400)+25569+(-5/24)</f>
        <v>42031.458564814813</v>
      </c>
      <c r="N4072" s="5">
        <f t="shared" si="63"/>
        <v>42063.916666666664</v>
      </c>
      <c r="O4072" t="b">
        <v>0</v>
      </c>
      <c r="P4072">
        <v>6</v>
      </c>
      <c r="Q4072" t="b">
        <v>0</v>
      </c>
      <c r="R4072" t="s">
        <v>8271</v>
      </c>
      <c r="S4072" s="11">
        <f>SUM(E4072/D4072)*100</f>
        <v>16.5</v>
      </c>
      <c r="T4072" s="10">
        <f>SUM(E4072/P4072)</f>
        <v>27.5</v>
      </c>
      <c r="U4072" t="s">
        <v>8315</v>
      </c>
      <c r="V4072" t="s">
        <v>8316</v>
      </c>
    </row>
    <row r="4073" spans="1:22" ht="58" x14ac:dyDescent="0.35">
      <c r="A4073">
        <v>4071</v>
      </c>
      <c r="B4073" s="3" t="s">
        <v>4067</v>
      </c>
      <c r="C4073" s="3" t="s">
        <v>8174</v>
      </c>
      <c r="D4073" s="18">
        <v>20000</v>
      </c>
      <c r="E4073" s="18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7">
        <v>42700.59642361111</v>
      </c>
      <c r="L4073" s="7">
        <v>42730.59642361111</v>
      </c>
      <c r="M4073" s="5">
        <f>(J4073/86400)+25569+(-5/24)</f>
        <v>42700.59642361111</v>
      </c>
      <c r="N4073" s="5">
        <f t="shared" si="63"/>
        <v>42730.59642361111</v>
      </c>
      <c r="O4073" t="b">
        <v>0</v>
      </c>
      <c r="P4073">
        <v>0</v>
      </c>
      <c r="Q4073" t="b">
        <v>0</v>
      </c>
      <c r="R4073" t="s">
        <v>8271</v>
      </c>
      <c r="S4073" s="11">
        <f>SUM(E4073/D4073)*100</f>
        <v>0</v>
      </c>
      <c r="T4073" s="10" t="e">
        <f>SUM(E4073/P4073)</f>
        <v>#DIV/0!</v>
      </c>
      <c r="U4073" t="s">
        <v>8315</v>
      </c>
      <c r="V4073" t="s">
        <v>8316</v>
      </c>
    </row>
    <row r="4074" spans="1:22" ht="58" x14ac:dyDescent="0.35">
      <c r="A4074">
        <v>4072</v>
      </c>
      <c r="B4074" s="3" t="s">
        <v>4068</v>
      </c>
      <c r="C4074" s="3" t="s">
        <v>8175</v>
      </c>
      <c r="D4074" s="18">
        <v>1000</v>
      </c>
      <c r="E4074" s="18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7">
        <v>41812.566099537034</v>
      </c>
      <c r="L4074" s="7">
        <v>41872.566099537034</v>
      </c>
      <c r="M4074" s="5">
        <f>(J4074/86400)+25569+(-5/24)</f>
        <v>41812.566099537034</v>
      </c>
      <c r="N4074" s="5">
        <f t="shared" si="63"/>
        <v>41872.566099537034</v>
      </c>
      <c r="O4074" t="b">
        <v>0</v>
      </c>
      <c r="P4074">
        <v>2</v>
      </c>
      <c r="Q4074" t="b">
        <v>0</v>
      </c>
      <c r="R4074" t="s">
        <v>8271</v>
      </c>
      <c r="S4074" s="11">
        <f>SUM(E4074/D4074)*100</f>
        <v>0.4</v>
      </c>
      <c r="T4074" s="10">
        <f>SUM(E4074/P4074)</f>
        <v>2</v>
      </c>
      <c r="U4074" t="s">
        <v>8315</v>
      </c>
      <c r="V4074" t="s">
        <v>8316</v>
      </c>
    </row>
    <row r="4075" spans="1:22" ht="43.5" x14ac:dyDescent="0.35">
      <c r="A4075">
        <v>4073</v>
      </c>
      <c r="B4075" s="3" t="s">
        <v>4069</v>
      </c>
      <c r="C4075" s="3" t="s">
        <v>8176</v>
      </c>
      <c r="D4075" s="18">
        <v>3500</v>
      </c>
      <c r="E4075" s="18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7">
        <v>42078.136874999997</v>
      </c>
      <c r="L4075" s="7">
        <v>42132.958333333336</v>
      </c>
      <c r="M4075" s="5">
        <f>(J4075/86400)+25569+(-5/24)</f>
        <v>42078.136874999997</v>
      </c>
      <c r="N4075" s="5">
        <f t="shared" si="63"/>
        <v>42132.958333333336</v>
      </c>
      <c r="O4075" t="b">
        <v>0</v>
      </c>
      <c r="P4075">
        <v>2</v>
      </c>
      <c r="Q4075" t="b">
        <v>0</v>
      </c>
      <c r="R4075" t="s">
        <v>8271</v>
      </c>
      <c r="S4075" s="11">
        <f>SUM(E4075/D4075)*100</f>
        <v>1.0571428571428572</v>
      </c>
      <c r="T4075" s="10">
        <f>SUM(E4075/P4075)</f>
        <v>18.5</v>
      </c>
      <c r="U4075" t="s">
        <v>8315</v>
      </c>
      <c r="V4075" t="s">
        <v>8316</v>
      </c>
    </row>
    <row r="4076" spans="1:22" ht="43.5" x14ac:dyDescent="0.35">
      <c r="A4076">
        <v>4074</v>
      </c>
      <c r="B4076" s="3" t="s">
        <v>4070</v>
      </c>
      <c r="C4076" s="3" t="s">
        <v>8177</v>
      </c>
      <c r="D4076" s="18">
        <v>2750</v>
      </c>
      <c r="E4076" s="18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7">
        <v>42283.344618055555</v>
      </c>
      <c r="L4076" s="7">
        <v>42313.386284722219</v>
      </c>
      <c r="M4076" s="5">
        <f>(J4076/86400)+25569+(-5/24)</f>
        <v>42283.344618055555</v>
      </c>
      <c r="N4076" s="5">
        <f t="shared" si="63"/>
        <v>42313.386284722219</v>
      </c>
      <c r="O4076" t="b">
        <v>0</v>
      </c>
      <c r="P4076">
        <v>21</v>
      </c>
      <c r="Q4076" t="b">
        <v>0</v>
      </c>
      <c r="R4076" t="s">
        <v>8271</v>
      </c>
      <c r="S4076" s="11">
        <f>SUM(E4076/D4076)*100</f>
        <v>26.727272727272727</v>
      </c>
      <c r="T4076" s="10">
        <f>SUM(E4076/P4076)</f>
        <v>35</v>
      </c>
      <c r="U4076" t="s">
        <v>8315</v>
      </c>
      <c r="V4076" t="s">
        <v>8316</v>
      </c>
    </row>
    <row r="4077" spans="1:22" ht="43.5" x14ac:dyDescent="0.35">
      <c r="A4077">
        <v>4075</v>
      </c>
      <c r="B4077" s="3" t="s">
        <v>4071</v>
      </c>
      <c r="C4077" s="3" t="s">
        <v>8178</v>
      </c>
      <c r="D4077" s="18">
        <v>2000</v>
      </c>
      <c r="E4077" s="18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7">
        <v>41778.837604166663</v>
      </c>
      <c r="L4077" s="7">
        <v>41820.519444444442</v>
      </c>
      <c r="M4077" s="5">
        <f>(J4077/86400)+25569+(-5/24)</f>
        <v>41778.837604166663</v>
      </c>
      <c r="N4077" s="5">
        <f t="shared" si="63"/>
        <v>41820.519444444442</v>
      </c>
      <c r="O4077" t="b">
        <v>0</v>
      </c>
      <c r="P4077">
        <v>13</v>
      </c>
      <c r="Q4077" t="b">
        <v>0</v>
      </c>
      <c r="R4077" t="s">
        <v>8271</v>
      </c>
      <c r="S4077" s="11">
        <f>SUM(E4077/D4077)*100</f>
        <v>28.799999999999997</v>
      </c>
      <c r="T4077" s="10">
        <f>SUM(E4077/P4077)</f>
        <v>44.307692307692307</v>
      </c>
      <c r="U4077" t="s">
        <v>8315</v>
      </c>
      <c r="V4077" t="s">
        <v>8316</v>
      </c>
    </row>
    <row r="4078" spans="1:22" ht="43.5" x14ac:dyDescent="0.35">
      <c r="A4078">
        <v>4076</v>
      </c>
      <c r="B4078" s="3" t="s">
        <v>4072</v>
      </c>
      <c r="C4078" s="3" t="s">
        <v>8179</v>
      </c>
      <c r="D4078" s="18">
        <v>700</v>
      </c>
      <c r="E4078" s="1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7">
        <v>41905.587372685179</v>
      </c>
      <c r="L4078" s="7">
        <v>41933.618750000001</v>
      </c>
      <c r="M4078" s="5">
        <f>(J4078/86400)+25569+(-5/24)</f>
        <v>41905.587372685179</v>
      </c>
      <c r="N4078" s="5">
        <f t="shared" si="63"/>
        <v>41933.618750000001</v>
      </c>
      <c r="O4078" t="b">
        <v>0</v>
      </c>
      <c r="P4078">
        <v>0</v>
      </c>
      <c r="Q4078" t="b">
        <v>0</v>
      </c>
      <c r="R4078" t="s">
        <v>8271</v>
      </c>
      <c r="S4078" s="11">
        <f>SUM(E4078/D4078)*100</f>
        <v>0</v>
      </c>
      <c r="T4078" s="10" t="e">
        <f>SUM(E4078/P4078)</f>
        <v>#DIV/0!</v>
      </c>
      <c r="U4078" t="s">
        <v>8315</v>
      </c>
      <c r="V4078" t="s">
        <v>8316</v>
      </c>
    </row>
    <row r="4079" spans="1:22" ht="43.5" x14ac:dyDescent="0.35">
      <c r="A4079">
        <v>4077</v>
      </c>
      <c r="B4079" s="3" t="s">
        <v>4073</v>
      </c>
      <c r="C4079" s="3" t="s">
        <v>8180</v>
      </c>
      <c r="D4079" s="18">
        <v>15000</v>
      </c>
      <c r="E4079" s="18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7">
        <v>42695.502245370364</v>
      </c>
      <c r="L4079" s="7">
        <v>42725.502245370364</v>
      </c>
      <c r="M4079" s="5">
        <f>(J4079/86400)+25569+(-5/24)</f>
        <v>42695.502245370364</v>
      </c>
      <c r="N4079" s="5">
        <f t="shared" si="63"/>
        <v>42725.502245370364</v>
      </c>
      <c r="O4079" t="b">
        <v>0</v>
      </c>
      <c r="P4079">
        <v>6</v>
      </c>
      <c r="Q4079" t="b">
        <v>0</v>
      </c>
      <c r="R4079" t="s">
        <v>8271</v>
      </c>
      <c r="S4079" s="11">
        <f>SUM(E4079/D4079)*100</f>
        <v>8.9</v>
      </c>
      <c r="T4079" s="10">
        <f>SUM(E4079/P4079)</f>
        <v>222.5</v>
      </c>
      <c r="U4079" t="s">
        <v>8315</v>
      </c>
      <c r="V4079" t="s">
        <v>8316</v>
      </c>
    </row>
    <row r="4080" spans="1:22" ht="43.5" x14ac:dyDescent="0.35">
      <c r="A4080">
        <v>4078</v>
      </c>
      <c r="B4080" s="3" t="s">
        <v>4074</v>
      </c>
      <c r="C4080" s="3" t="s">
        <v>8181</v>
      </c>
      <c r="D4080" s="18">
        <v>250</v>
      </c>
      <c r="E4080" s="18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7">
        <v>42732.579189814809</v>
      </c>
      <c r="L4080" s="7">
        <v>42762.579189814809</v>
      </c>
      <c r="M4080" s="5">
        <f>(J4080/86400)+25569+(-5/24)</f>
        <v>42732.579189814809</v>
      </c>
      <c r="N4080" s="5">
        <f t="shared" si="63"/>
        <v>42762.579189814809</v>
      </c>
      <c r="O4080" t="b">
        <v>0</v>
      </c>
      <c r="P4080">
        <v>0</v>
      </c>
      <c r="Q4080" t="b">
        <v>0</v>
      </c>
      <c r="R4080" t="s">
        <v>8271</v>
      </c>
      <c r="S4080" s="11">
        <f>SUM(E4080/D4080)*100</f>
        <v>0</v>
      </c>
      <c r="T4080" s="10" t="e">
        <f>SUM(E4080/P4080)</f>
        <v>#DIV/0!</v>
      </c>
      <c r="U4080" t="s">
        <v>8315</v>
      </c>
      <c r="V4080" t="s">
        <v>8316</v>
      </c>
    </row>
    <row r="4081" spans="1:22" ht="43.5" x14ac:dyDescent="0.35">
      <c r="A4081">
        <v>4079</v>
      </c>
      <c r="B4081" s="3" t="s">
        <v>4075</v>
      </c>
      <c r="C4081" s="3" t="s">
        <v>8182</v>
      </c>
      <c r="D4081" s="18">
        <v>3000</v>
      </c>
      <c r="E4081" s="18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7">
        <v>42510.730567129627</v>
      </c>
      <c r="L4081" s="7">
        <v>42540.730567129627</v>
      </c>
      <c r="M4081" s="5">
        <f>(J4081/86400)+25569+(-5/24)</f>
        <v>42510.730567129627</v>
      </c>
      <c r="N4081" s="5">
        <f t="shared" si="63"/>
        <v>42540.730567129627</v>
      </c>
      <c r="O4081" t="b">
        <v>0</v>
      </c>
      <c r="P4081">
        <v>1</v>
      </c>
      <c r="Q4081" t="b">
        <v>0</v>
      </c>
      <c r="R4081" t="s">
        <v>8271</v>
      </c>
      <c r="S4081" s="11">
        <f>SUM(E4081/D4081)*100</f>
        <v>0.16666666666666669</v>
      </c>
      <c r="T4081" s="10">
        <f>SUM(E4081/P4081)</f>
        <v>5</v>
      </c>
      <c r="U4081" t="s">
        <v>8315</v>
      </c>
      <c r="V4081" t="s">
        <v>8316</v>
      </c>
    </row>
    <row r="4082" spans="1:22" ht="43.5" x14ac:dyDescent="0.35">
      <c r="A4082">
        <v>4080</v>
      </c>
      <c r="B4082" s="3" t="s">
        <v>4076</v>
      </c>
      <c r="C4082" s="3" t="s">
        <v>8183</v>
      </c>
      <c r="D4082" s="18">
        <v>3000</v>
      </c>
      <c r="E4082" s="18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7">
        <v>42511.489768518521</v>
      </c>
      <c r="L4082" s="7">
        <v>42535.579166666663</v>
      </c>
      <c r="M4082" s="5">
        <f>(J4082/86400)+25569+(-5/24)</f>
        <v>42511.489768518521</v>
      </c>
      <c r="N4082" s="5">
        <f t="shared" si="63"/>
        <v>42535.579166666663</v>
      </c>
      <c r="O4082" t="b">
        <v>0</v>
      </c>
      <c r="P4082">
        <v>0</v>
      </c>
      <c r="Q4082" t="b">
        <v>0</v>
      </c>
      <c r="R4082" t="s">
        <v>8271</v>
      </c>
      <c r="S4082" s="11">
        <f>SUM(E4082/D4082)*100</f>
        <v>0</v>
      </c>
      <c r="T4082" s="10" t="e">
        <f>SUM(E4082/P4082)</f>
        <v>#DIV/0!</v>
      </c>
      <c r="U4082" t="s">
        <v>8315</v>
      </c>
      <c r="V4082" t="s">
        <v>8316</v>
      </c>
    </row>
    <row r="4083" spans="1:22" ht="43.5" x14ac:dyDescent="0.35">
      <c r="A4083">
        <v>4081</v>
      </c>
      <c r="B4083" s="3" t="s">
        <v>4077</v>
      </c>
      <c r="C4083" s="3" t="s">
        <v>8184</v>
      </c>
      <c r="D4083" s="18">
        <v>2224</v>
      </c>
      <c r="E4083" s="18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7">
        <v>42041.372974537029</v>
      </c>
      <c r="L4083" s="7">
        <v>42071.331307870372</v>
      </c>
      <c r="M4083" s="5">
        <f>(J4083/86400)+25569+(-5/24)</f>
        <v>42041.372974537029</v>
      </c>
      <c r="N4083" s="5">
        <f t="shared" si="63"/>
        <v>42071.331307870372</v>
      </c>
      <c r="O4083" t="b">
        <v>0</v>
      </c>
      <c r="P4083">
        <v>12</v>
      </c>
      <c r="Q4083" t="b">
        <v>0</v>
      </c>
      <c r="R4083" t="s">
        <v>8271</v>
      </c>
      <c r="S4083" s="11">
        <f>SUM(E4083/D4083)*100</f>
        <v>15.737410071942445</v>
      </c>
      <c r="T4083" s="10">
        <f>SUM(E4083/P4083)</f>
        <v>29.166666666666668</v>
      </c>
      <c r="U4083" t="s">
        <v>8315</v>
      </c>
      <c r="V4083" t="s">
        <v>8316</v>
      </c>
    </row>
    <row r="4084" spans="1:22" ht="43.5" x14ac:dyDescent="0.35">
      <c r="A4084">
        <v>4082</v>
      </c>
      <c r="B4084" s="3" t="s">
        <v>4078</v>
      </c>
      <c r="C4084" s="3" t="s">
        <v>8185</v>
      </c>
      <c r="D4084" s="18">
        <v>150</v>
      </c>
      <c r="E4084" s="18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7">
        <v>42306.980937499997</v>
      </c>
      <c r="L4084" s="7">
        <v>42322.749999999993</v>
      </c>
      <c r="M4084" s="5">
        <f>(J4084/86400)+25569+(-5/24)</f>
        <v>42306.980937499997</v>
      </c>
      <c r="N4084" s="5">
        <f t="shared" si="63"/>
        <v>42322.749999999993</v>
      </c>
      <c r="O4084" t="b">
        <v>0</v>
      </c>
      <c r="P4084">
        <v>2</v>
      </c>
      <c r="Q4084" t="b">
        <v>0</v>
      </c>
      <c r="R4084" t="s">
        <v>8271</v>
      </c>
      <c r="S4084" s="11">
        <f>SUM(E4084/D4084)*100</f>
        <v>2</v>
      </c>
      <c r="T4084" s="10">
        <f>SUM(E4084/P4084)</f>
        <v>1.5</v>
      </c>
      <c r="U4084" t="s">
        <v>8315</v>
      </c>
      <c r="V4084" t="s">
        <v>8316</v>
      </c>
    </row>
    <row r="4085" spans="1:22" ht="43.5" x14ac:dyDescent="0.35">
      <c r="A4085">
        <v>4083</v>
      </c>
      <c r="B4085" s="3" t="s">
        <v>4079</v>
      </c>
      <c r="C4085" s="3" t="s">
        <v>8186</v>
      </c>
      <c r="D4085" s="18">
        <v>3500</v>
      </c>
      <c r="E4085" s="18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7">
        <v>42353.553425925922</v>
      </c>
      <c r="L4085" s="7">
        <v>42383.553425925922</v>
      </c>
      <c r="M4085" s="5">
        <f>(J4085/86400)+25569+(-5/24)</f>
        <v>42353.553425925922</v>
      </c>
      <c r="N4085" s="5">
        <f t="shared" si="63"/>
        <v>42383.553425925922</v>
      </c>
      <c r="O4085" t="b">
        <v>0</v>
      </c>
      <c r="P4085">
        <v>6</v>
      </c>
      <c r="Q4085" t="b">
        <v>0</v>
      </c>
      <c r="R4085" t="s">
        <v>8271</v>
      </c>
      <c r="S4085" s="11">
        <f>SUM(E4085/D4085)*100</f>
        <v>21.685714285714287</v>
      </c>
      <c r="T4085" s="10">
        <f>SUM(E4085/P4085)</f>
        <v>126.5</v>
      </c>
      <c r="U4085" t="s">
        <v>8315</v>
      </c>
      <c r="V4085" t="s">
        <v>8316</v>
      </c>
    </row>
    <row r="4086" spans="1:22" ht="58" x14ac:dyDescent="0.35">
      <c r="A4086">
        <v>4084</v>
      </c>
      <c r="B4086" s="3" t="s">
        <v>4080</v>
      </c>
      <c r="C4086" s="3" t="s">
        <v>8187</v>
      </c>
      <c r="D4086" s="18">
        <v>3000</v>
      </c>
      <c r="E4086" s="18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7">
        <v>42622.228078703702</v>
      </c>
      <c r="L4086" s="7">
        <v>42652.228078703702</v>
      </c>
      <c r="M4086" s="5">
        <f>(J4086/86400)+25569+(-5/24)</f>
        <v>42622.228078703702</v>
      </c>
      <c r="N4086" s="5">
        <f t="shared" si="63"/>
        <v>42652.228078703702</v>
      </c>
      <c r="O4086" t="b">
        <v>0</v>
      </c>
      <c r="P4086">
        <v>1</v>
      </c>
      <c r="Q4086" t="b">
        <v>0</v>
      </c>
      <c r="R4086" t="s">
        <v>8271</v>
      </c>
      <c r="S4086" s="11">
        <f>SUM(E4086/D4086)*100</f>
        <v>0.33333333333333337</v>
      </c>
      <c r="T4086" s="10">
        <f>SUM(E4086/P4086)</f>
        <v>10</v>
      </c>
      <c r="U4086" t="s">
        <v>8315</v>
      </c>
      <c r="V4086" t="s">
        <v>8316</v>
      </c>
    </row>
    <row r="4087" spans="1:22" ht="43.5" x14ac:dyDescent="0.35">
      <c r="A4087">
        <v>4085</v>
      </c>
      <c r="B4087" s="3" t="s">
        <v>4081</v>
      </c>
      <c r="C4087" s="3" t="s">
        <v>8188</v>
      </c>
      <c r="D4087" s="18">
        <v>3500</v>
      </c>
      <c r="E4087" s="18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7">
        <v>42058.395543981482</v>
      </c>
      <c r="L4087" s="7">
        <v>42086.957638888889</v>
      </c>
      <c r="M4087" s="5">
        <f>(J4087/86400)+25569+(-5/24)</f>
        <v>42058.395543981482</v>
      </c>
      <c r="N4087" s="5">
        <f t="shared" si="63"/>
        <v>42086.957638888889</v>
      </c>
      <c r="O4087" t="b">
        <v>0</v>
      </c>
      <c r="P4087">
        <v>1</v>
      </c>
      <c r="Q4087" t="b">
        <v>0</v>
      </c>
      <c r="R4087" t="s">
        <v>8271</v>
      </c>
      <c r="S4087" s="11">
        <f>SUM(E4087/D4087)*100</f>
        <v>0.2857142857142857</v>
      </c>
      <c r="T4087" s="10">
        <f>SUM(E4087/P4087)</f>
        <v>10</v>
      </c>
      <c r="U4087" t="s">
        <v>8315</v>
      </c>
      <c r="V4087" t="s">
        <v>8316</v>
      </c>
    </row>
    <row r="4088" spans="1:22" ht="43.5" x14ac:dyDescent="0.35">
      <c r="A4088">
        <v>4086</v>
      </c>
      <c r="B4088" s="3" t="s">
        <v>4082</v>
      </c>
      <c r="C4088" s="3" t="s">
        <v>8189</v>
      </c>
      <c r="D4088" s="18">
        <v>1000</v>
      </c>
      <c r="E4088" s="1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7">
        <v>42304.732627314814</v>
      </c>
      <c r="L4088" s="7">
        <v>42328.958333333336</v>
      </c>
      <c r="M4088" s="5">
        <f>(J4088/86400)+25569+(-5/24)</f>
        <v>42304.732627314814</v>
      </c>
      <c r="N4088" s="5">
        <f t="shared" si="63"/>
        <v>42328.958333333336</v>
      </c>
      <c r="O4088" t="b">
        <v>0</v>
      </c>
      <c r="P4088">
        <v>5</v>
      </c>
      <c r="Q4088" t="b">
        <v>0</v>
      </c>
      <c r="R4088" t="s">
        <v>8271</v>
      </c>
      <c r="S4088" s="11">
        <f>SUM(E4088/D4088)*100</f>
        <v>4.7</v>
      </c>
      <c r="T4088" s="10">
        <f>SUM(E4088/P4088)</f>
        <v>9.4</v>
      </c>
      <c r="U4088" t="s">
        <v>8315</v>
      </c>
      <c r="V4088" t="s">
        <v>8316</v>
      </c>
    </row>
    <row r="4089" spans="1:22" x14ac:dyDescent="0.35">
      <c r="A4089">
        <v>4087</v>
      </c>
      <c r="B4089" s="3" t="s">
        <v>4083</v>
      </c>
      <c r="C4089" s="3" t="s">
        <v>8190</v>
      </c>
      <c r="D4089" s="18">
        <v>9600</v>
      </c>
      <c r="E4089" s="18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7">
        <v>42538.53456018518</v>
      </c>
      <c r="L4089" s="7">
        <v>42568.53456018518</v>
      </c>
      <c r="M4089" s="5">
        <f>(J4089/86400)+25569+(-5/24)</f>
        <v>42538.53456018518</v>
      </c>
      <c r="N4089" s="5">
        <f t="shared" si="63"/>
        <v>42568.53456018518</v>
      </c>
      <c r="O4089" t="b">
        <v>0</v>
      </c>
      <c r="P4089">
        <v>0</v>
      </c>
      <c r="Q4089" t="b">
        <v>0</v>
      </c>
      <c r="R4089" t="s">
        <v>8271</v>
      </c>
      <c r="S4089" s="11">
        <f>SUM(E4089/D4089)*100</f>
        <v>0</v>
      </c>
      <c r="T4089" s="10" t="e">
        <f>SUM(E4089/P4089)</f>
        <v>#DIV/0!</v>
      </c>
      <c r="U4089" t="s">
        <v>8315</v>
      </c>
      <c r="V4089" t="s">
        <v>8316</v>
      </c>
    </row>
    <row r="4090" spans="1:22" ht="43.5" x14ac:dyDescent="0.35">
      <c r="A4090">
        <v>4088</v>
      </c>
      <c r="B4090" s="3" t="s">
        <v>4084</v>
      </c>
      <c r="C4090" s="3" t="s">
        <v>8191</v>
      </c>
      <c r="D4090" s="18">
        <v>2000</v>
      </c>
      <c r="E4090" s="18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7">
        <v>41990.40421296296</v>
      </c>
      <c r="L4090" s="7">
        <v>42020.226388888885</v>
      </c>
      <c r="M4090" s="5">
        <f>(J4090/86400)+25569+(-5/24)</f>
        <v>41990.40421296296</v>
      </c>
      <c r="N4090" s="5">
        <f t="shared" si="63"/>
        <v>42020.226388888885</v>
      </c>
      <c r="O4090" t="b">
        <v>0</v>
      </c>
      <c r="P4090">
        <v>3</v>
      </c>
      <c r="Q4090" t="b">
        <v>0</v>
      </c>
      <c r="R4090" t="s">
        <v>8271</v>
      </c>
      <c r="S4090" s="11">
        <f>SUM(E4090/D4090)*100</f>
        <v>10.8</v>
      </c>
      <c r="T4090" s="10">
        <f>SUM(E4090/P4090)</f>
        <v>72</v>
      </c>
      <c r="U4090" t="s">
        <v>8315</v>
      </c>
      <c r="V4090" t="s">
        <v>8316</v>
      </c>
    </row>
    <row r="4091" spans="1:22" ht="58" x14ac:dyDescent="0.35">
      <c r="A4091">
        <v>4089</v>
      </c>
      <c r="B4091" s="3" t="s">
        <v>4085</v>
      </c>
      <c r="C4091" s="3" t="s">
        <v>8192</v>
      </c>
      <c r="D4091" s="18">
        <v>5000</v>
      </c>
      <c r="E4091" s="18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7">
        <v>42122.524166666662</v>
      </c>
      <c r="L4091" s="7">
        <v>42155.524305555555</v>
      </c>
      <c r="M4091" s="5">
        <f>(J4091/86400)+25569+(-5/24)</f>
        <v>42122.524166666662</v>
      </c>
      <c r="N4091" s="5">
        <f t="shared" si="63"/>
        <v>42155.524305555555</v>
      </c>
      <c r="O4091" t="b">
        <v>0</v>
      </c>
      <c r="P4091">
        <v>8</v>
      </c>
      <c r="Q4091" t="b">
        <v>0</v>
      </c>
      <c r="R4091" t="s">
        <v>8271</v>
      </c>
      <c r="S4091" s="11">
        <f>SUM(E4091/D4091)*100</f>
        <v>4.8</v>
      </c>
      <c r="T4091" s="10">
        <f>SUM(E4091/P4091)</f>
        <v>30</v>
      </c>
      <c r="U4091" t="s">
        <v>8315</v>
      </c>
      <c r="V4091" t="s">
        <v>8316</v>
      </c>
    </row>
    <row r="4092" spans="1:22" ht="43.5" x14ac:dyDescent="0.35">
      <c r="A4092">
        <v>4090</v>
      </c>
      <c r="B4092" s="3" t="s">
        <v>4086</v>
      </c>
      <c r="C4092" s="3" t="s">
        <v>8193</v>
      </c>
      <c r="D4092" s="18">
        <v>1000</v>
      </c>
      <c r="E4092" s="18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7">
        <v>42209.464548611104</v>
      </c>
      <c r="L4092" s="7">
        <v>42223.416666666664</v>
      </c>
      <c r="M4092" s="5">
        <f>(J4092/86400)+25569+(-5/24)</f>
        <v>42209.464548611104</v>
      </c>
      <c r="N4092" s="5">
        <f t="shared" si="63"/>
        <v>42223.416666666664</v>
      </c>
      <c r="O4092" t="b">
        <v>0</v>
      </c>
      <c r="P4092">
        <v>3</v>
      </c>
      <c r="Q4092" t="b">
        <v>0</v>
      </c>
      <c r="R4092" t="s">
        <v>8271</v>
      </c>
      <c r="S4092" s="11">
        <f>SUM(E4092/D4092)*100</f>
        <v>3.2</v>
      </c>
      <c r="T4092" s="10">
        <f>SUM(E4092/P4092)</f>
        <v>10.666666666666666</v>
      </c>
      <c r="U4092" t="s">
        <v>8315</v>
      </c>
      <c r="V4092" t="s">
        <v>8316</v>
      </c>
    </row>
    <row r="4093" spans="1:22" ht="43.5" x14ac:dyDescent="0.35">
      <c r="A4093">
        <v>4091</v>
      </c>
      <c r="B4093" s="3" t="s">
        <v>4087</v>
      </c>
      <c r="C4093" s="3" t="s">
        <v>8194</v>
      </c>
      <c r="D4093" s="18">
        <v>1600</v>
      </c>
      <c r="E4093" s="18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7">
        <v>41990.298043981478</v>
      </c>
      <c r="L4093" s="7">
        <v>42020.298043981478</v>
      </c>
      <c r="M4093" s="5">
        <f>(J4093/86400)+25569+(-5/24)</f>
        <v>41990.298043981478</v>
      </c>
      <c r="N4093" s="5">
        <f t="shared" si="63"/>
        <v>42020.298043981478</v>
      </c>
      <c r="O4093" t="b">
        <v>0</v>
      </c>
      <c r="P4093">
        <v>8</v>
      </c>
      <c r="Q4093" t="b">
        <v>0</v>
      </c>
      <c r="R4093" t="s">
        <v>8271</v>
      </c>
      <c r="S4093" s="11">
        <f>SUM(E4093/D4093)*100</f>
        <v>12.75</v>
      </c>
      <c r="T4093" s="10">
        <f>SUM(E4093/P4093)</f>
        <v>25.5</v>
      </c>
      <c r="U4093" t="s">
        <v>8315</v>
      </c>
      <c r="V4093" t="s">
        <v>8316</v>
      </c>
    </row>
    <row r="4094" spans="1:22" ht="43.5" x14ac:dyDescent="0.35">
      <c r="A4094">
        <v>4092</v>
      </c>
      <c r="B4094" s="3" t="s">
        <v>4088</v>
      </c>
      <c r="C4094" s="3" t="s">
        <v>8195</v>
      </c>
      <c r="D4094" s="18">
        <v>110000</v>
      </c>
      <c r="E4094" s="18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7">
        <v>42038.986655092587</v>
      </c>
      <c r="L4094" s="7">
        <v>42098.944988425923</v>
      </c>
      <c r="M4094" s="5">
        <f>(J4094/86400)+25569+(-5/24)</f>
        <v>42038.986655092587</v>
      </c>
      <c r="N4094" s="5">
        <f t="shared" si="63"/>
        <v>42098.944988425923</v>
      </c>
      <c r="O4094" t="b">
        <v>0</v>
      </c>
      <c r="P4094">
        <v>1</v>
      </c>
      <c r="Q4094" t="b">
        <v>0</v>
      </c>
      <c r="R4094" t="s">
        <v>8271</v>
      </c>
      <c r="S4094" s="11">
        <f>SUM(E4094/D4094)*100</f>
        <v>1.8181818181818181E-2</v>
      </c>
      <c r="T4094" s="10">
        <f>SUM(E4094/P4094)</f>
        <v>20</v>
      </c>
      <c r="U4094" t="s">
        <v>8315</v>
      </c>
      <c r="V4094" t="s">
        <v>8316</v>
      </c>
    </row>
    <row r="4095" spans="1:22" ht="43.5" x14ac:dyDescent="0.35">
      <c r="A4095">
        <v>4093</v>
      </c>
      <c r="B4095" s="3" t="s">
        <v>4089</v>
      </c>
      <c r="C4095" s="3" t="s">
        <v>8196</v>
      </c>
      <c r="D4095" s="18">
        <v>2500</v>
      </c>
      <c r="E4095" s="18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7">
        <v>42178.607557870368</v>
      </c>
      <c r="L4095" s="7">
        <v>42238.607557870368</v>
      </c>
      <c r="M4095" s="5">
        <f>(J4095/86400)+25569+(-5/24)</f>
        <v>42178.607557870368</v>
      </c>
      <c r="N4095" s="5">
        <f t="shared" si="63"/>
        <v>42238.607557870368</v>
      </c>
      <c r="O4095" t="b">
        <v>0</v>
      </c>
      <c r="P4095">
        <v>4</v>
      </c>
      <c r="Q4095" t="b">
        <v>0</v>
      </c>
      <c r="R4095" t="s">
        <v>8271</v>
      </c>
      <c r="S4095" s="11">
        <f>SUM(E4095/D4095)*100</f>
        <v>2.4</v>
      </c>
      <c r="T4095" s="10">
        <f>SUM(E4095/P4095)</f>
        <v>15</v>
      </c>
      <c r="U4095" t="s">
        <v>8315</v>
      </c>
      <c r="V4095" t="s">
        <v>8316</v>
      </c>
    </row>
    <row r="4096" spans="1:22" ht="43.5" x14ac:dyDescent="0.35">
      <c r="A4096">
        <v>4094</v>
      </c>
      <c r="B4096" s="3" t="s">
        <v>4090</v>
      </c>
      <c r="C4096" s="3" t="s">
        <v>8197</v>
      </c>
      <c r="D4096" s="18">
        <v>2000</v>
      </c>
      <c r="E4096" s="18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7">
        <v>41889.878472222219</v>
      </c>
      <c r="L4096" s="7">
        <v>41933.999305555553</v>
      </c>
      <c r="M4096" s="5">
        <f>(J4096/86400)+25569+(-5/24)</f>
        <v>41889.878472222219</v>
      </c>
      <c r="N4096" s="5">
        <f t="shared" si="63"/>
        <v>41933.999305555553</v>
      </c>
      <c r="O4096" t="b">
        <v>0</v>
      </c>
      <c r="P4096">
        <v>8</v>
      </c>
      <c r="Q4096" t="b">
        <v>0</v>
      </c>
      <c r="R4096" t="s">
        <v>8271</v>
      </c>
      <c r="S4096" s="11">
        <f>SUM(E4096/D4096)*100</f>
        <v>36.5</v>
      </c>
      <c r="T4096" s="10">
        <f>SUM(E4096/P4096)</f>
        <v>91.25</v>
      </c>
      <c r="U4096" t="s">
        <v>8315</v>
      </c>
      <c r="V4096" t="s">
        <v>8316</v>
      </c>
    </row>
    <row r="4097" spans="1:22" ht="43.5" x14ac:dyDescent="0.35">
      <c r="A4097">
        <v>4095</v>
      </c>
      <c r="B4097" s="3" t="s">
        <v>4091</v>
      </c>
      <c r="C4097" s="3" t="s">
        <v>8198</v>
      </c>
      <c r="D4097" s="18">
        <v>30000</v>
      </c>
      <c r="E4097" s="18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7">
        <v>42692.823495370372</v>
      </c>
      <c r="L4097" s="7">
        <v>42722.823495370372</v>
      </c>
      <c r="M4097" s="5">
        <f>(J4097/86400)+25569+(-5/24)</f>
        <v>42692.823495370372</v>
      </c>
      <c r="N4097" s="5">
        <f t="shared" si="63"/>
        <v>42722.823495370372</v>
      </c>
      <c r="O4097" t="b">
        <v>0</v>
      </c>
      <c r="P4097">
        <v>1</v>
      </c>
      <c r="Q4097" t="b">
        <v>0</v>
      </c>
      <c r="R4097" t="s">
        <v>8271</v>
      </c>
      <c r="S4097" s="11">
        <f>SUM(E4097/D4097)*100</f>
        <v>2.666666666666667</v>
      </c>
      <c r="T4097" s="10">
        <f>SUM(E4097/P4097)</f>
        <v>800</v>
      </c>
      <c r="U4097" t="s">
        <v>8315</v>
      </c>
      <c r="V4097" t="s">
        <v>8316</v>
      </c>
    </row>
    <row r="4098" spans="1:22" ht="43.5" x14ac:dyDescent="0.35">
      <c r="A4098">
        <v>4096</v>
      </c>
      <c r="B4098" s="3" t="s">
        <v>4092</v>
      </c>
      <c r="C4098" s="3" t="s">
        <v>8199</v>
      </c>
      <c r="D4098" s="18">
        <v>3500</v>
      </c>
      <c r="E4098" s="1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7">
        <v>42750.321979166663</v>
      </c>
      <c r="L4098" s="7">
        <v>42794.160416666666</v>
      </c>
      <c r="M4098" s="5">
        <f>(J4098/86400)+25569+(-5/24)</f>
        <v>42750.321979166663</v>
      </c>
      <c r="N4098" s="5">
        <f t="shared" si="63"/>
        <v>42794.160416666666</v>
      </c>
      <c r="O4098" t="b">
        <v>0</v>
      </c>
      <c r="P4098">
        <v>5</v>
      </c>
      <c r="Q4098" t="b">
        <v>0</v>
      </c>
      <c r="R4098" t="s">
        <v>8271</v>
      </c>
      <c r="S4098" s="11">
        <f>SUM(E4098/D4098)*100</f>
        <v>11.428571428571429</v>
      </c>
      <c r="T4098" s="10">
        <f>SUM(E4098/P4098)</f>
        <v>80</v>
      </c>
      <c r="U4098" t="s">
        <v>8315</v>
      </c>
      <c r="V4098" t="s">
        <v>8316</v>
      </c>
    </row>
    <row r="4099" spans="1:22" ht="43.5" x14ac:dyDescent="0.35">
      <c r="A4099">
        <v>4097</v>
      </c>
      <c r="B4099" s="3" t="s">
        <v>4093</v>
      </c>
      <c r="C4099" s="3" t="s">
        <v>8200</v>
      </c>
      <c r="D4099" s="18">
        <v>10000</v>
      </c>
      <c r="E4099" s="18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7">
        <v>42344.616168981483</v>
      </c>
      <c r="L4099" s="7">
        <v>42400.788194444445</v>
      </c>
      <c r="M4099" s="5">
        <f>(J4099/86400)+25569+(-5/24)</f>
        <v>42344.616168981483</v>
      </c>
      <c r="N4099" s="5">
        <f t="shared" ref="N4099:N4115" si="64">(I4099/86400)+25569+(-5/24)</f>
        <v>42400.788194444445</v>
      </c>
      <c r="O4099" t="b">
        <v>0</v>
      </c>
      <c r="P4099">
        <v>0</v>
      </c>
      <c r="Q4099" t="b">
        <v>0</v>
      </c>
      <c r="R4099" t="s">
        <v>8271</v>
      </c>
      <c r="S4099" s="11">
        <f>SUM(E4099/D4099)*100</f>
        <v>0</v>
      </c>
      <c r="T4099" s="10" t="e">
        <f>SUM(E4099/P4099)</f>
        <v>#DIV/0!</v>
      </c>
      <c r="U4099" t="s">
        <v>8315</v>
      </c>
      <c r="V4099" t="s">
        <v>8316</v>
      </c>
    </row>
    <row r="4100" spans="1:22" ht="43.5" x14ac:dyDescent="0.35">
      <c r="A4100">
        <v>4098</v>
      </c>
      <c r="B4100" s="3" t="s">
        <v>4094</v>
      </c>
      <c r="C4100" s="3" t="s">
        <v>8201</v>
      </c>
      <c r="D4100" s="18">
        <v>75000</v>
      </c>
      <c r="E4100" s="18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7">
        <v>42495.51385416666</v>
      </c>
      <c r="L4100" s="7">
        <v>42525.51385416666</v>
      </c>
      <c r="M4100" s="5">
        <f>(J4100/86400)+25569+(-5/24)</f>
        <v>42495.51385416666</v>
      </c>
      <c r="N4100" s="5">
        <f t="shared" si="64"/>
        <v>42525.51385416666</v>
      </c>
      <c r="O4100" t="b">
        <v>0</v>
      </c>
      <c r="P4100">
        <v>0</v>
      </c>
      <c r="Q4100" t="b">
        <v>0</v>
      </c>
      <c r="R4100" t="s">
        <v>8271</v>
      </c>
      <c r="S4100" s="11">
        <f>SUM(E4100/D4100)*100</f>
        <v>0</v>
      </c>
      <c r="T4100" s="10" t="e">
        <f>SUM(E4100/P4100)</f>
        <v>#DIV/0!</v>
      </c>
      <c r="U4100" t="s">
        <v>8315</v>
      </c>
      <c r="V4100" t="s">
        <v>8316</v>
      </c>
    </row>
    <row r="4101" spans="1:22" ht="58" x14ac:dyDescent="0.35">
      <c r="A4101">
        <v>4099</v>
      </c>
      <c r="B4101" s="3" t="s">
        <v>4095</v>
      </c>
      <c r="C4101" s="3" t="s">
        <v>8202</v>
      </c>
      <c r="D4101" s="18">
        <v>4500</v>
      </c>
      <c r="E4101" s="18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7">
        <v>42570.642048611109</v>
      </c>
      <c r="L4101" s="7">
        <v>42615.642048611109</v>
      </c>
      <c r="M4101" s="5">
        <f>(J4101/86400)+25569+(-5/24)</f>
        <v>42570.642048611109</v>
      </c>
      <c r="N4101" s="5">
        <f t="shared" si="64"/>
        <v>42615.642048611109</v>
      </c>
      <c r="O4101" t="b">
        <v>0</v>
      </c>
      <c r="P4101">
        <v>1</v>
      </c>
      <c r="Q4101" t="b">
        <v>0</v>
      </c>
      <c r="R4101" t="s">
        <v>8271</v>
      </c>
      <c r="S4101" s="11">
        <f>SUM(E4101/D4101)*100</f>
        <v>1.1111111111111112</v>
      </c>
      <c r="T4101" s="10">
        <f>SUM(E4101/P4101)</f>
        <v>50</v>
      </c>
      <c r="U4101" t="s">
        <v>8315</v>
      </c>
      <c r="V4101" t="s">
        <v>8316</v>
      </c>
    </row>
    <row r="4102" spans="1:22" ht="43.5" x14ac:dyDescent="0.35">
      <c r="A4102">
        <v>4100</v>
      </c>
      <c r="B4102" s="3" t="s">
        <v>4096</v>
      </c>
      <c r="C4102" s="3" t="s">
        <v>8203</v>
      </c>
      <c r="D4102" s="18">
        <v>270</v>
      </c>
      <c r="E4102" s="18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7">
        <v>41926.916550925926</v>
      </c>
      <c r="L4102" s="7">
        <v>41936.916550925926</v>
      </c>
      <c r="M4102" s="5">
        <f>(J4102/86400)+25569+(-5/24)</f>
        <v>41926.916550925926</v>
      </c>
      <c r="N4102" s="5">
        <f t="shared" si="64"/>
        <v>41936.916550925926</v>
      </c>
      <c r="O4102" t="b">
        <v>0</v>
      </c>
      <c r="P4102">
        <v>0</v>
      </c>
      <c r="Q4102" t="b">
        <v>0</v>
      </c>
      <c r="R4102" t="s">
        <v>8271</v>
      </c>
      <c r="S4102" s="11">
        <f>SUM(E4102/D4102)*100</f>
        <v>0</v>
      </c>
      <c r="T4102" s="10" t="e">
        <f>SUM(E4102/P4102)</f>
        <v>#DIV/0!</v>
      </c>
      <c r="U4102" t="s">
        <v>8315</v>
      </c>
      <c r="V4102" t="s">
        <v>8316</v>
      </c>
    </row>
    <row r="4103" spans="1:22" ht="43.5" x14ac:dyDescent="0.35">
      <c r="A4103">
        <v>4101</v>
      </c>
      <c r="B4103" s="3" t="s">
        <v>4097</v>
      </c>
      <c r="C4103" s="3" t="s">
        <v>8204</v>
      </c>
      <c r="D4103" s="18">
        <v>600</v>
      </c>
      <c r="E4103" s="18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7">
        <v>42730.695393518516</v>
      </c>
      <c r="L4103" s="7">
        <v>42760.695393518516</v>
      </c>
      <c r="M4103" s="5">
        <f>(J4103/86400)+25569+(-5/24)</f>
        <v>42730.695393518516</v>
      </c>
      <c r="N4103" s="5">
        <f t="shared" si="64"/>
        <v>42760.695393518516</v>
      </c>
      <c r="O4103" t="b">
        <v>0</v>
      </c>
      <c r="P4103">
        <v>0</v>
      </c>
      <c r="Q4103" t="b">
        <v>0</v>
      </c>
      <c r="R4103" t="s">
        <v>8271</v>
      </c>
      <c r="S4103" s="11">
        <f>SUM(E4103/D4103)*100</f>
        <v>0</v>
      </c>
      <c r="T4103" s="10" t="e">
        <f>SUM(E4103/P4103)</f>
        <v>#DIV/0!</v>
      </c>
      <c r="U4103" t="s">
        <v>8315</v>
      </c>
      <c r="V4103" t="s">
        <v>8316</v>
      </c>
    </row>
    <row r="4104" spans="1:22" ht="43.5" x14ac:dyDescent="0.35">
      <c r="A4104">
        <v>4102</v>
      </c>
      <c r="B4104" s="3" t="s">
        <v>4098</v>
      </c>
      <c r="C4104" s="3" t="s">
        <v>8205</v>
      </c>
      <c r="D4104" s="18">
        <v>500</v>
      </c>
      <c r="E4104" s="18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7">
        <v>42475.639733796292</v>
      </c>
      <c r="L4104" s="7">
        <v>42505.639733796292</v>
      </c>
      <c r="M4104" s="5">
        <f>(J4104/86400)+25569+(-5/24)</f>
        <v>42475.639733796292</v>
      </c>
      <c r="N4104" s="5">
        <f t="shared" si="64"/>
        <v>42505.639733796292</v>
      </c>
      <c r="O4104" t="b">
        <v>0</v>
      </c>
      <c r="P4104">
        <v>6</v>
      </c>
      <c r="Q4104" t="b">
        <v>0</v>
      </c>
      <c r="R4104" t="s">
        <v>8271</v>
      </c>
      <c r="S4104" s="11">
        <f>SUM(E4104/D4104)*100</f>
        <v>27.400000000000002</v>
      </c>
      <c r="T4104" s="10">
        <f>SUM(E4104/P4104)</f>
        <v>22.833333333333332</v>
      </c>
      <c r="U4104" t="s">
        <v>8315</v>
      </c>
      <c r="V4104" t="s">
        <v>8316</v>
      </c>
    </row>
    <row r="4105" spans="1:22" ht="43.5" x14ac:dyDescent="0.35">
      <c r="A4105">
        <v>4103</v>
      </c>
      <c r="B4105" s="3" t="s">
        <v>4099</v>
      </c>
      <c r="C4105" s="3" t="s">
        <v>8206</v>
      </c>
      <c r="D4105" s="18">
        <v>1000</v>
      </c>
      <c r="E4105" s="18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7">
        <v>42188.624606481484</v>
      </c>
      <c r="L4105" s="7">
        <v>42242.563888888886</v>
      </c>
      <c r="M4105" s="5">
        <f>(J4105/86400)+25569+(-5/24)</f>
        <v>42188.624606481484</v>
      </c>
      <c r="N4105" s="5">
        <f t="shared" si="64"/>
        <v>42242.563888888886</v>
      </c>
      <c r="O4105" t="b">
        <v>0</v>
      </c>
      <c r="P4105">
        <v>6</v>
      </c>
      <c r="Q4105" t="b">
        <v>0</v>
      </c>
      <c r="R4105" t="s">
        <v>8271</v>
      </c>
      <c r="S4105" s="11">
        <f>SUM(E4105/D4105)*100</f>
        <v>10</v>
      </c>
      <c r="T4105" s="10">
        <f>SUM(E4105/P4105)</f>
        <v>16.666666666666668</v>
      </c>
      <c r="U4105" t="s">
        <v>8315</v>
      </c>
      <c r="V4105" t="s">
        <v>8316</v>
      </c>
    </row>
    <row r="4106" spans="1:22" ht="43.5" x14ac:dyDescent="0.35">
      <c r="A4106">
        <v>4104</v>
      </c>
      <c r="B4106" s="3" t="s">
        <v>4100</v>
      </c>
      <c r="C4106" s="3" t="s">
        <v>8207</v>
      </c>
      <c r="D4106" s="18">
        <v>3000</v>
      </c>
      <c r="E4106" s="18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7">
        <v>42640.069837962961</v>
      </c>
      <c r="L4106" s="7">
        <v>42670.069837962961</v>
      </c>
      <c r="M4106" s="5">
        <f>(J4106/86400)+25569+(-5/24)</f>
        <v>42640.069837962961</v>
      </c>
      <c r="N4106" s="5">
        <f t="shared" si="64"/>
        <v>42670.069837962961</v>
      </c>
      <c r="O4106" t="b">
        <v>0</v>
      </c>
      <c r="P4106">
        <v>14</v>
      </c>
      <c r="Q4106" t="b">
        <v>0</v>
      </c>
      <c r="R4106" t="s">
        <v>8271</v>
      </c>
      <c r="S4106" s="11">
        <f>SUM(E4106/D4106)*100</f>
        <v>21.366666666666667</v>
      </c>
      <c r="T4106" s="10">
        <f>SUM(E4106/P4106)</f>
        <v>45.785714285714285</v>
      </c>
      <c r="U4106" t="s">
        <v>8315</v>
      </c>
      <c r="V4106" t="s">
        <v>8316</v>
      </c>
    </row>
    <row r="4107" spans="1:22" ht="58" x14ac:dyDescent="0.35">
      <c r="A4107">
        <v>4105</v>
      </c>
      <c r="B4107" s="3" t="s">
        <v>4101</v>
      </c>
      <c r="C4107" s="3" t="s">
        <v>8208</v>
      </c>
      <c r="D4107" s="18">
        <v>33000</v>
      </c>
      <c r="E4107" s="18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7">
        <v>42696.802187499998</v>
      </c>
      <c r="L4107" s="7">
        <v>42729.802187499998</v>
      </c>
      <c r="M4107" s="5">
        <f>(J4107/86400)+25569+(-5/24)</f>
        <v>42696.802187499998</v>
      </c>
      <c r="N4107" s="5">
        <f t="shared" si="64"/>
        <v>42729.802187499998</v>
      </c>
      <c r="O4107" t="b">
        <v>0</v>
      </c>
      <c r="P4107">
        <v>6</v>
      </c>
      <c r="Q4107" t="b">
        <v>0</v>
      </c>
      <c r="R4107" t="s">
        <v>8271</v>
      </c>
      <c r="S4107" s="11">
        <f>SUM(E4107/D4107)*100</f>
        <v>6.9696969696969706</v>
      </c>
      <c r="T4107" s="10">
        <f>SUM(E4107/P4107)</f>
        <v>383.33333333333331</v>
      </c>
      <c r="U4107" t="s">
        <v>8315</v>
      </c>
      <c r="V4107" t="s">
        <v>8316</v>
      </c>
    </row>
    <row r="4108" spans="1:22" ht="43.5" x14ac:dyDescent="0.35">
      <c r="A4108">
        <v>4106</v>
      </c>
      <c r="B4108" s="3" t="s">
        <v>4102</v>
      </c>
      <c r="C4108" s="3" t="s">
        <v>8209</v>
      </c>
      <c r="D4108" s="18">
        <v>5000</v>
      </c>
      <c r="E4108" s="1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7">
        <v>42052.841041666667</v>
      </c>
      <c r="L4108" s="7">
        <v>42095.833333333336</v>
      </c>
      <c r="M4108" s="5">
        <f>(J4108/86400)+25569+(-5/24)</f>
        <v>42052.841041666667</v>
      </c>
      <c r="N4108" s="5">
        <f t="shared" si="64"/>
        <v>42095.833333333336</v>
      </c>
      <c r="O4108" t="b">
        <v>0</v>
      </c>
      <c r="P4108">
        <v>33</v>
      </c>
      <c r="Q4108" t="b">
        <v>0</v>
      </c>
      <c r="R4108" t="s">
        <v>8271</v>
      </c>
      <c r="S4108" s="11">
        <f>SUM(E4108/D4108)*100</f>
        <v>70.599999999999994</v>
      </c>
      <c r="T4108" s="10">
        <f>SUM(E4108/P4108)</f>
        <v>106.96969696969697</v>
      </c>
      <c r="U4108" t="s">
        <v>8315</v>
      </c>
      <c r="V4108" t="s">
        <v>8316</v>
      </c>
    </row>
    <row r="4109" spans="1:22" ht="43.5" x14ac:dyDescent="0.35">
      <c r="A4109">
        <v>4107</v>
      </c>
      <c r="B4109" s="3" t="s">
        <v>4103</v>
      </c>
      <c r="C4109" s="3" t="s">
        <v>8210</v>
      </c>
      <c r="D4109" s="18">
        <v>2000</v>
      </c>
      <c r="E4109" s="18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7">
        <v>41883.708344907405</v>
      </c>
      <c r="L4109" s="7">
        <v>41906.708344907405</v>
      </c>
      <c r="M4109" s="5">
        <f>(J4109/86400)+25569+(-5/24)</f>
        <v>41883.708344907405</v>
      </c>
      <c r="N4109" s="5">
        <f t="shared" si="64"/>
        <v>41906.708344907405</v>
      </c>
      <c r="O4109" t="b">
        <v>0</v>
      </c>
      <c r="P4109">
        <v>4</v>
      </c>
      <c r="Q4109" t="b">
        <v>0</v>
      </c>
      <c r="R4109" t="s">
        <v>8271</v>
      </c>
      <c r="S4109" s="11">
        <f>SUM(E4109/D4109)*100</f>
        <v>2.0500000000000003</v>
      </c>
      <c r="T4109" s="10">
        <f>SUM(E4109/P4109)</f>
        <v>10.25</v>
      </c>
      <c r="U4109" t="s">
        <v>8315</v>
      </c>
      <c r="V4109" t="s">
        <v>8316</v>
      </c>
    </row>
    <row r="4110" spans="1:22" ht="43.5" x14ac:dyDescent="0.35">
      <c r="A4110">
        <v>4108</v>
      </c>
      <c r="B4110" s="3" t="s">
        <v>4104</v>
      </c>
      <c r="C4110" s="3" t="s">
        <v>8211</v>
      </c>
      <c r="D4110" s="18">
        <v>3000</v>
      </c>
      <c r="E4110" s="18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7">
        <v>42766.823344907403</v>
      </c>
      <c r="L4110" s="7">
        <v>42796.999999999993</v>
      </c>
      <c r="M4110" s="5">
        <f>(J4110/86400)+25569+(-5/24)</f>
        <v>42766.823344907403</v>
      </c>
      <c r="N4110" s="5">
        <f t="shared" si="64"/>
        <v>42796.999999999993</v>
      </c>
      <c r="O4110" t="b">
        <v>0</v>
      </c>
      <c r="P4110">
        <v>1</v>
      </c>
      <c r="Q4110" t="b">
        <v>0</v>
      </c>
      <c r="R4110" t="s">
        <v>8271</v>
      </c>
      <c r="S4110" s="11">
        <f>SUM(E4110/D4110)*100</f>
        <v>1.9666666666666666</v>
      </c>
      <c r="T4110" s="10">
        <f>SUM(E4110/P4110)</f>
        <v>59</v>
      </c>
      <c r="U4110" t="s">
        <v>8315</v>
      </c>
      <c r="V4110" t="s">
        <v>8316</v>
      </c>
    </row>
    <row r="4111" spans="1:22" ht="43.5" x14ac:dyDescent="0.35">
      <c r="A4111">
        <v>4109</v>
      </c>
      <c r="B4111" s="3" t="s">
        <v>4105</v>
      </c>
      <c r="C4111" s="3" t="s">
        <v>8212</v>
      </c>
      <c r="D4111" s="18">
        <v>500</v>
      </c>
      <c r="E4111" s="18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7">
        <v>42307.331064814811</v>
      </c>
      <c r="L4111" s="7">
        <v>42337.372731481482</v>
      </c>
      <c r="M4111" s="5">
        <f>(J4111/86400)+25569+(-5/24)</f>
        <v>42307.331064814811</v>
      </c>
      <c r="N4111" s="5">
        <f t="shared" si="64"/>
        <v>42337.372731481482</v>
      </c>
      <c r="O4111" t="b">
        <v>0</v>
      </c>
      <c r="P4111">
        <v>0</v>
      </c>
      <c r="Q4111" t="b">
        <v>0</v>
      </c>
      <c r="R4111" t="s">
        <v>8271</v>
      </c>
      <c r="S4111" s="11">
        <f>SUM(E4111/D4111)*100</f>
        <v>0</v>
      </c>
      <c r="T4111" s="10" t="e">
        <f>SUM(E4111/P4111)</f>
        <v>#DIV/0!</v>
      </c>
      <c r="U4111" t="s">
        <v>8315</v>
      </c>
      <c r="V4111" t="s">
        <v>8316</v>
      </c>
    </row>
    <row r="4112" spans="1:22" ht="43.5" x14ac:dyDescent="0.35">
      <c r="A4112">
        <v>4110</v>
      </c>
      <c r="B4112" s="3" t="s">
        <v>4106</v>
      </c>
      <c r="C4112" s="3" t="s">
        <v>8213</v>
      </c>
      <c r="D4112" s="18">
        <v>300</v>
      </c>
      <c r="E4112" s="18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7">
        <v>42512.418414351851</v>
      </c>
      <c r="L4112" s="7">
        <v>42572.418414351851</v>
      </c>
      <c r="M4112" s="5">
        <f>(J4112/86400)+25569+(-5/24)</f>
        <v>42512.418414351851</v>
      </c>
      <c r="N4112" s="5">
        <f t="shared" si="64"/>
        <v>42572.418414351851</v>
      </c>
      <c r="O4112" t="b">
        <v>0</v>
      </c>
      <c r="P4112">
        <v>6</v>
      </c>
      <c r="Q4112" t="b">
        <v>0</v>
      </c>
      <c r="R4112" t="s">
        <v>8271</v>
      </c>
      <c r="S4112" s="11">
        <f>SUM(E4112/D4112)*100</f>
        <v>28.666666666666668</v>
      </c>
      <c r="T4112" s="10">
        <f>SUM(E4112/P4112)</f>
        <v>14.333333333333334</v>
      </c>
      <c r="U4112" t="s">
        <v>8315</v>
      </c>
      <c r="V4112" t="s">
        <v>8316</v>
      </c>
    </row>
    <row r="4113" spans="1:22" ht="43.5" x14ac:dyDescent="0.35">
      <c r="A4113">
        <v>4111</v>
      </c>
      <c r="B4113" s="3" t="s">
        <v>4107</v>
      </c>
      <c r="C4113" s="3" t="s">
        <v>8214</v>
      </c>
      <c r="D4113" s="18">
        <v>3000</v>
      </c>
      <c r="E4113" s="18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7">
        <v>42028.927546296291</v>
      </c>
      <c r="L4113" s="7">
        <v>42058.927546296291</v>
      </c>
      <c r="M4113" s="5">
        <f>(J4113/86400)+25569+(-5/24)</f>
        <v>42028.927546296291</v>
      </c>
      <c r="N4113" s="5">
        <f t="shared" si="64"/>
        <v>42058.927546296291</v>
      </c>
      <c r="O4113" t="b">
        <v>0</v>
      </c>
      <c r="P4113">
        <v>6</v>
      </c>
      <c r="Q4113" t="b">
        <v>0</v>
      </c>
      <c r="R4113" t="s">
        <v>8271</v>
      </c>
      <c r="S4113" s="11">
        <f>SUM(E4113/D4113)*100</f>
        <v>3.1333333333333333</v>
      </c>
      <c r="T4113" s="10">
        <f>SUM(E4113/P4113)</f>
        <v>15.666666666666666</v>
      </c>
      <c r="U4113" t="s">
        <v>8315</v>
      </c>
      <c r="V4113" t="s">
        <v>8316</v>
      </c>
    </row>
    <row r="4114" spans="1:22" ht="43.5" x14ac:dyDescent="0.35">
      <c r="A4114">
        <v>4112</v>
      </c>
      <c r="B4114" s="3" t="s">
        <v>4108</v>
      </c>
      <c r="C4114" s="3" t="s">
        <v>6961</v>
      </c>
      <c r="D4114" s="18">
        <v>2500</v>
      </c>
      <c r="E4114" s="18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7">
        <v>42400.738263888888</v>
      </c>
      <c r="L4114" s="7">
        <v>42427.791666666664</v>
      </c>
      <c r="M4114" s="5">
        <f>(J4114/86400)+25569+(-5/24)</f>
        <v>42400.738263888888</v>
      </c>
      <c r="N4114" s="5">
        <f t="shared" si="64"/>
        <v>42427.791666666664</v>
      </c>
      <c r="O4114" t="b">
        <v>0</v>
      </c>
      <c r="P4114">
        <v>1</v>
      </c>
      <c r="Q4114" t="b">
        <v>0</v>
      </c>
      <c r="R4114" t="s">
        <v>8271</v>
      </c>
      <c r="S4114" s="11">
        <f>SUM(E4114/D4114)*100</f>
        <v>0.04</v>
      </c>
      <c r="T4114" s="10">
        <f>SUM(E4114/P4114)</f>
        <v>1</v>
      </c>
      <c r="U4114" t="s">
        <v>8315</v>
      </c>
      <c r="V4114" t="s">
        <v>8316</v>
      </c>
    </row>
    <row r="4115" spans="1:22" ht="43.5" x14ac:dyDescent="0.35">
      <c r="A4115">
        <v>4113</v>
      </c>
      <c r="B4115" s="3" t="s">
        <v>4109</v>
      </c>
      <c r="C4115" s="3" t="s">
        <v>8215</v>
      </c>
      <c r="D4115" s="18">
        <v>1500</v>
      </c>
      <c r="E4115" s="18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7">
        <v>42358.364849537036</v>
      </c>
      <c r="L4115" s="7">
        <v>42377.06527777778</v>
      </c>
      <c r="M4115" s="5">
        <f>(J4115/86400)+25569+(-5/24)</f>
        <v>42358.364849537036</v>
      </c>
      <c r="N4115" s="5">
        <f t="shared" si="64"/>
        <v>42377.06527777778</v>
      </c>
      <c r="O4115" t="b">
        <v>0</v>
      </c>
      <c r="P4115">
        <v>3</v>
      </c>
      <c r="Q4115" t="b">
        <v>0</v>
      </c>
      <c r="R4115" t="s">
        <v>8271</v>
      </c>
      <c r="S4115" s="11">
        <f>SUM(E4115/D4115)*100</f>
        <v>0.2</v>
      </c>
      <c r="T4115" s="10">
        <f>SUM(E4115/P4115)</f>
        <v>1</v>
      </c>
      <c r="U4115" t="s">
        <v>8315</v>
      </c>
      <c r="V4115" t="s">
        <v>8316</v>
      </c>
    </row>
  </sheetData>
  <autoFilter ref="A1:V4115" xr:uid="{D4C85D65-534A-4187-8E26-CFD22AC639E2}"/>
  <conditionalFormatting sqref="F1:F1048576">
    <cfRule type="cellIs" dxfId="3" priority="2" operator="equal">
      <formula>$F$1701</formula>
    </cfRule>
    <cfRule type="cellIs" dxfId="2" priority="3" operator="equal">
      <formula>$F$162</formula>
    </cfRule>
    <cfRule type="cellIs" dxfId="1" priority="4" operator="equal">
      <formula>$F$122</formula>
    </cfRule>
    <cfRule type="cellIs" dxfId="0" priority="5" operator="equal">
      <formula>$F$2</formula>
    </cfRule>
  </conditionalFormatting>
  <conditionalFormatting sqref="S1:S1048576 T1">
    <cfRule type="colorScale" priority="1">
      <colorScale>
        <cfvo type="num" val="0"/>
        <cfvo type="num" val="100"/>
        <cfvo type="num" val="200"/>
        <color rgb="FFF8696B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5ACF6-CED5-41A4-B3EE-866802853F72}">
  <dimension ref="A3:F14"/>
  <sheetViews>
    <sheetView workbookViewId="0">
      <selection activeCell="I13" sqref="I13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41" width="26" bestFit="1" customWidth="1"/>
    <col min="42" max="42" width="10.7265625" bestFit="1" customWidth="1"/>
  </cols>
  <sheetData>
    <row r="3" spans="1:6" x14ac:dyDescent="0.35">
      <c r="A3" s="12" t="s">
        <v>8364</v>
      </c>
      <c r="B3" s="12" t="s">
        <v>8363</v>
      </c>
    </row>
    <row r="4" spans="1:6" x14ac:dyDescent="0.35">
      <c r="A4" s="12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13" t="s">
        <v>8308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5">
      <c r="A6" s="13" t="s">
        <v>8334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5">
      <c r="A7" s="13" t="s">
        <v>8331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5">
      <c r="A8" s="13" t="s">
        <v>8329</v>
      </c>
      <c r="B8" s="10">
        <v>24</v>
      </c>
      <c r="C8" s="10"/>
      <c r="D8" s="10"/>
      <c r="E8" s="10"/>
      <c r="F8" s="10">
        <v>24</v>
      </c>
    </row>
    <row r="9" spans="1:6" x14ac:dyDescent="0.35">
      <c r="A9" s="13" t="s">
        <v>8323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5">
      <c r="A10" s="13" t="s">
        <v>8336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5">
      <c r="A11" s="13" t="s">
        <v>8320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5">
      <c r="A12" s="13" t="s">
        <v>8317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5">
      <c r="A13" s="13" t="s">
        <v>8315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5">
      <c r="A14" s="13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F5FDD-05AD-4217-8BF9-46B1B36E810E}">
  <dimension ref="A1:F14"/>
  <sheetViews>
    <sheetView workbookViewId="0">
      <selection activeCell="A19" sqref="A19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41" width="26" bestFit="1" customWidth="1"/>
    <col min="42" max="42" width="10.7265625" bestFit="1" customWidth="1"/>
  </cols>
  <sheetData>
    <row r="1" spans="1:6" x14ac:dyDescent="0.35">
      <c r="A1" s="12" t="s">
        <v>8223</v>
      </c>
      <c r="B1" t="s">
        <v>8362</v>
      </c>
    </row>
    <row r="3" spans="1:6" x14ac:dyDescent="0.35">
      <c r="A3" s="12" t="s">
        <v>8364</v>
      </c>
      <c r="B3" s="12" t="s">
        <v>8363</v>
      </c>
    </row>
    <row r="4" spans="1:6" x14ac:dyDescent="0.35">
      <c r="A4" s="12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13" t="s">
        <v>8308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5">
      <c r="A6" s="13" t="s">
        <v>8334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5">
      <c r="A7" s="13" t="s">
        <v>8331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5">
      <c r="A8" s="13" t="s">
        <v>8329</v>
      </c>
      <c r="B8" s="10">
        <v>24</v>
      </c>
      <c r="C8" s="10"/>
      <c r="D8" s="10"/>
      <c r="E8" s="10"/>
      <c r="F8" s="10">
        <v>24</v>
      </c>
    </row>
    <row r="9" spans="1:6" x14ac:dyDescent="0.35">
      <c r="A9" s="13" t="s">
        <v>8323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5">
      <c r="A10" s="13" t="s">
        <v>8336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5">
      <c r="A11" s="13" t="s">
        <v>8320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5">
      <c r="A12" s="13" t="s">
        <v>8317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5">
      <c r="A13" s="13" t="s">
        <v>8315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5">
      <c r="A14" s="13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1FADF-081C-4D8A-A048-C910715A1409}">
  <dimension ref="A3:F46"/>
  <sheetViews>
    <sheetView workbookViewId="0">
      <selection activeCell="F13" sqref="F13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41" width="26" bestFit="1" customWidth="1"/>
    <col min="42" max="42" width="10.7265625" bestFit="1" customWidth="1"/>
  </cols>
  <sheetData>
    <row r="3" spans="1:6" x14ac:dyDescent="0.35">
      <c r="A3" s="12" t="s">
        <v>8364</v>
      </c>
      <c r="B3" s="12" t="s">
        <v>8363</v>
      </c>
    </row>
    <row r="4" spans="1:6" x14ac:dyDescent="0.35">
      <c r="A4" s="12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13" t="s">
        <v>8314</v>
      </c>
      <c r="B5" s="10"/>
      <c r="C5" s="10">
        <v>100</v>
      </c>
      <c r="D5" s="10"/>
      <c r="E5" s="10"/>
      <c r="F5" s="10">
        <v>100</v>
      </c>
    </row>
    <row r="6" spans="1:6" x14ac:dyDescent="0.35">
      <c r="A6" s="13" t="s">
        <v>8342</v>
      </c>
      <c r="B6" s="10">
        <v>20</v>
      </c>
      <c r="C6" s="10"/>
      <c r="D6" s="10"/>
      <c r="E6" s="10"/>
      <c r="F6" s="10">
        <v>20</v>
      </c>
    </row>
    <row r="7" spans="1:6" x14ac:dyDescent="0.35">
      <c r="A7" s="13" t="s">
        <v>8330</v>
      </c>
      <c r="B7" s="10">
        <v>24</v>
      </c>
      <c r="C7" s="10"/>
      <c r="D7" s="10"/>
      <c r="E7" s="10"/>
      <c r="F7" s="10">
        <v>24</v>
      </c>
    </row>
    <row r="8" spans="1:6" x14ac:dyDescent="0.35">
      <c r="A8" s="13" t="s">
        <v>8356</v>
      </c>
      <c r="B8" s="10"/>
      <c r="C8" s="10">
        <v>40</v>
      </c>
      <c r="D8" s="10"/>
      <c r="E8" s="10"/>
      <c r="F8" s="10">
        <v>40</v>
      </c>
    </row>
    <row r="9" spans="1:6" x14ac:dyDescent="0.35">
      <c r="A9" s="13" t="s">
        <v>8352</v>
      </c>
      <c r="B9" s="10"/>
      <c r="C9" s="10"/>
      <c r="D9" s="10"/>
      <c r="E9" s="10">
        <v>40</v>
      </c>
      <c r="F9" s="10">
        <v>40</v>
      </c>
    </row>
    <row r="10" spans="1:6" x14ac:dyDescent="0.35">
      <c r="A10" s="13" t="s">
        <v>8313</v>
      </c>
      <c r="B10" s="10"/>
      <c r="C10" s="10"/>
      <c r="D10" s="10"/>
      <c r="E10" s="10">
        <v>180</v>
      </c>
      <c r="F10" s="10">
        <v>180</v>
      </c>
    </row>
    <row r="11" spans="1:6" x14ac:dyDescent="0.35">
      <c r="A11" s="13" t="s">
        <v>8312</v>
      </c>
      <c r="B11" s="10"/>
      <c r="C11" s="10">
        <v>80</v>
      </c>
      <c r="D11" s="10"/>
      <c r="E11" s="10"/>
      <c r="F11" s="10">
        <v>80</v>
      </c>
    </row>
    <row r="12" spans="1:6" x14ac:dyDescent="0.35">
      <c r="A12" s="13" t="s">
        <v>8328</v>
      </c>
      <c r="B12" s="10"/>
      <c r="C12" s="10"/>
      <c r="D12" s="10"/>
      <c r="E12" s="10">
        <v>40</v>
      </c>
      <c r="F12" s="10">
        <v>40</v>
      </c>
    </row>
    <row r="13" spans="1:6" x14ac:dyDescent="0.35">
      <c r="A13" s="13" t="s">
        <v>8345</v>
      </c>
      <c r="B13" s="10"/>
      <c r="C13" s="10">
        <v>40</v>
      </c>
      <c r="D13" s="10">
        <v>20</v>
      </c>
      <c r="E13" s="10"/>
      <c r="F13" s="10">
        <v>60</v>
      </c>
    </row>
    <row r="14" spans="1:6" x14ac:dyDescent="0.35">
      <c r="A14" s="13" t="s">
        <v>8322</v>
      </c>
      <c r="B14" s="10"/>
      <c r="C14" s="10">
        <v>40</v>
      </c>
      <c r="D14" s="10"/>
      <c r="E14" s="10"/>
      <c r="F14" s="10">
        <v>40</v>
      </c>
    </row>
    <row r="15" spans="1:6" x14ac:dyDescent="0.35">
      <c r="A15" s="13" t="s">
        <v>8335</v>
      </c>
      <c r="B15" s="10">
        <v>20</v>
      </c>
      <c r="C15" s="10">
        <v>120</v>
      </c>
      <c r="D15" s="10"/>
      <c r="E15" s="10"/>
      <c r="F15" s="10">
        <v>140</v>
      </c>
    </row>
    <row r="16" spans="1:6" x14ac:dyDescent="0.35">
      <c r="A16" s="13" t="s">
        <v>8346</v>
      </c>
      <c r="B16" s="10"/>
      <c r="C16" s="10">
        <v>20</v>
      </c>
      <c r="D16" s="10"/>
      <c r="E16" s="10"/>
      <c r="F16" s="10">
        <v>20</v>
      </c>
    </row>
    <row r="17" spans="1:6" x14ac:dyDescent="0.35">
      <c r="A17" s="13" t="s">
        <v>8347</v>
      </c>
      <c r="B17" s="10"/>
      <c r="C17" s="10"/>
      <c r="D17" s="10"/>
      <c r="E17" s="10">
        <v>140</v>
      </c>
      <c r="F17" s="10">
        <v>140</v>
      </c>
    </row>
    <row r="18" spans="1:6" x14ac:dyDescent="0.35">
      <c r="A18" s="13" t="s">
        <v>8327</v>
      </c>
      <c r="B18" s="10"/>
      <c r="C18" s="10">
        <v>20</v>
      </c>
      <c r="D18" s="10"/>
      <c r="E18" s="10">
        <v>140</v>
      </c>
      <c r="F18" s="10">
        <v>160</v>
      </c>
    </row>
    <row r="19" spans="1:6" x14ac:dyDescent="0.35">
      <c r="A19" s="13" t="s">
        <v>8326</v>
      </c>
      <c r="B19" s="10"/>
      <c r="C19" s="10">
        <v>60</v>
      </c>
      <c r="D19" s="10"/>
      <c r="E19" s="10"/>
      <c r="F19" s="10">
        <v>60</v>
      </c>
    </row>
    <row r="20" spans="1:6" x14ac:dyDescent="0.35">
      <c r="A20" s="13" t="s">
        <v>8354</v>
      </c>
      <c r="B20" s="10"/>
      <c r="C20" s="10">
        <v>11</v>
      </c>
      <c r="D20" s="10"/>
      <c r="E20" s="10">
        <v>9</v>
      </c>
      <c r="F20" s="10">
        <v>20</v>
      </c>
    </row>
    <row r="21" spans="1:6" x14ac:dyDescent="0.35">
      <c r="A21" s="13" t="s">
        <v>8325</v>
      </c>
      <c r="B21" s="10"/>
      <c r="C21" s="10"/>
      <c r="D21" s="10"/>
      <c r="E21" s="10">
        <v>20</v>
      </c>
      <c r="F21" s="10">
        <v>20</v>
      </c>
    </row>
    <row r="22" spans="1:6" x14ac:dyDescent="0.35">
      <c r="A22" s="13" t="s">
        <v>8333</v>
      </c>
      <c r="B22" s="10"/>
      <c r="C22" s="10">
        <v>40</v>
      </c>
      <c r="D22" s="10"/>
      <c r="E22" s="10"/>
      <c r="F22" s="10">
        <v>40</v>
      </c>
    </row>
    <row r="23" spans="1:6" x14ac:dyDescent="0.35">
      <c r="A23" s="13" t="s">
        <v>8357</v>
      </c>
      <c r="B23" s="10">
        <v>20</v>
      </c>
      <c r="C23" s="10">
        <v>60</v>
      </c>
      <c r="D23" s="10"/>
      <c r="E23" s="10">
        <v>60</v>
      </c>
      <c r="F23" s="10">
        <v>140</v>
      </c>
    </row>
    <row r="24" spans="1:6" x14ac:dyDescent="0.35">
      <c r="A24" s="13" t="s">
        <v>8341</v>
      </c>
      <c r="B24" s="10"/>
      <c r="C24" s="10">
        <v>20</v>
      </c>
      <c r="D24" s="10"/>
      <c r="E24" s="10"/>
      <c r="F24" s="10">
        <v>20</v>
      </c>
    </row>
    <row r="25" spans="1:6" x14ac:dyDescent="0.35">
      <c r="A25" s="13" t="s">
        <v>8321</v>
      </c>
      <c r="B25" s="10"/>
      <c r="C25" s="10"/>
      <c r="D25" s="10"/>
      <c r="E25" s="10">
        <v>60</v>
      </c>
      <c r="F25" s="10">
        <v>60</v>
      </c>
    </row>
    <row r="26" spans="1:6" x14ac:dyDescent="0.35">
      <c r="A26" s="13" t="s">
        <v>8348</v>
      </c>
      <c r="B26" s="10"/>
      <c r="C26" s="10">
        <v>20</v>
      </c>
      <c r="D26" s="10"/>
      <c r="E26" s="10"/>
      <c r="F26" s="10">
        <v>20</v>
      </c>
    </row>
    <row r="27" spans="1:6" x14ac:dyDescent="0.35">
      <c r="A27" s="13" t="s">
        <v>8337</v>
      </c>
      <c r="B27" s="10"/>
      <c r="C27" s="10">
        <v>57</v>
      </c>
      <c r="D27" s="10"/>
      <c r="E27" s="10">
        <v>103</v>
      </c>
      <c r="F27" s="10">
        <v>160</v>
      </c>
    </row>
    <row r="28" spans="1:6" x14ac:dyDescent="0.35">
      <c r="A28" s="13" t="s">
        <v>8343</v>
      </c>
      <c r="B28" s="10"/>
      <c r="C28" s="10">
        <v>20</v>
      </c>
      <c r="D28" s="10"/>
      <c r="E28" s="10"/>
      <c r="F28" s="10">
        <v>20</v>
      </c>
    </row>
    <row r="29" spans="1:6" x14ac:dyDescent="0.35">
      <c r="A29" s="13" t="s">
        <v>8316</v>
      </c>
      <c r="B29" s="10"/>
      <c r="C29" s="10">
        <v>353</v>
      </c>
      <c r="D29" s="10">
        <v>19</v>
      </c>
      <c r="E29" s="10">
        <v>694</v>
      </c>
      <c r="F29" s="10">
        <v>1066</v>
      </c>
    </row>
    <row r="30" spans="1:6" x14ac:dyDescent="0.35">
      <c r="A30" s="13" t="s">
        <v>8344</v>
      </c>
      <c r="B30" s="10"/>
      <c r="C30" s="10"/>
      <c r="D30" s="10"/>
      <c r="E30" s="10">
        <v>40</v>
      </c>
      <c r="F30" s="10">
        <v>40</v>
      </c>
    </row>
    <row r="31" spans="1:6" x14ac:dyDescent="0.35">
      <c r="A31" s="13" t="s">
        <v>8340</v>
      </c>
      <c r="B31" s="10"/>
      <c r="C31" s="10"/>
      <c r="D31" s="10"/>
      <c r="E31" s="10">
        <v>20</v>
      </c>
      <c r="F31" s="10">
        <v>20</v>
      </c>
    </row>
    <row r="32" spans="1:6" x14ac:dyDescent="0.35">
      <c r="A32" s="13" t="s">
        <v>8351</v>
      </c>
      <c r="B32" s="10"/>
      <c r="C32" s="10">
        <v>20</v>
      </c>
      <c r="D32" s="10"/>
      <c r="E32" s="10"/>
      <c r="F32" s="10">
        <v>20</v>
      </c>
    </row>
    <row r="33" spans="1:6" x14ac:dyDescent="0.35">
      <c r="A33" s="13" t="s">
        <v>8324</v>
      </c>
      <c r="B33" s="10"/>
      <c r="C33" s="10"/>
      <c r="D33" s="10"/>
      <c r="E33" s="10">
        <v>260</v>
      </c>
      <c r="F33" s="10">
        <v>260</v>
      </c>
    </row>
    <row r="34" spans="1:6" x14ac:dyDescent="0.35">
      <c r="A34" s="13" t="s">
        <v>8311</v>
      </c>
      <c r="B34" s="10">
        <v>40</v>
      </c>
      <c r="C34" s="10"/>
      <c r="D34" s="10"/>
      <c r="E34" s="10"/>
      <c r="F34" s="10">
        <v>40</v>
      </c>
    </row>
    <row r="35" spans="1:6" x14ac:dyDescent="0.35">
      <c r="A35" s="13" t="s">
        <v>8310</v>
      </c>
      <c r="B35" s="10"/>
      <c r="C35" s="10"/>
      <c r="D35" s="10"/>
      <c r="E35" s="10">
        <v>60</v>
      </c>
      <c r="F35" s="10">
        <v>60</v>
      </c>
    </row>
    <row r="36" spans="1:6" x14ac:dyDescent="0.35">
      <c r="A36" s="13" t="s">
        <v>8350</v>
      </c>
      <c r="B36" s="10"/>
      <c r="C36" s="10"/>
      <c r="D36" s="10">
        <v>6</v>
      </c>
      <c r="E36" s="10">
        <v>34</v>
      </c>
      <c r="F36" s="10">
        <v>40</v>
      </c>
    </row>
    <row r="37" spans="1:6" x14ac:dyDescent="0.35">
      <c r="A37" s="13" t="s">
        <v>8353</v>
      </c>
      <c r="B37" s="10">
        <v>18</v>
      </c>
      <c r="C37" s="10">
        <v>2</v>
      </c>
      <c r="D37" s="10"/>
      <c r="E37" s="10">
        <v>40</v>
      </c>
      <c r="F37" s="10">
        <v>60</v>
      </c>
    </row>
    <row r="38" spans="1:6" x14ac:dyDescent="0.35">
      <c r="A38" s="13" t="s">
        <v>8355</v>
      </c>
      <c r="B38" s="10">
        <v>17</v>
      </c>
      <c r="C38" s="10">
        <v>80</v>
      </c>
      <c r="D38" s="10">
        <v>5</v>
      </c>
      <c r="E38" s="10">
        <v>85</v>
      </c>
      <c r="F38" s="10">
        <v>187</v>
      </c>
    </row>
    <row r="39" spans="1:6" x14ac:dyDescent="0.35">
      <c r="A39" s="13" t="s">
        <v>8349</v>
      </c>
      <c r="B39" s="10"/>
      <c r="C39" s="10"/>
      <c r="D39" s="10"/>
      <c r="E39" s="10">
        <v>80</v>
      </c>
      <c r="F39" s="10">
        <v>80</v>
      </c>
    </row>
    <row r="40" spans="1:6" x14ac:dyDescent="0.35">
      <c r="A40" s="13" t="s">
        <v>8309</v>
      </c>
      <c r="B40" s="10"/>
      <c r="C40" s="10"/>
      <c r="D40" s="10"/>
      <c r="E40" s="10">
        <v>60</v>
      </c>
      <c r="F40" s="10">
        <v>60</v>
      </c>
    </row>
    <row r="41" spans="1:6" x14ac:dyDescent="0.35">
      <c r="A41" s="13" t="s">
        <v>8339</v>
      </c>
      <c r="B41" s="10">
        <v>10</v>
      </c>
      <c r="C41" s="10">
        <v>47</v>
      </c>
      <c r="D41" s="10"/>
      <c r="E41" s="10"/>
      <c r="F41" s="10">
        <v>57</v>
      </c>
    </row>
    <row r="42" spans="1:6" x14ac:dyDescent="0.35">
      <c r="A42" s="13" t="s">
        <v>8332</v>
      </c>
      <c r="B42" s="10"/>
      <c r="C42" s="10">
        <v>100</v>
      </c>
      <c r="D42" s="10"/>
      <c r="E42" s="10"/>
      <c r="F42" s="10">
        <v>100</v>
      </c>
    </row>
    <row r="43" spans="1:6" x14ac:dyDescent="0.35">
      <c r="A43" s="13" t="s">
        <v>8319</v>
      </c>
      <c r="B43" s="10">
        <v>60</v>
      </c>
      <c r="C43" s="10">
        <v>120</v>
      </c>
      <c r="D43" s="10"/>
      <c r="E43" s="10">
        <v>20</v>
      </c>
      <c r="F43" s="10">
        <v>200</v>
      </c>
    </row>
    <row r="44" spans="1:6" x14ac:dyDescent="0.35">
      <c r="A44" s="13" t="s">
        <v>8318</v>
      </c>
      <c r="B44" s="10">
        <v>100</v>
      </c>
      <c r="C44" s="10">
        <v>60</v>
      </c>
      <c r="D44" s="10"/>
      <c r="E44" s="10"/>
      <c r="F44" s="10">
        <v>160</v>
      </c>
    </row>
    <row r="45" spans="1:6" x14ac:dyDescent="0.35">
      <c r="A45" s="13" t="s">
        <v>8338</v>
      </c>
      <c r="B45" s="10">
        <v>20</v>
      </c>
      <c r="C45" s="10"/>
      <c r="D45" s="10"/>
      <c r="E45" s="10"/>
      <c r="F45" s="10">
        <v>20</v>
      </c>
    </row>
    <row r="46" spans="1:6" x14ac:dyDescent="0.35">
      <c r="A46" s="13" t="s">
        <v>8361</v>
      </c>
      <c r="B46" s="10">
        <v>349</v>
      </c>
      <c r="C46" s="10">
        <v>1530</v>
      </c>
      <c r="D46" s="10">
        <v>50</v>
      </c>
      <c r="E46" s="10">
        <v>2185</v>
      </c>
      <c r="F46" s="10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207E8-B871-4C63-BD43-8BFCAB7EB4C9}">
  <dimension ref="A1:F47"/>
  <sheetViews>
    <sheetView workbookViewId="0">
      <selection activeCell="E5" sqref="E5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41" width="26" bestFit="1" customWidth="1"/>
    <col min="42" max="42" width="10.7265625" bestFit="1" customWidth="1"/>
  </cols>
  <sheetData>
    <row r="1" spans="1:6" x14ac:dyDescent="0.35">
      <c r="A1" s="12" t="s">
        <v>8223</v>
      </c>
      <c r="B1" t="s">
        <v>8362</v>
      </c>
    </row>
    <row r="2" spans="1:6" x14ac:dyDescent="0.35">
      <c r="A2" s="12" t="s">
        <v>8358</v>
      </c>
      <c r="B2" t="s">
        <v>8362</v>
      </c>
    </row>
    <row r="4" spans="1:6" x14ac:dyDescent="0.35">
      <c r="A4" s="12" t="s">
        <v>8364</v>
      </c>
      <c r="B4" s="12" t="s">
        <v>8363</v>
      </c>
    </row>
    <row r="5" spans="1:6" x14ac:dyDescent="0.35">
      <c r="A5" s="12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3" t="s">
        <v>8314</v>
      </c>
      <c r="B6" s="10"/>
      <c r="C6" s="10">
        <v>100</v>
      </c>
      <c r="D6" s="10"/>
      <c r="E6" s="10"/>
      <c r="F6" s="10">
        <v>100</v>
      </c>
    </row>
    <row r="7" spans="1:6" x14ac:dyDescent="0.35">
      <c r="A7" s="13" t="s">
        <v>8342</v>
      </c>
      <c r="B7" s="10">
        <v>20</v>
      </c>
      <c r="C7" s="10"/>
      <c r="D7" s="10"/>
      <c r="E7" s="10"/>
      <c r="F7" s="10">
        <v>20</v>
      </c>
    </row>
    <row r="8" spans="1:6" x14ac:dyDescent="0.35">
      <c r="A8" s="13" t="s">
        <v>8330</v>
      </c>
      <c r="B8" s="10">
        <v>24</v>
      </c>
      <c r="C8" s="10"/>
      <c r="D8" s="10"/>
      <c r="E8" s="10"/>
      <c r="F8" s="10">
        <v>24</v>
      </c>
    </row>
    <row r="9" spans="1:6" x14ac:dyDescent="0.35">
      <c r="A9" s="13" t="s">
        <v>8356</v>
      </c>
      <c r="B9" s="10"/>
      <c r="C9" s="10">
        <v>40</v>
      </c>
      <c r="D9" s="10"/>
      <c r="E9" s="10"/>
      <c r="F9" s="10">
        <v>40</v>
      </c>
    </row>
    <row r="10" spans="1:6" x14ac:dyDescent="0.35">
      <c r="A10" s="13" t="s">
        <v>8352</v>
      </c>
      <c r="B10" s="10"/>
      <c r="C10" s="10"/>
      <c r="D10" s="10"/>
      <c r="E10" s="10">
        <v>40</v>
      </c>
      <c r="F10" s="10">
        <v>40</v>
      </c>
    </row>
    <row r="11" spans="1:6" x14ac:dyDescent="0.35">
      <c r="A11" s="13" t="s">
        <v>8313</v>
      </c>
      <c r="B11" s="10"/>
      <c r="C11" s="10"/>
      <c r="D11" s="10"/>
      <c r="E11" s="10">
        <v>180</v>
      </c>
      <c r="F11" s="10">
        <v>180</v>
      </c>
    </row>
    <row r="12" spans="1:6" x14ac:dyDescent="0.35">
      <c r="A12" s="13" t="s">
        <v>8312</v>
      </c>
      <c r="B12" s="10"/>
      <c r="C12" s="10">
        <v>80</v>
      </c>
      <c r="D12" s="10"/>
      <c r="E12" s="10"/>
      <c r="F12" s="10">
        <v>80</v>
      </c>
    </row>
    <row r="13" spans="1:6" x14ac:dyDescent="0.35">
      <c r="A13" s="13" t="s">
        <v>8328</v>
      </c>
      <c r="B13" s="10"/>
      <c r="C13" s="10"/>
      <c r="D13" s="10"/>
      <c r="E13" s="10">
        <v>40</v>
      </c>
      <c r="F13" s="10">
        <v>40</v>
      </c>
    </row>
    <row r="14" spans="1:6" x14ac:dyDescent="0.35">
      <c r="A14" s="13" t="s">
        <v>8345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5">
      <c r="A15" s="13" t="s">
        <v>8322</v>
      </c>
      <c r="B15" s="10"/>
      <c r="C15" s="10">
        <v>40</v>
      </c>
      <c r="D15" s="10"/>
      <c r="E15" s="10"/>
      <c r="F15" s="10">
        <v>40</v>
      </c>
    </row>
    <row r="16" spans="1:6" x14ac:dyDescent="0.35">
      <c r="A16" s="13" t="s">
        <v>8335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5">
      <c r="A17" s="13" t="s">
        <v>8346</v>
      </c>
      <c r="B17" s="10"/>
      <c r="C17" s="10">
        <v>20</v>
      </c>
      <c r="D17" s="10"/>
      <c r="E17" s="10"/>
      <c r="F17" s="10">
        <v>20</v>
      </c>
    </row>
    <row r="18" spans="1:6" x14ac:dyDescent="0.35">
      <c r="A18" s="13" t="s">
        <v>8347</v>
      </c>
      <c r="B18" s="10"/>
      <c r="C18" s="10"/>
      <c r="D18" s="10"/>
      <c r="E18" s="10">
        <v>140</v>
      </c>
      <c r="F18" s="10">
        <v>140</v>
      </c>
    </row>
    <row r="19" spans="1:6" x14ac:dyDescent="0.35">
      <c r="A19" s="13" t="s">
        <v>8327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5">
      <c r="A20" s="13" t="s">
        <v>8326</v>
      </c>
      <c r="B20" s="10"/>
      <c r="C20" s="10">
        <v>60</v>
      </c>
      <c r="D20" s="10"/>
      <c r="E20" s="10"/>
      <c r="F20" s="10">
        <v>60</v>
      </c>
    </row>
    <row r="21" spans="1:6" x14ac:dyDescent="0.35">
      <c r="A21" s="13" t="s">
        <v>8354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5">
      <c r="A22" s="13" t="s">
        <v>8325</v>
      </c>
      <c r="B22" s="10"/>
      <c r="C22" s="10"/>
      <c r="D22" s="10"/>
      <c r="E22" s="10">
        <v>20</v>
      </c>
      <c r="F22" s="10">
        <v>20</v>
      </c>
    </row>
    <row r="23" spans="1:6" x14ac:dyDescent="0.35">
      <c r="A23" s="13" t="s">
        <v>8333</v>
      </c>
      <c r="B23" s="10"/>
      <c r="C23" s="10">
        <v>40</v>
      </c>
      <c r="D23" s="10"/>
      <c r="E23" s="10"/>
      <c r="F23" s="10">
        <v>40</v>
      </c>
    </row>
    <row r="24" spans="1:6" x14ac:dyDescent="0.35">
      <c r="A24" s="13" t="s">
        <v>8357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5">
      <c r="A25" s="13" t="s">
        <v>8341</v>
      </c>
      <c r="B25" s="10"/>
      <c r="C25" s="10">
        <v>20</v>
      </c>
      <c r="D25" s="10"/>
      <c r="E25" s="10"/>
      <c r="F25" s="10">
        <v>20</v>
      </c>
    </row>
    <row r="26" spans="1:6" x14ac:dyDescent="0.35">
      <c r="A26" s="13" t="s">
        <v>8321</v>
      </c>
      <c r="B26" s="10"/>
      <c r="C26" s="10"/>
      <c r="D26" s="10"/>
      <c r="E26" s="10">
        <v>60</v>
      </c>
      <c r="F26" s="10">
        <v>60</v>
      </c>
    </row>
    <row r="27" spans="1:6" x14ac:dyDescent="0.35">
      <c r="A27" s="13" t="s">
        <v>8348</v>
      </c>
      <c r="B27" s="10"/>
      <c r="C27" s="10">
        <v>20</v>
      </c>
      <c r="D27" s="10"/>
      <c r="E27" s="10"/>
      <c r="F27" s="10">
        <v>20</v>
      </c>
    </row>
    <row r="28" spans="1:6" x14ac:dyDescent="0.35">
      <c r="A28" s="13" t="s">
        <v>8337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5">
      <c r="A29" s="13" t="s">
        <v>8343</v>
      </c>
      <c r="B29" s="10"/>
      <c r="C29" s="10">
        <v>20</v>
      </c>
      <c r="D29" s="10"/>
      <c r="E29" s="10"/>
      <c r="F29" s="10">
        <v>20</v>
      </c>
    </row>
    <row r="30" spans="1:6" x14ac:dyDescent="0.35">
      <c r="A30" s="13" t="s">
        <v>8316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5">
      <c r="A31" s="13" t="s">
        <v>8344</v>
      </c>
      <c r="B31" s="10"/>
      <c r="C31" s="10"/>
      <c r="D31" s="10"/>
      <c r="E31" s="10">
        <v>40</v>
      </c>
      <c r="F31" s="10">
        <v>40</v>
      </c>
    </row>
    <row r="32" spans="1:6" x14ac:dyDescent="0.35">
      <c r="A32" s="13" t="s">
        <v>8340</v>
      </c>
      <c r="B32" s="10"/>
      <c r="C32" s="10"/>
      <c r="D32" s="10"/>
      <c r="E32" s="10">
        <v>20</v>
      </c>
      <c r="F32" s="10">
        <v>20</v>
      </c>
    </row>
    <row r="33" spans="1:6" x14ac:dyDescent="0.35">
      <c r="A33" s="13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35">
      <c r="A34" s="13" t="s">
        <v>8324</v>
      </c>
      <c r="B34" s="10"/>
      <c r="C34" s="10"/>
      <c r="D34" s="10"/>
      <c r="E34" s="10">
        <v>260</v>
      </c>
      <c r="F34" s="10">
        <v>260</v>
      </c>
    </row>
    <row r="35" spans="1:6" x14ac:dyDescent="0.35">
      <c r="A35" s="13" t="s">
        <v>8311</v>
      </c>
      <c r="B35" s="10">
        <v>40</v>
      </c>
      <c r="C35" s="10"/>
      <c r="D35" s="10"/>
      <c r="E35" s="10"/>
      <c r="F35" s="10">
        <v>40</v>
      </c>
    </row>
    <row r="36" spans="1:6" x14ac:dyDescent="0.35">
      <c r="A36" s="13" t="s">
        <v>8310</v>
      </c>
      <c r="B36" s="10"/>
      <c r="C36" s="10"/>
      <c r="D36" s="10"/>
      <c r="E36" s="10">
        <v>60</v>
      </c>
      <c r="F36" s="10">
        <v>60</v>
      </c>
    </row>
    <row r="37" spans="1:6" x14ac:dyDescent="0.35">
      <c r="A37" s="13" t="s">
        <v>8350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5">
      <c r="A38" s="13" t="s">
        <v>8353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5">
      <c r="A39" s="13" t="s">
        <v>8355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5">
      <c r="A40" s="13" t="s">
        <v>8349</v>
      </c>
      <c r="B40" s="10"/>
      <c r="C40" s="10"/>
      <c r="D40" s="10"/>
      <c r="E40" s="10">
        <v>80</v>
      </c>
      <c r="F40" s="10">
        <v>80</v>
      </c>
    </row>
    <row r="41" spans="1:6" x14ac:dyDescent="0.35">
      <c r="A41" s="13" t="s">
        <v>8309</v>
      </c>
      <c r="B41" s="10"/>
      <c r="C41" s="10"/>
      <c r="D41" s="10"/>
      <c r="E41" s="10">
        <v>60</v>
      </c>
      <c r="F41" s="10">
        <v>60</v>
      </c>
    </row>
    <row r="42" spans="1:6" x14ac:dyDescent="0.35">
      <c r="A42" s="13" t="s">
        <v>8339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5">
      <c r="A43" s="13" t="s">
        <v>8332</v>
      </c>
      <c r="B43" s="10"/>
      <c r="C43" s="10">
        <v>100</v>
      </c>
      <c r="D43" s="10"/>
      <c r="E43" s="10"/>
      <c r="F43" s="10">
        <v>100</v>
      </c>
    </row>
    <row r="44" spans="1:6" x14ac:dyDescent="0.35">
      <c r="A44" s="13" t="s">
        <v>8319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5">
      <c r="A45" s="13" t="s">
        <v>8318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5">
      <c r="A46" s="13" t="s">
        <v>8338</v>
      </c>
      <c r="B46" s="10">
        <v>20</v>
      </c>
      <c r="C46" s="10"/>
      <c r="D46" s="10"/>
      <c r="E46" s="10"/>
      <c r="F46" s="10">
        <v>20</v>
      </c>
    </row>
    <row r="47" spans="1:6" x14ac:dyDescent="0.35">
      <c r="A47" s="13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39288-BEAB-4C89-960C-ED79170D232B}">
  <dimension ref="A1:F18"/>
  <sheetViews>
    <sheetView workbookViewId="0">
      <selection activeCell="E6" sqref="E6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8358</v>
      </c>
      <c r="B1" t="s">
        <v>8362</v>
      </c>
    </row>
    <row r="2" spans="1:6" x14ac:dyDescent="0.35">
      <c r="A2" s="12" t="s">
        <v>8381</v>
      </c>
      <c r="B2" t="s">
        <v>8362</v>
      </c>
    </row>
    <row r="4" spans="1:6" x14ac:dyDescent="0.35">
      <c r="A4" s="12" t="s">
        <v>8364</v>
      </c>
      <c r="B4" s="12" t="s">
        <v>8363</v>
      </c>
    </row>
    <row r="5" spans="1:6" x14ac:dyDescent="0.35">
      <c r="A5" s="12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4" t="s">
        <v>8375</v>
      </c>
      <c r="B6" s="10">
        <v>34</v>
      </c>
      <c r="C6" s="10">
        <v>149</v>
      </c>
      <c r="D6" s="10">
        <v>2</v>
      </c>
      <c r="E6" s="10">
        <v>183</v>
      </c>
      <c r="F6" s="10">
        <v>368</v>
      </c>
    </row>
    <row r="7" spans="1:6" x14ac:dyDescent="0.35">
      <c r="A7" s="14" t="s">
        <v>8376</v>
      </c>
      <c r="B7" s="10">
        <v>27</v>
      </c>
      <c r="C7" s="10">
        <v>105</v>
      </c>
      <c r="D7" s="10">
        <v>18</v>
      </c>
      <c r="E7" s="10">
        <v>202</v>
      </c>
      <c r="F7" s="10">
        <v>352</v>
      </c>
    </row>
    <row r="8" spans="1:6" x14ac:dyDescent="0.35">
      <c r="A8" s="14" t="s">
        <v>8377</v>
      </c>
      <c r="B8" s="10">
        <v>28</v>
      </c>
      <c r="C8" s="10">
        <v>108</v>
      </c>
      <c r="D8" s="10">
        <v>30</v>
      </c>
      <c r="E8" s="10">
        <v>179</v>
      </c>
      <c r="F8" s="10">
        <v>345</v>
      </c>
    </row>
    <row r="9" spans="1:6" x14ac:dyDescent="0.35">
      <c r="A9" s="14" t="s">
        <v>8378</v>
      </c>
      <c r="B9" s="10">
        <v>27</v>
      </c>
      <c r="C9" s="10">
        <v>103</v>
      </c>
      <c r="D9" s="10"/>
      <c r="E9" s="10">
        <v>193</v>
      </c>
      <c r="F9" s="10">
        <v>323</v>
      </c>
    </row>
    <row r="10" spans="1:6" x14ac:dyDescent="0.35">
      <c r="A10" s="14" t="s">
        <v>8369</v>
      </c>
      <c r="B10" s="10">
        <v>26</v>
      </c>
      <c r="C10" s="10">
        <v>126</v>
      </c>
      <c r="D10" s="10"/>
      <c r="E10" s="10">
        <v>233</v>
      </c>
      <c r="F10" s="10">
        <v>385</v>
      </c>
    </row>
    <row r="11" spans="1:6" x14ac:dyDescent="0.35">
      <c r="A11" s="14" t="s">
        <v>8379</v>
      </c>
      <c r="B11" s="10">
        <v>27</v>
      </c>
      <c r="C11" s="10">
        <v>148</v>
      </c>
      <c r="D11" s="10"/>
      <c r="E11" s="10">
        <v>213</v>
      </c>
      <c r="F11" s="10">
        <v>388</v>
      </c>
    </row>
    <row r="12" spans="1:6" x14ac:dyDescent="0.35">
      <c r="A12" s="14" t="s">
        <v>8370</v>
      </c>
      <c r="B12" s="10">
        <v>44</v>
      </c>
      <c r="C12" s="10">
        <v>148</v>
      </c>
      <c r="D12" s="10"/>
      <c r="E12" s="10">
        <v>192</v>
      </c>
      <c r="F12" s="10">
        <v>384</v>
      </c>
    </row>
    <row r="13" spans="1:6" x14ac:dyDescent="0.35">
      <c r="A13" s="14" t="s">
        <v>8371</v>
      </c>
      <c r="B13" s="10">
        <v>32</v>
      </c>
      <c r="C13" s="10">
        <v>134</v>
      </c>
      <c r="D13" s="10"/>
      <c r="E13" s="10">
        <v>167</v>
      </c>
      <c r="F13" s="10">
        <v>333</v>
      </c>
    </row>
    <row r="14" spans="1:6" x14ac:dyDescent="0.35">
      <c r="A14" s="14" t="s">
        <v>8372</v>
      </c>
      <c r="B14" s="10">
        <v>24</v>
      </c>
      <c r="C14" s="10">
        <v>127</v>
      </c>
      <c r="D14" s="10"/>
      <c r="E14" s="10">
        <v>148</v>
      </c>
      <c r="F14" s="10">
        <v>299</v>
      </c>
    </row>
    <row r="15" spans="1:6" x14ac:dyDescent="0.35">
      <c r="A15" s="14" t="s">
        <v>8373</v>
      </c>
      <c r="B15" s="10">
        <v>20</v>
      </c>
      <c r="C15" s="10">
        <v>150</v>
      </c>
      <c r="D15" s="10"/>
      <c r="E15" s="10">
        <v>184</v>
      </c>
      <c r="F15" s="10">
        <v>354</v>
      </c>
    </row>
    <row r="16" spans="1:6" x14ac:dyDescent="0.35">
      <c r="A16" s="14" t="s">
        <v>8374</v>
      </c>
      <c r="B16" s="10">
        <v>37</v>
      </c>
      <c r="C16" s="10">
        <v>113</v>
      </c>
      <c r="D16" s="10"/>
      <c r="E16" s="10">
        <v>180</v>
      </c>
      <c r="F16" s="10">
        <v>330</v>
      </c>
    </row>
    <row r="17" spans="1:6" x14ac:dyDescent="0.35">
      <c r="A17" s="14" t="s">
        <v>8380</v>
      </c>
      <c r="B17" s="10">
        <v>23</v>
      </c>
      <c r="C17" s="10">
        <v>119</v>
      </c>
      <c r="D17" s="10"/>
      <c r="E17" s="10">
        <v>111</v>
      </c>
      <c r="F17" s="10">
        <v>253</v>
      </c>
    </row>
    <row r="18" spans="1:6" x14ac:dyDescent="0.35">
      <c r="A18" s="14" t="s">
        <v>8361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1DAF9-9A19-410A-AA3F-EC2FA3FC5206}">
  <dimension ref="A1:F18"/>
  <sheetViews>
    <sheetView workbookViewId="0">
      <selection activeCell="I20" sqref="I20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t="s">
        <v>8358</v>
      </c>
      <c r="B1" t="s">
        <v>8362</v>
      </c>
    </row>
    <row r="2" spans="1:6" x14ac:dyDescent="0.35">
      <c r="A2" t="s">
        <v>8381</v>
      </c>
      <c r="B2" t="s">
        <v>8362</v>
      </c>
    </row>
    <row r="4" spans="1:6" x14ac:dyDescent="0.35">
      <c r="A4" t="s">
        <v>8364</v>
      </c>
      <c r="B4" t="s">
        <v>8363</v>
      </c>
    </row>
    <row r="5" spans="1:6" x14ac:dyDescent="0.35">
      <c r="A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4" t="s">
        <v>8375</v>
      </c>
      <c r="B6" s="10">
        <v>34</v>
      </c>
      <c r="C6" s="10">
        <v>149</v>
      </c>
      <c r="D6" s="10">
        <v>2</v>
      </c>
      <c r="E6" s="10">
        <v>183</v>
      </c>
      <c r="F6" s="10">
        <v>368</v>
      </c>
    </row>
    <row r="7" spans="1:6" x14ac:dyDescent="0.35">
      <c r="A7" s="14" t="s">
        <v>8376</v>
      </c>
      <c r="B7" s="10">
        <v>27</v>
      </c>
      <c r="C7" s="10">
        <v>105</v>
      </c>
      <c r="D7" s="10">
        <v>18</v>
      </c>
      <c r="E7" s="10">
        <v>202</v>
      </c>
      <c r="F7" s="10">
        <v>352</v>
      </c>
    </row>
    <row r="8" spans="1:6" x14ac:dyDescent="0.35">
      <c r="A8" s="14" t="s">
        <v>8377</v>
      </c>
      <c r="B8" s="10">
        <v>28</v>
      </c>
      <c r="C8" s="10">
        <v>108</v>
      </c>
      <c r="D8" s="10">
        <v>30</v>
      </c>
      <c r="E8" s="10">
        <v>179</v>
      </c>
      <c r="F8" s="10">
        <v>345</v>
      </c>
    </row>
    <row r="9" spans="1:6" x14ac:dyDescent="0.35">
      <c r="A9" s="14" t="s">
        <v>8378</v>
      </c>
      <c r="B9" s="10">
        <v>27</v>
      </c>
      <c r="C9" s="10">
        <v>103</v>
      </c>
      <c r="D9" s="10"/>
      <c r="E9" s="10">
        <v>193</v>
      </c>
      <c r="F9" s="10">
        <v>323</v>
      </c>
    </row>
    <row r="10" spans="1:6" x14ac:dyDescent="0.35">
      <c r="A10" s="14" t="s">
        <v>8369</v>
      </c>
      <c r="B10" s="10">
        <v>26</v>
      </c>
      <c r="C10" s="10">
        <v>126</v>
      </c>
      <c r="D10" s="10"/>
      <c r="E10" s="10">
        <v>233</v>
      </c>
      <c r="F10" s="10">
        <v>385</v>
      </c>
    </row>
    <row r="11" spans="1:6" x14ac:dyDescent="0.35">
      <c r="A11" s="14" t="s">
        <v>8379</v>
      </c>
      <c r="B11" s="10">
        <v>27</v>
      </c>
      <c r="C11" s="10">
        <v>148</v>
      </c>
      <c r="D11" s="10"/>
      <c r="E11" s="10">
        <v>213</v>
      </c>
      <c r="F11" s="10">
        <v>388</v>
      </c>
    </row>
    <row r="12" spans="1:6" x14ac:dyDescent="0.35">
      <c r="A12" s="14" t="s">
        <v>8370</v>
      </c>
      <c r="B12" s="10">
        <v>44</v>
      </c>
      <c r="C12" s="10">
        <v>148</v>
      </c>
      <c r="D12" s="10"/>
      <c r="E12" s="10">
        <v>192</v>
      </c>
      <c r="F12" s="10">
        <v>384</v>
      </c>
    </row>
    <row r="13" spans="1:6" x14ac:dyDescent="0.35">
      <c r="A13" s="14" t="s">
        <v>8371</v>
      </c>
      <c r="B13" s="10">
        <v>32</v>
      </c>
      <c r="C13" s="10">
        <v>134</v>
      </c>
      <c r="D13" s="10"/>
      <c r="E13" s="10">
        <v>167</v>
      </c>
      <c r="F13" s="10">
        <v>333</v>
      </c>
    </row>
    <row r="14" spans="1:6" x14ac:dyDescent="0.35">
      <c r="A14" s="14" t="s">
        <v>8372</v>
      </c>
      <c r="B14" s="10">
        <v>24</v>
      </c>
      <c r="C14" s="10">
        <v>127</v>
      </c>
      <c r="D14" s="10"/>
      <c r="E14" s="10">
        <v>148</v>
      </c>
      <c r="F14" s="10">
        <v>299</v>
      </c>
    </row>
    <row r="15" spans="1:6" x14ac:dyDescent="0.35">
      <c r="A15" s="14" t="s">
        <v>8373</v>
      </c>
      <c r="B15" s="10">
        <v>20</v>
      </c>
      <c r="C15" s="10">
        <v>150</v>
      </c>
      <c r="D15" s="10"/>
      <c r="E15" s="10">
        <v>184</v>
      </c>
      <c r="F15" s="10">
        <v>354</v>
      </c>
    </row>
    <row r="16" spans="1:6" x14ac:dyDescent="0.35">
      <c r="A16" s="14" t="s">
        <v>8374</v>
      </c>
      <c r="B16" s="10">
        <v>37</v>
      </c>
      <c r="C16" s="10">
        <v>113</v>
      </c>
      <c r="D16" s="10"/>
      <c r="E16" s="10">
        <v>180</v>
      </c>
      <c r="F16" s="10">
        <v>330</v>
      </c>
    </row>
    <row r="17" spans="1:6" x14ac:dyDescent="0.35">
      <c r="A17" s="14" t="s">
        <v>8380</v>
      </c>
      <c r="B17" s="10">
        <v>23</v>
      </c>
      <c r="C17" s="10">
        <v>119</v>
      </c>
      <c r="D17" s="10"/>
      <c r="E17" s="10">
        <v>111</v>
      </c>
      <c r="F17" s="10">
        <v>253</v>
      </c>
    </row>
    <row r="18" spans="1:6" x14ac:dyDescent="0.35">
      <c r="A18" s="14" t="s">
        <v>8361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7C81D-A965-45C4-9B78-CF1686DA08EA}">
  <dimension ref="A1:H13"/>
  <sheetViews>
    <sheetView workbookViewId="0">
      <selection activeCell="B17" sqref="B17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6.179687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6328125" bestFit="1" customWidth="1"/>
  </cols>
  <sheetData>
    <row r="1" spans="1:8" s="15" customFormat="1" x14ac:dyDescent="0.35">
      <c r="A1" s="15" t="s">
        <v>8382</v>
      </c>
      <c r="B1" s="15" t="s">
        <v>8383</v>
      </c>
      <c r="C1" s="15" t="s">
        <v>8384</v>
      </c>
      <c r="D1" s="15" t="s">
        <v>8400</v>
      </c>
      <c r="E1" s="15" t="s">
        <v>8385</v>
      </c>
      <c r="F1" s="15" t="s">
        <v>8386</v>
      </c>
      <c r="G1" s="15" t="s">
        <v>8387</v>
      </c>
      <c r="H1" s="15" t="s">
        <v>8401</v>
      </c>
    </row>
    <row r="2" spans="1:8" x14ac:dyDescent="0.35">
      <c r="A2" t="s">
        <v>8388</v>
      </c>
      <c r="B2" s="16">
        <f>COUNTIFS('Flat Data'!$F:$F,"Successful",'Flat Data'!$D:$D,"&lt;1000")</f>
        <v>322</v>
      </c>
      <c r="C2" s="16">
        <f>COUNTIFS('Flat Data'!$F:$F,"Failed",'Flat Data'!$D:$D,"&lt;1000")</f>
        <v>113</v>
      </c>
      <c r="D2" s="16">
        <f>COUNTIFS('Flat Data'!$F:$F,"Canceled",'Flat Data'!$D:$D,"&lt;1000")</f>
        <v>18</v>
      </c>
      <c r="E2">
        <f>SUM(B2:D2)</f>
        <v>453</v>
      </c>
      <c r="F2" s="8">
        <f>SUM(B2/$E$2)</f>
        <v>0.71081677704194257</v>
      </c>
      <c r="G2" s="8">
        <f t="shared" ref="G2:H2" si="0">SUM(C2/$E$2)</f>
        <v>0.24944812362030905</v>
      </c>
      <c r="H2" s="8">
        <f t="shared" si="0"/>
        <v>3.9735099337748346E-2</v>
      </c>
    </row>
    <row r="3" spans="1:8" x14ac:dyDescent="0.35">
      <c r="A3" t="s">
        <v>8389</v>
      </c>
      <c r="B3" s="16">
        <f>COUNTIFS('Flat Data'!F:F,"Successful",'Flat Data'!D:D,"&gt;1000",'Flat Data'!D:D,"&lt;5000")</f>
        <v>816</v>
      </c>
      <c r="C3" s="16">
        <f>COUNTIFS('Flat Data'!$F:$F,"Failed",'Flat Data'!$D:$D,"&gt;1000",'Flat Data'!$D:$D,"&lt;5000")</f>
        <v>357</v>
      </c>
      <c r="D3" s="16">
        <f>COUNTIFS('Flat Data'!$F:$F,"Canceled",'Flat Data'!$D:$D,"&gt;1000",'Flat Data'!$D:$D,"&lt;5000")</f>
        <v>52</v>
      </c>
      <c r="E3">
        <f t="shared" ref="E3:E13" si="1">SUM(B3:D3)</f>
        <v>1225</v>
      </c>
      <c r="F3" s="8">
        <f>SUM(B3/$E$3)</f>
        <v>0.66612244897959183</v>
      </c>
      <c r="G3" s="8">
        <f t="shared" ref="G3:H3" si="2">SUM(C3/$E$3)</f>
        <v>0.29142857142857143</v>
      </c>
      <c r="H3" s="8">
        <f t="shared" si="2"/>
        <v>4.2448979591836737E-2</v>
      </c>
    </row>
    <row r="4" spans="1:8" x14ac:dyDescent="0.35">
      <c r="A4" t="s">
        <v>8390</v>
      </c>
      <c r="B4" s="16">
        <f>COUNTIFS('Flat Data'!F:F,"Successful",'Flat Data'!D:D,"&gt;5000",'Flat Data'!D:D,"&lt;10000")</f>
        <v>231</v>
      </c>
      <c r="C4" s="16">
        <f>COUNTIFS('Flat Data'!$F:$F,"Failed",'Flat Data'!$D:$D,"&gt;5000",'Flat Data'!$D:$D,"&lt;10000")</f>
        <v>161</v>
      </c>
      <c r="D4" s="16">
        <f>COUNTIFS('Flat Data'!$F:$F,"Canceled",'Flat Data'!$D:$D,"&gt;5000",'Flat Data'!$D:$D,"&lt;10000")</f>
        <v>28</v>
      </c>
      <c r="E4">
        <f t="shared" si="1"/>
        <v>420</v>
      </c>
      <c r="F4" s="8">
        <f>SUM(B4/$E$4)</f>
        <v>0.55000000000000004</v>
      </c>
      <c r="G4" s="8">
        <f>SUM(C4/$E$4)</f>
        <v>0.38333333333333336</v>
      </c>
      <c r="H4" s="8">
        <f t="shared" ref="G4:H4" si="3">SUM(D4/$E$4)</f>
        <v>6.6666666666666666E-2</v>
      </c>
    </row>
    <row r="5" spans="1:8" x14ac:dyDescent="0.35">
      <c r="A5" t="s">
        <v>8391</v>
      </c>
      <c r="B5" s="16">
        <f>COUNTIFS('Flat Data'!F:F,"Successful",'Flat Data'!D:D,"&gt;10000",'Flat Data'!D:D,"&lt;15000")</f>
        <v>65</v>
      </c>
      <c r="C5" s="16">
        <f>COUNTIFS('Flat Data'!$F:$F,"Failed",'Flat Data'!$D:$D,"&gt;10000",'Flat Data'!$D:$D,"&lt;15000")</f>
        <v>59</v>
      </c>
      <c r="D5" s="16">
        <f>COUNTIFS('Flat Data'!$F:$F,"Canceled",'Flat Data'!$D:$D,"&gt;10000",'Flat Data'!$D:$D,"&lt;15000")</f>
        <v>12</v>
      </c>
      <c r="E5">
        <f t="shared" si="1"/>
        <v>136</v>
      </c>
      <c r="F5" s="8">
        <f>SUM(B5/$E$5)</f>
        <v>0.47794117647058826</v>
      </c>
      <c r="G5" s="8">
        <f t="shared" ref="G5:H5" si="4">SUM(C5/$E$5)</f>
        <v>0.43382352941176472</v>
      </c>
      <c r="H5" s="8">
        <f t="shared" si="4"/>
        <v>8.8235294117647065E-2</v>
      </c>
    </row>
    <row r="6" spans="1:8" x14ac:dyDescent="0.35">
      <c r="A6" t="s">
        <v>8392</v>
      </c>
      <c r="B6" s="16">
        <f>COUNTIFS('Flat Data'!F:F,"Successful",'Flat Data'!D:D,"&gt;15000",'Flat Data'!D:D,"&lt;20000")</f>
        <v>38</v>
      </c>
      <c r="C6" s="16">
        <f>COUNTIFS('Flat Data'!$F:$F,"Failed",'Flat Data'!$D:$D,"&gt;15000",'Flat Data'!$D:$D,"&lt;20000")</f>
        <v>32</v>
      </c>
      <c r="D6" s="16">
        <f>COUNTIFS('Flat Data'!$F:$F,"Canceled",'Flat Data'!$D:$D,"&gt;15000",'Flat Data'!$D:$D,"&lt;20000")</f>
        <v>4</v>
      </c>
      <c r="E6">
        <f t="shared" si="1"/>
        <v>74</v>
      </c>
      <c r="F6" s="8">
        <f>SUM(B6/$E$6)</f>
        <v>0.51351351351351349</v>
      </c>
      <c r="G6" s="8">
        <f t="shared" ref="G6:H6" si="5">SUM(C6/$E$6)</f>
        <v>0.43243243243243246</v>
      </c>
      <c r="H6" s="8">
        <f t="shared" si="5"/>
        <v>5.4054054054054057E-2</v>
      </c>
    </row>
    <row r="7" spans="1:8" x14ac:dyDescent="0.35">
      <c r="A7" t="s">
        <v>8393</v>
      </c>
      <c r="B7" s="16">
        <f>COUNTIFS('Flat Data'!F:F,"Successful",'Flat Data'!D:D,"&gt;20000",'Flat Data'!D:D,"&lt;25000")</f>
        <v>18</v>
      </c>
      <c r="C7" s="16">
        <f>COUNTIFS('Flat Data'!$F:$F,"Failed",'Flat Data'!$D:$D,"&gt;20000",'Flat Data'!$D:$D,"&lt;25000")</f>
        <v>16</v>
      </c>
      <c r="D7" s="16">
        <f>COUNTIFS('Flat Data'!$F:$F,"Canceled",'Flat Data'!$D:$D,"&gt;20000",'Flat Data'!$D:$D,"&lt;25000")</f>
        <v>1</v>
      </c>
      <c r="E7">
        <f t="shared" si="1"/>
        <v>35</v>
      </c>
      <c r="F7" s="8">
        <f>SUM(B7/$E$7)</f>
        <v>0.51428571428571423</v>
      </c>
      <c r="G7" s="8">
        <f t="shared" ref="G7:H7" si="6">SUM(C7/$E$7)</f>
        <v>0.45714285714285713</v>
      </c>
      <c r="H7" s="8">
        <f t="shared" si="6"/>
        <v>2.8571428571428571E-2</v>
      </c>
    </row>
    <row r="8" spans="1:8" x14ac:dyDescent="0.35">
      <c r="A8" t="s">
        <v>8394</v>
      </c>
      <c r="B8" s="16">
        <f>COUNTIFS('Flat Data'!F:F,"Successful",'Flat Data'!D:D,"&gt;25000",'Flat Data'!D:D,"&lt;30000")</f>
        <v>8</v>
      </c>
      <c r="C8" s="16">
        <f>COUNTIFS('Flat Data'!$F:$F,"Failed",'Flat Data'!$D:$D,"&gt;25000",'Flat Data'!$D:$D,"&lt;30000")</f>
        <v>15</v>
      </c>
      <c r="D8" s="16">
        <f>COUNTIFS('Flat Data'!$F:$F,"Canceled",'Flat Data'!$D:$D,"&gt;25000",'Flat Data'!$D:$D,"&lt;30000")</f>
        <v>1</v>
      </c>
      <c r="E8">
        <f t="shared" si="1"/>
        <v>24</v>
      </c>
      <c r="F8" s="8">
        <f>SUM(B8/$E$8)</f>
        <v>0.33333333333333331</v>
      </c>
      <c r="G8" s="8">
        <f t="shared" ref="G8:H8" si="7">SUM(C8/$E$8)</f>
        <v>0.625</v>
      </c>
      <c r="H8" s="8">
        <f t="shared" si="7"/>
        <v>4.1666666666666664E-2</v>
      </c>
    </row>
    <row r="9" spans="1:8" x14ac:dyDescent="0.35">
      <c r="A9" t="s">
        <v>8395</v>
      </c>
      <c r="B9" s="16">
        <f>COUNTIFS('Flat Data'!F:F,"Successful",'Flat Data'!D:D,"&gt;30000",'Flat Data'!D:D,"&lt;35000")</f>
        <v>6</v>
      </c>
      <c r="C9" s="16">
        <f>COUNTIFS('Flat Data'!$F:$F,"Failed",'Flat Data'!$D:$D,"&gt;30000",'Flat Data'!$D:$D,"&lt;35000")</f>
        <v>6</v>
      </c>
      <c r="D9" s="16">
        <f>COUNTIFS('Flat Data'!$F:$F,"Canceled",'Flat Data'!$D:$D,"&gt;30000",'Flat Data'!$D:$D,"&lt;35000")</f>
        <v>1</v>
      </c>
      <c r="E9">
        <f t="shared" si="1"/>
        <v>13</v>
      </c>
      <c r="F9" s="8">
        <f>SUM(B9/$E$9)</f>
        <v>0.46153846153846156</v>
      </c>
      <c r="G9" s="8">
        <f t="shared" ref="G9:H9" si="8">SUM(C9/$E$9)</f>
        <v>0.46153846153846156</v>
      </c>
      <c r="H9" s="8">
        <f t="shared" si="8"/>
        <v>7.6923076923076927E-2</v>
      </c>
    </row>
    <row r="10" spans="1:8" x14ac:dyDescent="0.35">
      <c r="A10" t="s">
        <v>8396</v>
      </c>
      <c r="B10" s="16">
        <f>COUNTIFS('Flat Data'!F:F,"Successful",'Flat Data'!D:D,"&gt;35000",'Flat Data'!D:D,"&lt;40000")</f>
        <v>4</v>
      </c>
      <c r="C10" s="16">
        <f>COUNTIFS('Flat Data'!$F:$F,"Failed",'Flat Data'!$D:$D,"&gt;35000",'Flat Data'!$D:$D,"&lt;40000")</f>
        <v>8</v>
      </c>
      <c r="D10" s="16">
        <f>COUNTIFS('Flat Data'!$F:$F,"Canceled",'Flat Data'!$D:$D,"&gt;35000",'Flat Data'!$D:$D,"&lt;40000")</f>
        <v>2</v>
      </c>
      <c r="E10">
        <f t="shared" si="1"/>
        <v>14</v>
      </c>
      <c r="F10" s="8">
        <f>SUM(B10/$E$10)</f>
        <v>0.2857142857142857</v>
      </c>
      <c r="G10" s="8">
        <f t="shared" ref="G10:H10" si="9">SUM(C10/$E$10)</f>
        <v>0.5714285714285714</v>
      </c>
      <c r="H10" s="8">
        <f t="shared" si="9"/>
        <v>0.14285714285714285</v>
      </c>
    </row>
    <row r="11" spans="1:8" x14ac:dyDescent="0.35">
      <c r="A11" t="s">
        <v>8397</v>
      </c>
      <c r="B11" s="16">
        <f>COUNTIFS('Flat Data'!F:F,"Successful",'Flat Data'!D:D,"&gt;40000",'Flat Data'!D:D,"&lt;45000")</f>
        <v>5</v>
      </c>
      <c r="C11" s="16">
        <f>COUNTIFS('Flat Data'!$F:$F,"Failed",'Flat Data'!$D:$D,"&gt;40000",'Flat Data'!$D:$D,"&lt;45000")</f>
        <v>3</v>
      </c>
      <c r="D11" s="16">
        <f>COUNTIFS('Flat Data'!$F:$F,"Canceled",'Flat Data'!$D:$D,"&gt;40000",'Flat Data'!$D:$D,"&lt;45000")</f>
        <v>0</v>
      </c>
      <c r="E11">
        <f t="shared" si="1"/>
        <v>8</v>
      </c>
      <c r="F11" s="8">
        <f>SUM(B11/$E$11)</f>
        <v>0.625</v>
      </c>
      <c r="G11" s="8">
        <f t="shared" ref="G11:H11" si="10">SUM(C11/$E$11)</f>
        <v>0.375</v>
      </c>
      <c r="H11" s="8">
        <f t="shared" si="10"/>
        <v>0</v>
      </c>
    </row>
    <row r="12" spans="1:8" x14ac:dyDescent="0.35">
      <c r="A12" t="s">
        <v>8398</v>
      </c>
      <c r="B12" s="16">
        <f>COUNTIFS('Flat Data'!F:F,"Successful",'Flat Data'!D:D,"&gt;45000",'Flat Data'!D:D,"&lt;50000")</f>
        <v>3</v>
      </c>
      <c r="C12" s="16">
        <f>COUNTIFS('Flat Data'!$F:$F,"Failed",'Flat Data'!$D:$D,"&gt;45000",'Flat Data'!$D:$D,"&lt;50000")</f>
        <v>5</v>
      </c>
      <c r="D12" s="16">
        <f>COUNTIFS('Flat Data'!$F:$F,"Canceled",'Flat Data'!$D:$D,"&gt;45000",'Flat Data'!$D:$D,"&lt;50000")</f>
        <v>2</v>
      </c>
      <c r="E12">
        <f t="shared" si="1"/>
        <v>10</v>
      </c>
      <c r="F12" s="8">
        <f>SUM(B12/$E$12)</f>
        <v>0.3</v>
      </c>
      <c r="G12" s="8">
        <f t="shared" ref="G12:H12" si="11">SUM(C12/$E$12)</f>
        <v>0.5</v>
      </c>
      <c r="H12" s="8">
        <f t="shared" si="11"/>
        <v>0.2</v>
      </c>
    </row>
    <row r="13" spans="1:8" x14ac:dyDescent="0.35">
      <c r="A13" t="s">
        <v>8399</v>
      </c>
      <c r="B13" s="16">
        <f>COUNTIFS('Flat Data'!F:F,"Successful",'Flat Data'!D:D,"&gt;=50000")</f>
        <v>86</v>
      </c>
      <c r="C13" s="16">
        <f>COUNTIFS('Flat Data'!$F:$F,"Failed",'Flat Data'!$D:$D,"&gt;=50000")</f>
        <v>258</v>
      </c>
      <c r="D13" s="16">
        <f>COUNTIFS('Flat Data'!$F:$F,"Canceled",'Flat Data'!$D:$D,"&gt;=50000")</f>
        <v>100</v>
      </c>
      <c r="E13">
        <f t="shared" si="1"/>
        <v>444</v>
      </c>
      <c r="F13" s="8">
        <f>SUM(B13/$E$13)</f>
        <v>0.19369369369369369</v>
      </c>
      <c r="G13" s="8">
        <f>SUM(C13/$E$13)</f>
        <v>0.58108108108108103</v>
      </c>
      <c r="H13" s="8">
        <f>SUM(D13/$E$13)</f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Flat Data</vt:lpstr>
      <vt:lpstr>Pivot Table_Category</vt:lpstr>
      <vt:lpstr>Pivot Table with Chart_Category</vt:lpstr>
      <vt:lpstr>Pivot Table_SubCategory</vt:lpstr>
      <vt:lpstr>Pivot Table with Chart_SubCat</vt:lpstr>
      <vt:lpstr>Pivot Table_Dates</vt:lpstr>
      <vt:lpstr>Pivot Table with Chart_Dates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Mariaveronica Sayewich</cp:lastModifiedBy>
  <dcterms:created xsi:type="dcterms:W3CDTF">2017-04-20T15:17:24Z</dcterms:created>
  <dcterms:modified xsi:type="dcterms:W3CDTF">2018-10-08T20:30:30Z</dcterms:modified>
</cp:coreProperties>
</file>