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480" yWindow="60" windowWidth="15140" windowHeight="6340"/>
  </bookViews>
  <sheets>
    <sheet name="S&amp;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P102" i="1"/>
  <c r="P101" i="1"/>
  <c r="L102" i="1"/>
  <c r="L101" i="1"/>
  <c r="I101" i="1"/>
  <c r="I102" i="1"/>
  <c r="U71" i="1"/>
  <c r="H102" i="1"/>
  <c r="H101" i="1"/>
  <c r="T41" i="1"/>
  <c r="O101" i="1"/>
  <c r="O102" i="1"/>
  <c r="AA100" i="1"/>
  <c r="AD69" i="1"/>
  <c r="AD65" i="1"/>
  <c r="AD61" i="1"/>
  <c r="AD57" i="1"/>
  <c r="AD53" i="1"/>
  <c r="AD49" i="1"/>
  <c r="AD45" i="1"/>
  <c r="AD41" i="1"/>
  <c r="AD37" i="1"/>
  <c r="AD33" i="1"/>
  <c r="AD29" i="1"/>
  <c r="AD25" i="1"/>
  <c r="AD21" i="1"/>
  <c r="AD19" i="1"/>
  <c r="AD17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Y76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D7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U101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<sst xmlns="http://schemas.openxmlformats.org/spreadsheetml/2006/main" count="316" uniqueCount="115">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</sst>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topLeftCell="A104" workbookViewId="0">
      <selection activeCell="G107" sqref="G107"/>
    </sheetView>
  </sheetViews>
  <sheetFormatPr baseColWidth="10" defaultColWidth="8.83203125" defaultRowHeight="14" x14ac:dyDescent="0"/>
  <cols>
    <col min="7" max="7" width="19.1640625" customWidth="1"/>
    <col min="8" max="31" width="6.5" customWidth="1"/>
  </cols>
  <sheetData>
    <row r="1" spans="1:31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>
      <c r="A4" t="s">
        <v>2</v>
      </c>
      <c r="B4" t="s">
        <v>3</v>
      </c>
      <c r="C4" t="s">
        <v>4</v>
      </c>
      <c r="D4" t="s">
        <v>110</v>
      </c>
      <c r="E4" t="s">
        <v>111</v>
      </c>
      <c r="F4" t="s">
        <v>112</v>
      </c>
      <c r="G4" t="s">
        <v>113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>
      <c r="A5">
        <v>1</v>
      </c>
      <c r="B5" t="s">
        <v>14</v>
      </c>
      <c r="C5">
        <v>1683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1683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1683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1683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>
        <f t="shared" ref="AB5:AB36" si="21">IF(AND(P5&lt;(P$101+2*P$102), P5&gt;(P$101-2*P$102)), P5, "")</f>
        <v>1683</v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>
      <c r="A6">
        <v>2</v>
      </c>
      <c r="B6" t="s">
        <v>15</v>
      </c>
      <c r="C6">
        <v>1719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1719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1719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1719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1719</v>
      </c>
    </row>
    <row r="7" spans="1:31">
      <c r="A7">
        <v>3</v>
      </c>
      <c r="B7" t="s">
        <v>16</v>
      </c>
      <c r="C7">
        <v>2020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2020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2020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2020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2020</v>
      </c>
    </row>
    <row r="8" spans="1:31">
      <c r="A8">
        <v>4</v>
      </c>
      <c r="B8" t="s">
        <v>17</v>
      </c>
      <c r="C8">
        <v>1888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1888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1888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1888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>
        <f t="shared" si="23"/>
        <v>1888</v>
      </c>
      <c r="AE8" t="str">
        <f t="shared" si="24"/>
        <v/>
      </c>
    </row>
    <row r="9" spans="1:31">
      <c r="A9">
        <v>5</v>
      </c>
      <c r="B9" t="s">
        <v>18</v>
      </c>
      <c r="C9">
        <v>1518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1518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1518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1518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1518</v>
      </c>
      <c r="AD9" t="str">
        <f t="shared" si="23"/>
        <v/>
      </c>
      <c r="AE9" t="str">
        <f t="shared" si="24"/>
        <v/>
      </c>
    </row>
    <row r="10" spans="1:31">
      <c r="A10">
        <v>6</v>
      </c>
      <c r="B10" t="s">
        <v>19</v>
      </c>
      <c r="C10">
        <v>1723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1723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1723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1723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1723</v>
      </c>
      <c r="AD10" t="str">
        <f t="shared" si="23"/>
        <v/>
      </c>
      <c r="AE10" t="str">
        <f t="shared" si="24"/>
        <v/>
      </c>
    </row>
    <row r="11" spans="1:31">
      <c r="A11">
        <v>7</v>
      </c>
      <c r="B11" t="s">
        <v>20</v>
      </c>
      <c r="C11">
        <v>2488</v>
      </c>
      <c r="D11" t="s">
        <v>6</v>
      </c>
      <c r="E11" t="s">
        <v>6</v>
      </c>
      <c r="F11">
        <v>100</v>
      </c>
      <c r="G11">
        <f t="shared" si="0"/>
        <v>1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>
        <f t="shared" si="7"/>
        <v>2488</v>
      </c>
      <c r="O11" t="str">
        <f t="shared" si="8"/>
        <v/>
      </c>
      <c r="P11" t="str">
        <f t="shared" si="9"/>
        <v/>
      </c>
      <c r="Q11" t="str">
        <f t="shared" si="10"/>
        <v/>
      </c>
      <c r="R11">
        <f t="shared" si="11"/>
        <v>2488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>
        <f t="shared" si="19"/>
        <v>2488</v>
      </c>
      <c r="AA11" t="str">
        <f t="shared" si="20"/>
        <v/>
      </c>
      <c r="AB11" t="str">
        <f t="shared" si="21"/>
        <v/>
      </c>
      <c r="AC11" t="str">
        <f t="shared" si="22"/>
        <v/>
      </c>
      <c r="AD11">
        <f t="shared" si="23"/>
        <v>2488</v>
      </c>
      <c r="AE11" t="str">
        <f t="shared" si="24"/>
        <v/>
      </c>
    </row>
    <row r="12" spans="1:31">
      <c r="A12">
        <v>8</v>
      </c>
      <c r="B12" t="s">
        <v>21</v>
      </c>
      <c r="C12">
        <v>1245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1245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1245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1245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1245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>
      <c r="A13">
        <v>9</v>
      </c>
      <c r="B13" t="s">
        <v>22</v>
      </c>
      <c r="C13">
        <v>1895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1895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1895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1895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1895</v>
      </c>
    </row>
    <row r="14" spans="1:31">
      <c r="A14">
        <v>10</v>
      </c>
      <c r="B14" t="s">
        <v>23</v>
      </c>
      <c r="C14">
        <v>2022</v>
      </c>
      <c r="D14" t="s">
        <v>6</v>
      </c>
      <c r="E14" t="s">
        <v>5</v>
      </c>
      <c r="F14">
        <v>150</v>
      </c>
      <c r="G14">
        <f t="shared" si="0"/>
        <v>0</v>
      </c>
      <c r="H14" t="str">
        <f t="shared" si="1"/>
        <v/>
      </c>
      <c r="I14" t="str">
        <f t="shared" si="2"/>
        <v/>
      </c>
      <c r="J14" t="str">
        <f t="shared" si="3"/>
        <v/>
      </c>
      <c r="K14" t="str">
        <f t="shared" si="4"/>
        <v/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 t="str">
        <f t="shared" si="12"/>
        <v/>
      </c>
      <c r="T14" t="str">
        <f t="shared" si="13"/>
        <v/>
      </c>
      <c r="U14" t="str">
        <f t="shared" si="14"/>
        <v/>
      </c>
      <c r="V14" t="str">
        <f t="shared" si="15"/>
        <v/>
      </c>
      <c r="W14" t="str">
        <f t="shared" si="16"/>
        <v/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 t="str">
        <f t="shared" si="24"/>
        <v/>
      </c>
    </row>
    <row r="15" spans="1:31">
      <c r="A15">
        <v>11</v>
      </c>
      <c r="B15" t="s">
        <v>24</v>
      </c>
      <c r="C15">
        <v>3031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3031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3031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3031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3031</v>
      </c>
      <c r="AD15" t="str">
        <f t="shared" si="23"/>
        <v/>
      </c>
      <c r="AE15" t="str">
        <f t="shared" si="24"/>
        <v/>
      </c>
    </row>
    <row r="16" spans="1:31">
      <c r="A16">
        <v>12</v>
      </c>
      <c r="B16" t="s">
        <v>25</v>
      </c>
      <c r="C16">
        <v>1675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1675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1675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1675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1675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>
      <c r="A17">
        <v>13</v>
      </c>
      <c r="B17" t="s">
        <v>26</v>
      </c>
      <c r="C17">
        <v>1024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1024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1024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1024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1024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>
      <c r="A18">
        <v>14</v>
      </c>
      <c r="B18" t="s">
        <v>27</v>
      </c>
      <c r="C18">
        <v>3068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3068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3068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3068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3068</v>
      </c>
      <c r="AE18" t="str">
        <f t="shared" si="24"/>
        <v/>
      </c>
    </row>
    <row r="19" spans="1:31">
      <c r="A19">
        <v>15</v>
      </c>
      <c r="B19" t="s">
        <v>28</v>
      </c>
      <c r="C19">
        <v>1827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1827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1827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1827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1827</v>
      </c>
      <c r="AE19" t="str">
        <f t="shared" si="24"/>
        <v/>
      </c>
    </row>
    <row r="20" spans="1:31">
      <c r="A20">
        <v>16</v>
      </c>
      <c r="B20" t="s">
        <v>29</v>
      </c>
      <c r="C20">
        <v>1468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1468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1468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1468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1468</v>
      </c>
      <c r="AD20" t="str">
        <f t="shared" si="23"/>
        <v/>
      </c>
      <c r="AE20" t="str">
        <f t="shared" si="24"/>
        <v/>
      </c>
    </row>
    <row r="21" spans="1:31">
      <c r="A21">
        <v>17</v>
      </c>
      <c r="B21" t="s">
        <v>30</v>
      </c>
      <c r="C21">
        <v>1918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1918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1918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1918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1918</v>
      </c>
      <c r="AE21" t="str">
        <f t="shared" si="24"/>
        <v/>
      </c>
    </row>
    <row r="22" spans="1:31">
      <c r="A22">
        <v>18</v>
      </c>
      <c r="B22" t="s">
        <v>31</v>
      </c>
      <c r="C22">
        <v>3701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3701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3701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3701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3701</v>
      </c>
    </row>
    <row r="23" spans="1:31">
      <c r="A23">
        <v>19</v>
      </c>
      <c r="B23" t="s">
        <v>32</v>
      </c>
      <c r="C23">
        <v>2197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2197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2197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2197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2197</v>
      </c>
      <c r="AD23" t="str">
        <f t="shared" si="23"/>
        <v/>
      </c>
      <c r="AE23" t="str">
        <f t="shared" si="24"/>
        <v/>
      </c>
    </row>
    <row r="24" spans="1:31">
      <c r="A24">
        <v>20</v>
      </c>
      <c r="B24" t="s">
        <v>33</v>
      </c>
      <c r="C24">
        <v>1655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1655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1655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1655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1655</v>
      </c>
      <c r="AD24" t="str">
        <f t="shared" si="23"/>
        <v/>
      </c>
      <c r="AE24" t="str">
        <f t="shared" si="24"/>
        <v/>
      </c>
    </row>
    <row r="25" spans="1:31">
      <c r="A25">
        <v>21</v>
      </c>
      <c r="B25" t="s">
        <v>34</v>
      </c>
      <c r="C25">
        <v>3158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3158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3158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3158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3158</v>
      </c>
      <c r="AE25" t="str">
        <f t="shared" si="24"/>
        <v/>
      </c>
    </row>
    <row r="26" spans="1:31">
      <c r="A26">
        <v>22</v>
      </c>
      <c r="B26" t="s">
        <v>35</v>
      </c>
      <c r="C26">
        <v>2706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2706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2706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2706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2706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>
      <c r="A27">
        <v>23</v>
      </c>
      <c r="B27" t="s">
        <v>36</v>
      </c>
      <c r="C27">
        <v>1000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1000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1000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1000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1000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>
      <c r="A28">
        <v>24</v>
      </c>
      <c r="B28" t="s">
        <v>37</v>
      </c>
      <c r="C28">
        <v>1918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1918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1918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1918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1918</v>
      </c>
    </row>
    <row r="29" spans="1:31">
      <c r="A29">
        <v>25</v>
      </c>
      <c r="B29" t="s">
        <v>38</v>
      </c>
      <c r="C29">
        <v>2969</v>
      </c>
      <c r="D29" t="s">
        <v>5</v>
      </c>
      <c r="E29" t="s">
        <v>6</v>
      </c>
      <c r="F29">
        <v>150</v>
      </c>
      <c r="G29">
        <f t="shared" si="0"/>
        <v>0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 t="str">
        <f t="shared" si="8"/>
        <v/>
      </c>
      <c r="P29" t="str">
        <f t="shared" si="9"/>
        <v/>
      </c>
      <c r="Q29" t="str">
        <f t="shared" si="10"/>
        <v/>
      </c>
      <c r="R29" t="str">
        <f t="shared" si="11"/>
        <v/>
      </c>
      <c r="S29" t="str">
        <f t="shared" si="12"/>
        <v/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 t="str">
        <f t="shared" si="20"/>
        <v/>
      </c>
      <c r="AB29" t="str">
        <f t="shared" si="21"/>
        <v/>
      </c>
      <c r="AC29" t="str">
        <f t="shared" si="22"/>
        <v/>
      </c>
      <c r="AD29" t="str">
        <f t="shared" si="23"/>
        <v/>
      </c>
      <c r="AE29" t="str">
        <f t="shared" si="24"/>
        <v/>
      </c>
    </row>
    <row r="30" spans="1:31">
      <c r="A30">
        <v>26</v>
      </c>
      <c r="B30" t="s">
        <v>39</v>
      </c>
      <c r="C30">
        <v>2115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2115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2115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2115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2115</v>
      </c>
      <c r="AD30" t="str">
        <f t="shared" si="23"/>
        <v/>
      </c>
      <c r="AE30" t="str">
        <f t="shared" si="24"/>
        <v/>
      </c>
    </row>
    <row r="31" spans="1:31">
      <c r="A31">
        <v>27</v>
      </c>
      <c r="B31" t="s">
        <v>40</v>
      </c>
      <c r="C31">
        <v>2460</v>
      </c>
      <c r="D31" t="s">
        <v>6</v>
      </c>
      <c r="E31" t="s">
        <v>5</v>
      </c>
      <c r="F31">
        <v>50</v>
      </c>
      <c r="G31">
        <f t="shared" si="0"/>
        <v>0</v>
      </c>
      <c r="H31" t="str">
        <f t="shared" si="1"/>
        <v/>
      </c>
      <c r="I31" t="str">
        <f t="shared" si="2"/>
        <v/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 t="str">
        <f t="shared" si="10"/>
        <v/>
      </c>
      <c r="R31" t="str">
        <f t="shared" si="11"/>
        <v/>
      </c>
      <c r="S31" t="str">
        <f t="shared" si="12"/>
        <v/>
      </c>
      <c r="T31" t="str">
        <f t="shared" si="13"/>
        <v/>
      </c>
      <c r="U31" t="str">
        <f t="shared" si="14"/>
        <v/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 t="str">
        <f t="shared" si="22"/>
        <v/>
      </c>
      <c r="AD31" t="str">
        <f t="shared" si="23"/>
        <v/>
      </c>
      <c r="AE31" t="str">
        <f t="shared" si="24"/>
        <v/>
      </c>
    </row>
    <row r="32" spans="1:31">
      <c r="A32">
        <v>28</v>
      </c>
      <c r="B32" t="s">
        <v>41</v>
      </c>
      <c r="C32">
        <v>2350</v>
      </c>
      <c r="D32" t="s">
        <v>6</v>
      </c>
      <c r="E32" t="s">
        <v>5</v>
      </c>
      <c r="F32">
        <v>100</v>
      </c>
      <c r="G32">
        <f t="shared" si="0"/>
        <v>0</v>
      </c>
      <c r="H32" t="str">
        <f t="shared" si="1"/>
        <v/>
      </c>
      <c r="I32" t="str">
        <f t="shared" si="2"/>
        <v/>
      </c>
      <c r="J32" t="str">
        <f t="shared" si="3"/>
        <v/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 t="str">
        <f t="shared" si="11"/>
        <v/>
      </c>
      <c r="S32" t="str">
        <f t="shared" si="12"/>
        <v/>
      </c>
      <c r="T32" t="str">
        <f t="shared" si="13"/>
        <v/>
      </c>
      <c r="U32" t="str">
        <f t="shared" si="14"/>
        <v/>
      </c>
      <c r="V32" t="str">
        <f t="shared" si="15"/>
        <v/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 t="str">
        <f t="shared" si="23"/>
        <v/>
      </c>
      <c r="AE32" t="str">
        <f t="shared" si="24"/>
        <v/>
      </c>
    </row>
    <row r="33" spans="1:31">
      <c r="A33">
        <v>29</v>
      </c>
      <c r="B33" t="s">
        <v>42</v>
      </c>
      <c r="C33">
        <v>983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983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983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983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983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>
      <c r="A34">
        <v>30</v>
      </c>
      <c r="B34" t="s">
        <v>43</v>
      </c>
      <c r="C34">
        <v>1342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1342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1342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1342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1342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>
      <c r="A35">
        <v>31</v>
      </c>
      <c r="B35" t="s">
        <v>44</v>
      </c>
      <c r="C35">
        <v>3769</v>
      </c>
      <c r="D35" t="s">
        <v>6</v>
      </c>
      <c r="E35" t="s">
        <v>5</v>
      </c>
      <c r="F35">
        <v>150</v>
      </c>
      <c r="G35">
        <f t="shared" si="0"/>
        <v>0</v>
      </c>
      <c r="H35" t="str">
        <f t="shared" si="1"/>
        <v/>
      </c>
      <c r="I35" t="str">
        <f t="shared" si="2"/>
        <v/>
      </c>
      <c r="J35" t="str">
        <f t="shared" si="3"/>
        <v/>
      </c>
      <c r="K35" t="str">
        <f t="shared" si="4"/>
        <v/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 t="str">
        <f t="shared" si="12"/>
        <v/>
      </c>
      <c r="T35" t="str">
        <f t="shared" si="13"/>
        <v/>
      </c>
      <c r="U35" t="str">
        <f t="shared" si="14"/>
        <v/>
      </c>
      <c r="V35" t="str">
        <f t="shared" si="15"/>
        <v/>
      </c>
      <c r="W35" t="str">
        <f t="shared" si="16"/>
        <v/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 t="str">
        <f t="shared" si="24"/>
        <v/>
      </c>
    </row>
    <row r="36" spans="1:31">
      <c r="A36">
        <v>32</v>
      </c>
      <c r="B36" t="s">
        <v>45</v>
      </c>
      <c r="C36">
        <v>1723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1723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1723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1723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1723</v>
      </c>
      <c r="AE36" t="str">
        <f t="shared" si="24"/>
        <v/>
      </c>
    </row>
    <row r="37" spans="1:31">
      <c r="A37">
        <v>33</v>
      </c>
      <c r="B37" t="s">
        <v>46</v>
      </c>
      <c r="C37">
        <v>1990</v>
      </c>
      <c r="D37" t="s">
        <v>6</v>
      </c>
      <c r="E37" t="s">
        <v>5</v>
      </c>
      <c r="F37">
        <v>50</v>
      </c>
      <c r="G37">
        <f t="shared" ref="G37:G68" si="25">IF($E37=$D37, 1, 0)</f>
        <v>0</v>
      </c>
      <c r="H37" t="str">
        <f t="shared" ref="H37:H68" si="26">IF(AND($F37=0, $G37=1, $E37="[b]"), $C37,"")</f>
        <v/>
      </c>
      <c r="I37" t="str">
        <f t="shared" ref="I37:I68" si="27">IF(AND($F37=50, $G37=1, $E37="[b]"), $C37,"")</f>
        <v/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 t="str">
        <f t="shared" ref="Q37:Q68" si="35">IF(AND($F37=50, $G37=1), $C37,"")</f>
        <v/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 t="str">
        <f t="shared" ref="U37:U68" si="39">IF(AND(I37&lt;(I$101+2*I$102), I37&gt;(I$101-2*I$102)), I37, "")</f>
        <v/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 t="str">
        <f t="shared" ref="AC37:AC68" si="47">IF(AND(Q37&lt;(Q$101+2*Q$102), Q37&gt;(Q$101-2*Q$102)), Q37, "")</f>
        <v/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>
      <c r="A38">
        <v>34</v>
      </c>
      <c r="B38" t="s">
        <v>47</v>
      </c>
      <c r="C38">
        <v>2810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2810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2810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2810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2810</v>
      </c>
      <c r="AE38" t="str">
        <f t="shared" si="49"/>
        <v/>
      </c>
    </row>
    <row r="39" spans="1:31">
      <c r="A39">
        <v>35</v>
      </c>
      <c r="B39" t="s">
        <v>48</v>
      </c>
      <c r="C39">
        <v>2350</v>
      </c>
      <c r="D39" t="s">
        <v>6</v>
      </c>
      <c r="E39" t="s">
        <v>5</v>
      </c>
      <c r="F39">
        <v>150</v>
      </c>
      <c r="G39">
        <f t="shared" si="25"/>
        <v>0</v>
      </c>
      <c r="H39" t="str">
        <f t="shared" si="26"/>
        <v/>
      </c>
      <c r="I39" t="str">
        <f t="shared" si="27"/>
        <v/>
      </c>
      <c r="J39" t="str">
        <f t="shared" si="28"/>
        <v/>
      </c>
      <c r="K39" t="str">
        <f t="shared" si="29"/>
        <v/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 t="str">
        <f t="shared" si="37"/>
        <v/>
      </c>
      <c r="T39" t="str">
        <f t="shared" si="38"/>
        <v/>
      </c>
      <c r="U39" t="str">
        <f t="shared" si="39"/>
        <v/>
      </c>
      <c r="V39" t="str">
        <f t="shared" si="40"/>
        <v/>
      </c>
      <c r="W39" t="str">
        <f t="shared" si="41"/>
        <v/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 t="str">
        <f t="shared" si="49"/>
        <v/>
      </c>
    </row>
    <row r="40" spans="1:31">
      <c r="A40">
        <v>36</v>
      </c>
      <c r="B40" t="s">
        <v>49</v>
      </c>
      <c r="C40">
        <v>2055</v>
      </c>
      <c r="D40" t="s">
        <v>5</v>
      </c>
      <c r="E40" t="s">
        <v>6</v>
      </c>
      <c r="F40">
        <v>0</v>
      </c>
      <c r="G40">
        <f t="shared" si="25"/>
        <v>0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 t="str">
        <f t="shared" si="30"/>
        <v/>
      </c>
      <c r="M40" t="str">
        <f t="shared" si="31"/>
        <v/>
      </c>
      <c r="N40" t="str">
        <f t="shared" si="32"/>
        <v/>
      </c>
      <c r="O40" t="str">
        <f t="shared" si="33"/>
        <v/>
      </c>
      <c r="P40" t="str">
        <f t="shared" si="34"/>
        <v/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 t="str">
        <f t="shared" si="42"/>
        <v/>
      </c>
      <c r="Y40" t="str">
        <f t="shared" si="43"/>
        <v/>
      </c>
      <c r="Z40" t="str">
        <f t="shared" si="44"/>
        <v/>
      </c>
      <c r="AA40" t="str">
        <f t="shared" si="45"/>
        <v/>
      </c>
      <c r="AB40" t="str">
        <f t="shared" si="46"/>
        <v/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>
      <c r="A41">
        <v>37</v>
      </c>
      <c r="B41" t="s">
        <v>50</v>
      </c>
      <c r="C41">
        <v>2844</v>
      </c>
      <c r="D41" t="s">
        <v>6</v>
      </c>
      <c r="E41" t="s">
        <v>5</v>
      </c>
      <c r="F41">
        <v>100</v>
      </c>
      <c r="G41">
        <f t="shared" si="25"/>
        <v>0</v>
      </c>
      <c r="H41" t="str">
        <f t="shared" si="26"/>
        <v/>
      </c>
      <c r="I41" t="str">
        <f t="shared" si="27"/>
        <v/>
      </c>
      <c r="J41" t="str">
        <f t="shared" si="28"/>
        <v/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 t="str">
        <f t="shared" si="36"/>
        <v/>
      </c>
      <c r="S41" t="str">
        <f t="shared" si="37"/>
        <v/>
      </c>
      <c r="T41" t="str">
        <f t="shared" si="38"/>
        <v/>
      </c>
      <c r="U41" t="str">
        <f t="shared" si="39"/>
        <v/>
      </c>
      <c r="V41" t="str">
        <f t="shared" si="40"/>
        <v/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 t="str">
        <f t="shared" si="48"/>
        <v/>
      </c>
      <c r="AE41" t="str">
        <f t="shared" si="49"/>
        <v/>
      </c>
    </row>
    <row r="42" spans="1:31">
      <c r="A42">
        <v>38</v>
      </c>
      <c r="B42" t="s">
        <v>51</v>
      </c>
      <c r="C42">
        <v>2714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2714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2714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2714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2714</v>
      </c>
    </row>
    <row r="43" spans="1:31">
      <c r="A43">
        <v>39</v>
      </c>
      <c r="B43" t="s">
        <v>52</v>
      </c>
      <c r="C43">
        <v>1084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1084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1084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1084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1084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>
      <c r="A44">
        <v>40</v>
      </c>
      <c r="B44" t="s">
        <v>53</v>
      </c>
      <c r="C44">
        <v>1058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1058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1058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1058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1058</v>
      </c>
      <c r="AD44" t="str">
        <f t="shared" si="48"/>
        <v/>
      </c>
      <c r="AE44" t="str">
        <f t="shared" si="49"/>
        <v/>
      </c>
    </row>
    <row r="45" spans="1:31">
      <c r="A45">
        <v>41</v>
      </c>
      <c r="B45" t="s">
        <v>54</v>
      </c>
      <c r="C45">
        <v>2713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2713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2713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2713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2713</v>
      </c>
    </row>
    <row r="46" spans="1:31">
      <c r="A46">
        <v>42</v>
      </c>
      <c r="B46" t="s">
        <v>55</v>
      </c>
      <c r="C46">
        <v>1023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1023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1023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1023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1023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>
      <c r="A47">
        <v>43</v>
      </c>
      <c r="B47" t="s">
        <v>56</v>
      </c>
      <c r="C47">
        <v>2770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2770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2770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2770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2770</v>
      </c>
      <c r="AE47" t="str">
        <f t="shared" si="49"/>
        <v/>
      </c>
    </row>
    <row r="48" spans="1:31">
      <c r="A48">
        <v>44</v>
      </c>
      <c r="B48" t="s">
        <v>57</v>
      </c>
      <c r="C48">
        <v>2413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2413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2413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2413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2413</v>
      </c>
    </row>
    <row r="49" spans="1:31">
      <c r="A49">
        <v>45</v>
      </c>
      <c r="B49" t="s">
        <v>58</v>
      </c>
      <c r="C49">
        <v>1506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1506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1506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1506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1506</v>
      </c>
      <c r="AD49" t="str">
        <f t="shared" si="48"/>
        <v/>
      </c>
      <c r="AE49" t="str">
        <f t="shared" si="49"/>
        <v/>
      </c>
    </row>
    <row r="50" spans="1:31">
      <c r="A50">
        <v>46</v>
      </c>
      <c r="B50" t="s">
        <v>59</v>
      </c>
      <c r="C50">
        <v>2622</v>
      </c>
      <c r="D50" t="s">
        <v>5</v>
      </c>
      <c r="E50" t="s">
        <v>6</v>
      </c>
      <c r="F50">
        <v>100</v>
      </c>
      <c r="G50">
        <f t="shared" si="25"/>
        <v>0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 t="str">
        <f t="shared" si="32"/>
        <v/>
      </c>
      <c r="O50" t="str">
        <f t="shared" si="33"/>
        <v/>
      </c>
      <c r="P50" t="str">
        <f t="shared" si="34"/>
        <v/>
      </c>
      <c r="Q50" t="str">
        <f t="shared" si="35"/>
        <v/>
      </c>
      <c r="R50" t="str">
        <f t="shared" si="36"/>
        <v/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 t="str">
        <f t="shared" si="44"/>
        <v/>
      </c>
      <c r="AA50" t="str">
        <f t="shared" si="45"/>
        <v/>
      </c>
      <c r="AB50" t="str">
        <f t="shared" si="46"/>
        <v/>
      </c>
      <c r="AC50" t="str">
        <f t="shared" si="47"/>
        <v/>
      </c>
      <c r="AD50" t="str">
        <f t="shared" si="48"/>
        <v/>
      </c>
      <c r="AE50" t="str">
        <f t="shared" si="49"/>
        <v/>
      </c>
    </row>
    <row r="51" spans="1:31">
      <c r="A51">
        <v>47</v>
      </c>
      <c r="B51" t="s">
        <v>60</v>
      </c>
      <c r="C51">
        <v>1159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1159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1159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1159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1159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>
      <c r="A52">
        <v>48</v>
      </c>
      <c r="B52" t="s">
        <v>61</v>
      </c>
      <c r="C52">
        <v>1901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1901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1901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1901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1901</v>
      </c>
      <c r="AD52" t="str">
        <f t="shared" si="48"/>
        <v/>
      </c>
      <c r="AE52" t="str">
        <f t="shared" si="49"/>
        <v/>
      </c>
    </row>
    <row r="53" spans="1:31">
      <c r="A53">
        <v>49</v>
      </c>
      <c r="B53" t="s">
        <v>62</v>
      </c>
      <c r="C53">
        <v>1610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1610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1610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1610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1610</v>
      </c>
      <c r="AE53" t="str">
        <f t="shared" si="49"/>
        <v/>
      </c>
    </row>
    <row r="54" spans="1:31">
      <c r="A54">
        <v>50</v>
      </c>
      <c r="B54" t="s">
        <v>63</v>
      </c>
      <c r="C54">
        <v>1973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1973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1973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1973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1973</v>
      </c>
    </row>
    <row r="55" spans="1:31">
      <c r="A55">
        <v>51</v>
      </c>
      <c r="B55" t="s">
        <v>64</v>
      </c>
      <c r="C55">
        <v>1078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1078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1078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1078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1078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>
      <c r="A56">
        <v>52</v>
      </c>
      <c r="B56" t="s">
        <v>65</v>
      </c>
      <c r="C56">
        <v>1024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1024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1024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1024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1024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>
      <c r="A57">
        <v>53</v>
      </c>
      <c r="B57" t="s">
        <v>66</v>
      </c>
      <c r="C57">
        <v>3017</v>
      </c>
      <c r="D57" t="s">
        <v>6</v>
      </c>
      <c r="E57" t="s">
        <v>5</v>
      </c>
      <c r="F57">
        <v>100</v>
      </c>
      <c r="G57">
        <f t="shared" si="25"/>
        <v>0</v>
      </c>
      <c r="H57" t="str">
        <f t="shared" si="26"/>
        <v/>
      </c>
      <c r="I57" t="str">
        <f t="shared" si="27"/>
        <v/>
      </c>
      <c r="J57" t="str">
        <f t="shared" si="28"/>
        <v/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 t="str">
        <f t="shared" si="36"/>
        <v/>
      </c>
      <c r="S57" t="str">
        <f t="shared" si="37"/>
        <v/>
      </c>
      <c r="T57" t="str">
        <f t="shared" si="38"/>
        <v/>
      </c>
      <c r="U57" t="str">
        <f t="shared" si="39"/>
        <v/>
      </c>
      <c r="V57" t="str">
        <f t="shared" si="40"/>
        <v/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 t="str">
        <f t="shared" si="48"/>
        <v/>
      </c>
      <c r="AE57" t="str">
        <f t="shared" si="49"/>
        <v/>
      </c>
    </row>
    <row r="58" spans="1:31">
      <c r="A58">
        <v>54</v>
      </c>
      <c r="B58" t="s">
        <v>67</v>
      </c>
      <c r="C58">
        <v>1553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1553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1553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1553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1553</v>
      </c>
      <c r="AD58" t="str">
        <f t="shared" si="48"/>
        <v/>
      </c>
      <c r="AE58" t="str">
        <f t="shared" si="49"/>
        <v/>
      </c>
    </row>
    <row r="59" spans="1:31">
      <c r="A59">
        <v>55</v>
      </c>
      <c r="B59" t="s">
        <v>68</v>
      </c>
      <c r="C59">
        <v>2951</v>
      </c>
      <c r="D59" t="s">
        <v>5</v>
      </c>
      <c r="E59" t="s">
        <v>5</v>
      </c>
      <c r="F59">
        <v>150</v>
      </c>
      <c r="G59">
        <f t="shared" si="25"/>
        <v>1</v>
      </c>
      <c r="H59" t="str">
        <f t="shared" si="26"/>
        <v/>
      </c>
      <c r="I59" t="str">
        <f t="shared" si="27"/>
        <v/>
      </c>
      <c r="J59" t="str">
        <f t="shared" si="28"/>
        <v/>
      </c>
      <c r="K59">
        <f t="shared" si="29"/>
        <v>2951</v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>
        <f t="shared" si="37"/>
        <v>2951</v>
      </c>
      <c r="T59" t="str">
        <f t="shared" si="38"/>
        <v/>
      </c>
      <c r="U59" t="str">
        <f t="shared" si="39"/>
        <v/>
      </c>
      <c r="V59" t="str">
        <f t="shared" si="40"/>
        <v/>
      </c>
      <c r="W59">
        <f t="shared" si="41"/>
        <v>2951</v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>
        <f t="shared" si="49"/>
        <v>2951</v>
      </c>
    </row>
    <row r="60" spans="1:31">
      <c r="A60">
        <v>56</v>
      </c>
      <c r="B60" t="s">
        <v>69</v>
      </c>
      <c r="C60">
        <v>1729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1729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1729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1729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1729</v>
      </c>
      <c r="AD60" t="str">
        <f t="shared" si="48"/>
        <v/>
      </c>
      <c r="AE60" t="str">
        <f t="shared" si="49"/>
        <v/>
      </c>
    </row>
    <row r="61" spans="1:31">
      <c r="A61">
        <v>57</v>
      </c>
      <c r="B61" t="s">
        <v>70</v>
      </c>
      <c r="C61">
        <v>994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994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994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994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994</v>
      </c>
    </row>
    <row r="62" spans="1:31">
      <c r="A62">
        <v>58</v>
      </c>
      <c r="B62" t="s">
        <v>71</v>
      </c>
      <c r="C62">
        <v>3067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3067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3067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3067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3067</v>
      </c>
      <c r="AE62" t="str">
        <f t="shared" si="49"/>
        <v/>
      </c>
    </row>
    <row r="63" spans="1:31">
      <c r="A63">
        <v>59</v>
      </c>
      <c r="B63" t="s">
        <v>72</v>
      </c>
      <c r="C63">
        <v>2131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2131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2131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2131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2131</v>
      </c>
    </row>
    <row r="64" spans="1:31">
      <c r="A64">
        <v>60</v>
      </c>
      <c r="B64" t="s">
        <v>73</v>
      </c>
      <c r="C64">
        <v>2617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2617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2617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2617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2617</v>
      </c>
      <c r="AE64" t="str">
        <f t="shared" si="49"/>
        <v/>
      </c>
    </row>
    <row r="65" spans="1:31">
      <c r="A65">
        <v>61</v>
      </c>
      <c r="B65" t="s">
        <v>74</v>
      </c>
      <c r="C65">
        <v>1692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1692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1692</v>
      </c>
      <c r="Q65" t="str">
        <f t="shared" si="35"/>
        <v/>
      </c>
      <c r="R65" t="str">
        <f t="shared" si="36"/>
        <v/>
      </c>
      <c r="S65" t="str">
        <f t="shared" si="37"/>
        <v/>
      </c>
      <c r="T65" t="str">
        <f t="shared" si="38"/>
        <v/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1692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>
      <c r="A66">
        <v>62</v>
      </c>
      <c r="B66" t="s">
        <v>75</v>
      </c>
      <c r="C66">
        <v>738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738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738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738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738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>
      <c r="A67">
        <v>63</v>
      </c>
      <c r="B67" t="s">
        <v>76</v>
      </c>
      <c r="C67">
        <v>984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984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984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984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984</v>
      </c>
      <c r="AD67" t="str">
        <f t="shared" si="48"/>
        <v/>
      </c>
      <c r="AE67" t="str">
        <f t="shared" si="49"/>
        <v/>
      </c>
    </row>
    <row r="68" spans="1:31">
      <c r="A68">
        <v>64</v>
      </c>
      <c r="B68" t="s">
        <v>77</v>
      </c>
      <c r="C68">
        <v>1461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1461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1461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1461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1461</v>
      </c>
      <c r="AD68" t="str">
        <f t="shared" si="48"/>
        <v/>
      </c>
      <c r="AE68" t="str">
        <f t="shared" si="49"/>
        <v/>
      </c>
    </row>
    <row r="69" spans="1:31">
      <c r="A69">
        <v>65</v>
      </c>
      <c r="B69" t="s">
        <v>78</v>
      </c>
      <c r="C69">
        <v>2092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2092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2092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2092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2092</v>
      </c>
    </row>
    <row r="70" spans="1:31">
      <c r="A70">
        <v>66</v>
      </c>
      <c r="B70" t="s">
        <v>79</v>
      </c>
      <c r="C70">
        <v>1314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1314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1314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1314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1314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>
      <c r="A71">
        <v>67</v>
      </c>
      <c r="B71" t="s">
        <v>80</v>
      </c>
      <c r="C71">
        <v>3407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3407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3407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3407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3407</v>
      </c>
    </row>
    <row r="72" spans="1:31">
      <c r="A72">
        <v>68</v>
      </c>
      <c r="B72" t="s">
        <v>81</v>
      </c>
      <c r="C72">
        <v>1092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1092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1092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1092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1092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>
      <c r="A73">
        <v>69</v>
      </c>
      <c r="B73" t="s">
        <v>82</v>
      </c>
      <c r="C73">
        <v>2532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2532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2532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2532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2532</v>
      </c>
      <c r="AD73" t="str">
        <f t="shared" si="73"/>
        <v/>
      </c>
      <c r="AE73" t="str">
        <f t="shared" si="74"/>
        <v/>
      </c>
    </row>
    <row r="74" spans="1:31">
      <c r="A74">
        <v>70</v>
      </c>
      <c r="B74" t="s">
        <v>83</v>
      </c>
      <c r="C74">
        <v>2288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2288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2288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2288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2288</v>
      </c>
      <c r="AD74" t="str">
        <f t="shared" si="73"/>
        <v/>
      </c>
      <c r="AE74" t="str">
        <f t="shared" si="74"/>
        <v/>
      </c>
    </row>
    <row r="75" spans="1:31">
      <c r="A75">
        <v>71</v>
      </c>
      <c r="B75" t="s">
        <v>84</v>
      </c>
      <c r="C75">
        <v>2798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2798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2798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2798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2798</v>
      </c>
      <c r="AE75" t="str">
        <f t="shared" si="74"/>
        <v/>
      </c>
    </row>
    <row r="76" spans="1:31">
      <c r="A76">
        <v>72</v>
      </c>
      <c r="B76" t="s">
        <v>85</v>
      </c>
      <c r="C76">
        <v>1515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1515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1515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1515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1515</v>
      </c>
      <c r="AE76" t="str">
        <f t="shared" si="74"/>
        <v/>
      </c>
    </row>
    <row r="77" spans="1:31">
      <c r="A77">
        <v>73</v>
      </c>
      <c r="B77" t="s">
        <v>86</v>
      </c>
      <c r="C77">
        <v>1993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1993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1993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1993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1993</v>
      </c>
      <c r="AE77" t="str">
        <f t="shared" si="74"/>
        <v/>
      </c>
    </row>
    <row r="78" spans="1:31">
      <c r="A78">
        <v>74</v>
      </c>
      <c r="B78" t="s">
        <v>87</v>
      </c>
      <c r="C78">
        <v>2475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2475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2475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2475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2475</v>
      </c>
      <c r="AE78" t="str">
        <f t="shared" si="74"/>
        <v/>
      </c>
    </row>
    <row r="79" spans="1:31">
      <c r="A79">
        <v>75</v>
      </c>
      <c r="B79" t="s">
        <v>88</v>
      </c>
      <c r="C79">
        <v>2058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2058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2058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2058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2058</v>
      </c>
    </row>
    <row r="80" spans="1:31">
      <c r="A80">
        <v>76</v>
      </c>
      <c r="B80" t="s">
        <v>89</v>
      </c>
      <c r="C80">
        <v>2435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2435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2435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2435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2435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>
      <c r="A81">
        <v>77</v>
      </c>
      <c r="B81" t="s">
        <v>90</v>
      </c>
      <c r="C81">
        <v>1248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1248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1248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1248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1248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>
      <c r="A82">
        <v>78</v>
      </c>
      <c r="B82" t="s">
        <v>91</v>
      </c>
      <c r="C82">
        <v>3893</v>
      </c>
      <c r="D82" t="s">
        <v>6</v>
      </c>
      <c r="E82" t="s">
        <v>5</v>
      </c>
      <c r="F82">
        <v>50</v>
      </c>
      <c r="G82">
        <f t="shared" si="50"/>
        <v>0</v>
      </c>
      <c r="H82" t="str">
        <f t="shared" si="51"/>
        <v/>
      </c>
      <c r="I82" t="str">
        <f t="shared" si="52"/>
        <v/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 t="str">
        <f t="shared" si="60"/>
        <v/>
      </c>
      <c r="R82" t="str">
        <f t="shared" si="61"/>
        <v/>
      </c>
      <c r="S82" t="str">
        <f t="shared" si="62"/>
        <v/>
      </c>
      <c r="T82" t="str">
        <f t="shared" si="63"/>
        <v/>
      </c>
      <c r="U82" t="str">
        <f t="shared" si="64"/>
        <v/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 t="str">
        <f t="shared" si="72"/>
        <v/>
      </c>
      <c r="AD82" t="str">
        <f t="shared" si="73"/>
        <v/>
      </c>
      <c r="AE82" t="str">
        <f t="shared" si="74"/>
        <v/>
      </c>
    </row>
    <row r="83" spans="1:31">
      <c r="A83">
        <v>79</v>
      </c>
      <c r="B83" t="s">
        <v>92</v>
      </c>
      <c r="C83">
        <v>1624</v>
      </c>
      <c r="D83" t="s">
        <v>5</v>
      </c>
      <c r="E83" t="s">
        <v>6</v>
      </c>
      <c r="F83">
        <v>50</v>
      </c>
      <c r="G83">
        <f t="shared" si="50"/>
        <v>0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 t="str">
        <f t="shared" si="56"/>
        <v/>
      </c>
      <c r="N83" t="str">
        <f t="shared" si="57"/>
        <v/>
      </c>
      <c r="O83" t="str">
        <f t="shared" si="58"/>
        <v/>
      </c>
      <c r="P83" t="str">
        <f t="shared" si="59"/>
        <v/>
      </c>
      <c r="Q83" t="str">
        <f t="shared" si="60"/>
        <v/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 t="str">
        <f t="shared" si="68"/>
        <v/>
      </c>
      <c r="Z83" t="str">
        <f t="shared" si="69"/>
        <v/>
      </c>
      <c r="AA83" t="str">
        <f t="shared" si="70"/>
        <v/>
      </c>
      <c r="AB83" t="str">
        <f t="shared" si="71"/>
        <v/>
      </c>
      <c r="AC83" t="str">
        <f t="shared" si="72"/>
        <v/>
      </c>
      <c r="AD83" t="str">
        <f t="shared" si="73"/>
        <v/>
      </c>
      <c r="AE83" t="str">
        <f t="shared" si="74"/>
        <v/>
      </c>
    </row>
    <row r="84" spans="1:31">
      <c r="A84">
        <v>80</v>
      </c>
      <c r="B84" t="s">
        <v>93</v>
      </c>
      <c r="C84">
        <v>3827</v>
      </c>
      <c r="D84" t="s">
        <v>6</v>
      </c>
      <c r="E84" t="s">
        <v>6</v>
      </c>
      <c r="F84">
        <v>150</v>
      </c>
      <c r="G84">
        <f t="shared" si="50"/>
        <v>1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>
        <f t="shared" si="58"/>
        <v>3827</v>
      </c>
      <c r="P84" t="str">
        <f t="shared" si="59"/>
        <v/>
      </c>
      <c r="Q84" t="str">
        <f t="shared" si="60"/>
        <v/>
      </c>
      <c r="R84" t="str">
        <f t="shared" si="61"/>
        <v/>
      </c>
      <c r="S84">
        <f t="shared" si="62"/>
        <v>3827</v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>
        <f t="shared" si="70"/>
        <v>3827</v>
      </c>
      <c r="AB84" t="str">
        <f t="shared" si="71"/>
        <v/>
      </c>
      <c r="AC84" t="str">
        <f t="shared" si="72"/>
        <v/>
      </c>
      <c r="AD84" t="str">
        <f t="shared" si="73"/>
        <v/>
      </c>
      <c r="AE84">
        <f t="shared" si="74"/>
        <v>3827</v>
      </c>
    </row>
    <row r="85" spans="1:31">
      <c r="A85">
        <v>81</v>
      </c>
      <c r="B85" t="s">
        <v>94</v>
      </c>
      <c r="C85">
        <v>3595</v>
      </c>
      <c r="D85" t="s">
        <v>5</v>
      </c>
      <c r="E85" t="s">
        <v>6</v>
      </c>
      <c r="F85">
        <v>50</v>
      </c>
      <c r="G85">
        <f t="shared" si="50"/>
        <v>0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 t="str">
        <f t="shared" si="56"/>
        <v/>
      </c>
      <c r="N85" t="str">
        <f t="shared" si="57"/>
        <v/>
      </c>
      <c r="O85" t="str">
        <f t="shared" si="58"/>
        <v/>
      </c>
      <c r="P85" t="str">
        <f t="shared" si="59"/>
        <v/>
      </c>
      <c r="Q85" t="str">
        <f t="shared" si="60"/>
        <v/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 t="str">
        <f t="shared" si="68"/>
        <v/>
      </c>
      <c r="Z85" t="str">
        <f t="shared" si="69"/>
        <v/>
      </c>
      <c r="AA85" t="str">
        <f t="shared" si="70"/>
        <v/>
      </c>
      <c r="AB85" t="str">
        <f t="shared" si="71"/>
        <v/>
      </c>
      <c r="AC85" t="str">
        <f t="shared" si="72"/>
        <v/>
      </c>
      <c r="AD85" t="str">
        <f t="shared" si="73"/>
        <v/>
      </c>
      <c r="AE85" t="str">
        <f t="shared" si="74"/>
        <v/>
      </c>
    </row>
    <row r="86" spans="1:31">
      <c r="A86">
        <v>82</v>
      </c>
      <c r="B86" t="s">
        <v>95</v>
      </c>
      <c r="C86">
        <v>928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928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928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928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928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>
      <c r="A87">
        <v>83</v>
      </c>
      <c r="B87" t="s">
        <v>96</v>
      </c>
      <c r="C87">
        <v>2735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2735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2735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2735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2735</v>
      </c>
    </row>
    <row r="88" spans="1:31">
      <c r="A88">
        <v>84</v>
      </c>
      <c r="B88" t="s">
        <v>97</v>
      </c>
      <c r="C88">
        <v>2269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2269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2269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2269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2269</v>
      </c>
      <c r="AD88" t="str">
        <f t="shared" si="73"/>
        <v/>
      </c>
      <c r="AE88" t="str">
        <f t="shared" si="74"/>
        <v/>
      </c>
    </row>
    <row r="89" spans="1:31">
      <c r="A89">
        <v>85</v>
      </c>
      <c r="B89" t="s">
        <v>98</v>
      </c>
      <c r="C89">
        <v>2677</v>
      </c>
      <c r="D89" t="s">
        <v>6</v>
      </c>
      <c r="E89" t="s">
        <v>5</v>
      </c>
      <c r="F89">
        <v>100</v>
      </c>
      <c r="G89">
        <f t="shared" si="50"/>
        <v>0</v>
      </c>
      <c r="H89" t="str">
        <f t="shared" si="51"/>
        <v/>
      </c>
      <c r="I89" t="str">
        <f t="shared" si="52"/>
        <v/>
      </c>
      <c r="J89" t="str">
        <f t="shared" si="53"/>
        <v/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 t="str">
        <f t="shared" si="61"/>
        <v/>
      </c>
      <c r="S89" t="str">
        <f t="shared" si="62"/>
        <v/>
      </c>
      <c r="T89" t="str">
        <f t="shared" si="63"/>
        <v/>
      </c>
      <c r="U89" t="str">
        <f t="shared" si="64"/>
        <v/>
      </c>
      <c r="V89" t="str">
        <f t="shared" si="65"/>
        <v/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 t="str">
        <f t="shared" si="73"/>
        <v/>
      </c>
      <c r="AE89" t="str">
        <f t="shared" si="74"/>
        <v/>
      </c>
    </row>
    <row r="90" spans="1:31">
      <c r="A90">
        <v>86</v>
      </c>
      <c r="B90" t="s">
        <v>99</v>
      </c>
      <c r="C90">
        <v>4197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4197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4197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4197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 t="str">
        <f t="shared" si="71"/>
        <v/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>
      <c r="A91">
        <v>87</v>
      </c>
      <c r="B91" t="s">
        <v>100</v>
      </c>
      <c r="C91">
        <v>2393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2393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2393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2393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2393</v>
      </c>
    </row>
    <row r="92" spans="1:31">
      <c r="A92">
        <v>88</v>
      </c>
      <c r="B92" t="s">
        <v>101</v>
      </c>
      <c r="C92">
        <v>2492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2492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2492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2492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2492</v>
      </c>
      <c r="AE92" t="str">
        <f t="shared" si="74"/>
        <v/>
      </c>
    </row>
    <row r="93" spans="1:31">
      <c r="A93">
        <v>89</v>
      </c>
      <c r="B93" t="s">
        <v>102</v>
      </c>
      <c r="C93">
        <v>2210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2210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2210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2210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2210</v>
      </c>
      <c r="AE93" t="str">
        <f t="shared" si="74"/>
        <v/>
      </c>
    </row>
    <row r="94" spans="1:31">
      <c r="A94">
        <v>90</v>
      </c>
      <c r="B94" t="s">
        <v>103</v>
      </c>
      <c r="C94">
        <v>3307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3307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3307</v>
      </c>
      <c r="R94" t="str">
        <f t="shared" si="61"/>
        <v/>
      </c>
      <c r="S94" t="str">
        <f t="shared" si="62"/>
        <v/>
      </c>
      <c r="T94" t="str">
        <f t="shared" si="63"/>
        <v/>
      </c>
      <c r="U94" t="str">
        <f t="shared" si="64"/>
        <v/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 t="str">
        <f t="shared" si="72"/>
        <v/>
      </c>
      <c r="AD94" t="str">
        <f t="shared" si="73"/>
        <v/>
      </c>
      <c r="AE94" t="str">
        <f t="shared" si="74"/>
        <v/>
      </c>
    </row>
    <row r="95" spans="1:31">
      <c r="A95">
        <v>91</v>
      </c>
      <c r="B95" t="s">
        <v>104</v>
      </c>
      <c r="C95">
        <v>1041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1041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1041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1041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1041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>
      <c r="A96">
        <v>92</v>
      </c>
      <c r="B96" t="s">
        <v>105</v>
      </c>
      <c r="C96">
        <v>1620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1620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1620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1620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1620</v>
      </c>
    </row>
    <row r="97" spans="1:31">
      <c r="A97">
        <v>93</v>
      </c>
      <c r="B97" t="s">
        <v>106</v>
      </c>
      <c r="C97">
        <v>4554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4554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4554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 t="str">
        <f t="shared" si="70"/>
        <v/>
      </c>
      <c r="AB97" t="str">
        <f t="shared" si="71"/>
        <v/>
      </c>
      <c r="AC97" t="str">
        <f t="shared" si="72"/>
        <v/>
      </c>
      <c r="AD97" t="str">
        <f t="shared" si="73"/>
        <v/>
      </c>
      <c r="AE97" t="str">
        <f t="shared" si="74"/>
        <v/>
      </c>
    </row>
    <row r="98" spans="1:31">
      <c r="A98">
        <v>94</v>
      </c>
      <c r="B98" t="s">
        <v>107</v>
      </c>
      <c r="C98">
        <v>1665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1665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1665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1665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1665</v>
      </c>
      <c r="AD98" t="str">
        <f t="shared" si="73"/>
        <v/>
      </c>
      <c r="AE98" t="str">
        <f t="shared" si="74"/>
        <v/>
      </c>
    </row>
    <row r="99" spans="1:31">
      <c r="A99">
        <v>95</v>
      </c>
      <c r="B99" t="s">
        <v>108</v>
      </c>
      <c r="C99">
        <v>2781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2781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2781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2781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2781</v>
      </c>
      <c r="AE99" t="str">
        <f t="shared" si="74"/>
        <v/>
      </c>
    </row>
    <row r="100" spans="1:31">
      <c r="A100">
        <v>96</v>
      </c>
      <c r="B100" t="s">
        <v>109</v>
      </c>
      <c r="C100">
        <v>4134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4134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4134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4134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 t="str">
        <f t="shared" si="71"/>
        <v/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>
      <c r="G101" t="s">
        <v>12</v>
      </c>
      <c r="H101">
        <f t="shared" ref="H101:AE101" si="75">AVERAGE(H5:H100)</f>
        <v>1149.6666666666667</v>
      </c>
      <c r="I101">
        <f t="shared" si="75"/>
        <v>1955.1111111111111</v>
      </c>
      <c r="J101">
        <f t="shared" si="75"/>
        <v>2435.5</v>
      </c>
      <c r="K101">
        <f t="shared" si="75"/>
        <v>2554.8888888888887</v>
      </c>
      <c r="L101">
        <f t="shared" si="75"/>
        <v>2004.4545454545455</v>
      </c>
      <c r="M101">
        <f t="shared" si="75"/>
        <v>1836.4</v>
      </c>
      <c r="N101">
        <f t="shared" si="75"/>
        <v>2338.5454545454545</v>
      </c>
      <c r="O101">
        <f t="shared" si="75"/>
        <v>2439.4545454545455</v>
      </c>
      <c r="P101">
        <f t="shared" si="75"/>
        <v>1558.4782608695652</v>
      </c>
      <c r="Q101">
        <f t="shared" si="75"/>
        <v>1892.6315789473683</v>
      </c>
      <c r="R101">
        <f t="shared" si="75"/>
        <v>2379.3684210526317</v>
      </c>
      <c r="S101">
        <f t="shared" si="75"/>
        <v>2491.4</v>
      </c>
      <c r="T101">
        <f t="shared" si="75"/>
        <v>1100.3636363636363</v>
      </c>
      <c r="U101">
        <f t="shared" si="75"/>
        <v>1786.125</v>
      </c>
      <c r="V101">
        <f t="shared" si="75"/>
        <v>2435.5</v>
      </c>
      <c r="W101">
        <f t="shared" si="75"/>
        <v>2554.8888888888887</v>
      </c>
      <c r="X101">
        <f t="shared" si="75"/>
        <v>2004.4545454545455</v>
      </c>
      <c r="Y101">
        <f t="shared" si="75"/>
        <v>1836.4</v>
      </c>
      <c r="Z101">
        <f t="shared" si="75"/>
        <v>2338.5454545454545</v>
      </c>
      <c r="AA101">
        <f t="shared" si="75"/>
        <v>2228</v>
      </c>
      <c r="AB101">
        <f t="shared" si="75"/>
        <v>1310.1904761904761</v>
      </c>
      <c r="AC101">
        <f t="shared" si="75"/>
        <v>1814.0555555555557</v>
      </c>
      <c r="AD101">
        <f t="shared" si="75"/>
        <v>2379.3684210526317</v>
      </c>
      <c r="AE101">
        <f t="shared" si="75"/>
        <v>2382.8421052631579</v>
      </c>
    </row>
    <row r="102" spans="1:31">
      <c r="G102" t="s">
        <v>13</v>
      </c>
      <c r="H102">
        <f t="shared" ref="H102:AE102" si="76">STDEV(H5:H100)</f>
        <v>208.0949666654989</v>
      </c>
      <c r="I102">
        <f t="shared" si="76"/>
        <v>597.23894808620025</v>
      </c>
      <c r="J102">
        <f t="shared" si="76"/>
        <v>447.48407792903646</v>
      </c>
      <c r="K102">
        <f t="shared" si="76"/>
        <v>692.3220790290535</v>
      </c>
      <c r="L102">
        <f t="shared" si="76"/>
        <v>1226.030127169505</v>
      </c>
      <c r="M102">
        <f t="shared" si="76"/>
        <v>639.68641623150859</v>
      </c>
      <c r="N102">
        <f t="shared" si="76"/>
        <v>598.33474972399245</v>
      </c>
      <c r="O102">
        <f t="shared" si="76"/>
        <v>1003.7455218964977</v>
      </c>
      <c r="P102">
        <f t="shared" si="76"/>
        <v>946.31351087764006</v>
      </c>
      <c r="Q102">
        <f t="shared" si="76"/>
        <v>605.67209780414987</v>
      </c>
      <c r="R102">
        <f t="shared" si="76"/>
        <v>528.37678165473267</v>
      </c>
      <c r="S102">
        <f t="shared" si="76"/>
        <v>857.64330703694236</v>
      </c>
      <c r="T102">
        <f t="shared" si="76"/>
        <v>124.68943237281376</v>
      </c>
      <c r="U102">
        <f t="shared" si="76"/>
        <v>337.53325233015403</v>
      </c>
      <c r="V102">
        <f t="shared" si="76"/>
        <v>447.48407792903646</v>
      </c>
      <c r="W102">
        <f t="shared" si="76"/>
        <v>692.3220790290535</v>
      </c>
      <c r="X102">
        <f t="shared" si="76"/>
        <v>1226.030127169505</v>
      </c>
      <c r="Y102">
        <f t="shared" si="76"/>
        <v>639.68641623150859</v>
      </c>
      <c r="Z102">
        <f t="shared" si="76"/>
        <v>598.33474972399245</v>
      </c>
      <c r="AA102">
        <f t="shared" si="76"/>
        <v>756.93959835349847</v>
      </c>
      <c r="AB102">
        <f t="shared" si="76"/>
        <v>490.4850271973263</v>
      </c>
      <c r="AC102">
        <f t="shared" si="76"/>
        <v>514.0109259793453</v>
      </c>
      <c r="AD102">
        <f t="shared" si="76"/>
        <v>528.37678165473267</v>
      </c>
      <c r="AE102">
        <f t="shared" si="76"/>
        <v>726.37832682715054</v>
      </c>
    </row>
    <row r="103" spans="1:31" s="2" customFormat="1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>
      <c r="G106" s="2" t="s">
        <v>114</v>
      </c>
      <c r="H106" s="3">
        <f>COUNTIFS($G$5:$G$100,0,$E$5:$E$100,"[b]",$F$5:$F$100,0)</f>
        <v>0</v>
      </c>
      <c r="I106" s="3">
        <f>COUNTIFS($G$5:$G$100,0,$E$5:$E$100,"[b]",$F$5:$F$100,50)</f>
        <v>3</v>
      </c>
      <c r="J106" s="3">
        <f>COUNTIFS($G$5:$G$100,0,$E$5:$E$100,"[b]",$F$5:$F$100,100)</f>
        <v>4</v>
      </c>
      <c r="K106" s="3">
        <f>COUNTIFS($G$5:$G$100,0,$E$5:$E$100,"[b]",$F$5:$F$100,150)</f>
        <v>3</v>
      </c>
      <c r="L106" s="3">
        <f>COUNTIFS($G$5:$G$100,0,$E$5:$E$100,"[n]",$F$5:$F$100,0)</f>
        <v>1</v>
      </c>
      <c r="M106" s="3">
        <f>COUNTIFS($G$5:$G$100,0,$E$5:$E$100,"[n]",$F$5:$F$100,50)</f>
        <v>2</v>
      </c>
      <c r="N106" s="3">
        <f>COUNTIFS($G$5:$G$100,0,$E$5:$E$100,"[n]",$F$5:$F$100,100)</f>
        <v>1</v>
      </c>
      <c r="O106" s="3">
        <f>COUNTIFS($G$5:$G$100,0,$E$5:$E$100,"[n]",$F$5:$F$100,150)</f>
        <v>1</v>
      </c>
      <c r="P106" s="3">
        <f>COUNTIFS($G$5:$G$100,0,$F$5:$F$100,0)</f>
        <v>1</v>
      </c>
      <c r="Q106" s="3">
        <f>COUNTIFS($G$5:$G$100,0,$F$5:$F$100,50)</f>
        <v>5</v>
      </c>
      <c r="R106" s="3">
        <f>COUNTIFS($G$5:$G$100,0,$F$5:$F$100,100)</f>
        <v>5</v>
      </c>
      <c r="S106" s="3">
        <f>COUNTIFS($G$5:$G$100,0,$F$5:$F$100,150)</f>
        <v>4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/>
  </sheetData>
  <mergeCells count="17"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  <mergeCell ref="T104:W10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 van Harmelen</cp:lastModifiedBy>
  <dcterms:created xsi:type="dcterms:W3CDTF">2008-08-04T19:44:12Z</dcterms:created>
  <dcterms:modified xsi:type="dcterms:W3CDTF">2014-06-03T21:06:22Z</dcterms:modified>
</cp:coreProperties>
</file>