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480" yWindow="60" windowWidth="15140" windowHeight="6340"/>
  </bookViews>
  <sheets>
    <sheet name="S&amp;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L102" i="1"/>
  <c r="L101" i="1"/>
  <c r="I101" i="1"/>
  <c r="I102" i="1"/>
  <c r="U71" i="1"/>
  <c r="H102" i="1"/>
  <c r="H101" i="1"/>
  <c r="T41" i="1"/>
  <c r="O101" i="1"/>
  <c r="O102" i="1"/>
  <c r="AA100" i="1"/>
  <c r="AD69" i="1"/>
  <c r="AD61" i="1"/>
  <c r="AD53" i="1"/>
  <c r="AD45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Y76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D41" i="1"/>
  <c r="AD49" i="1"/>
  <c r="AD57" i="1"/>
  <c r="AD6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U101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<sst xmlns="http://schemas.openxmlformats.org/spreadsheetml/2006/main" count="317" uniqueCount="117">
  <si>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</si>
  <si>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</si>
  <si>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</si>
  <si>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</si>
  <si>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</si>
  <si>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</si>
  <si>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</si>
  <si>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</si>
  <si>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</si>
  <si>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</si>
  <si>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</si>
  <si>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</si>
  <si>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</si>
  <si>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</si>
  <si>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</si>
  <si>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</si>
  <si>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</si>
  <si>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</si>
  <si>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</si>
  <si>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</si>
  <si>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</si>
  <si>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</si>
  <si>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</si>
  <si>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</si>
  <si>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</si>
  <si>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</si>
  <si>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</si>
  <si>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</si>
  <si>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</si>
  <si>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</si>
  <si>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</si>
  <si>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</si>
  <si>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</si>
  <si>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</si>
  <si>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</si>
  <si>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</si>
  <si>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</si>
  <si>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</si>
  <si>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</si>
  <si>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</si>
  <si>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</si>
  <si>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</si>
  <si>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</si>
  <si>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</si>
  <si>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</si>
  <si>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N/A</t>
  </si>
  <si>
    <t>[N/A]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</si>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</sst>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topLeftCell="A104" workbookViewId="0">
      <selection activeCell="G107" sqref="G107"/>
    </sheetView>
  </sheetViews>
  <sheetFormatPr baseColWidth="10" defaultColWidth="8.83203125" defaultRowHeight="14" x14ac:dyDescent="0"/>
  <cols>
    <col min="7" max="7" width="19.1640625" customWidth="1"/>
    <col min="8" max="31" width="6.5" customWidth="1"/>
  </cols>
  <sheetData>
    <row r="1" spans="1:31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>
      <c r="A4" t="s">
        <v>2</v>
      </c>
      <c r="B4" t="s">
        <v>3</v>
      </c>
      <c r="C4" t="s">
        <v>4</v>
      </c>
      <c r="D4" t="s">
        <v>112</v>
      </c>
      <c r="E4" t="s">
        <v>113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>
      <c r="A5">
        <v>1</v>
      </c>
      <c r="B5" t="s">
        <v>14</v>
      </c>
      <c r="C5">
        <v>2443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2443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2443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2443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2443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>
      <c r="A6">
        <v>2</v>
      </c>
      <c r="B6" t="s">
        <v>15</v>
      </c>
      <c r="C6">
        <v>5888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5888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5888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5888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5888</v>
      </c>
    </row>
    <row r="7" spans="1:31">
      <c r="A7">
        <v>3</v>
      </c>
      <c r="B7" t="s">
        <v>16</v>
      </c>
      <c r="C7">
        <v>3670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3670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3670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3670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3670</v>
      </c>
    </row>
    <row r="8" spans="1:31">
      <c r="A8">
        <v>4</v>
      </c>
      <c r="B8" t="s">
        <v>17</v>
      </c>
      <c r="C8">
        <v>4012</v>
      </c>
      <c r="D8" t="s">
        <v>6</v>
      </c>
      <c r="E8" t="s">
        <v>5</v>
      </c>
      <c r="F8">
        <v>100</v>
      </c>
      <c r="G8">
        <f t="shared" si="0"/>
        <v>0</v>
      </c>
      <c r="H8" t="str">
        <f t="shared" si="1"/>
        <v/>
      </c>
      <c r="I8" t="str">
        <f t="shared" si="2"/>
        <v/>
      </c>
      <c r="J8" t="str">
        <f t="shared" si="3"/>
        <v/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 t="str">
        <f t="shared" si="11"/>
        <v/>
      </c>
      <c r="S8" t="str">
        <f t="shared" si="12"/>
        <v/>
      </c>
      <c r="T8" t="str">
        <f t="shared" si="13"/>
        <v/>
      </c>
      <c r="U8" t="str">
        <f t="shared" si="14"/>
        <v/>
      </c>
      <c r="V8" t="str">
        <f t="shared" si="15"/>
        <v/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 t="str">
        <f t="shared" si="23"/>
        <v/>
      </c>
      <c r="AE8" t="str">
        <f t="shared" si="24"/>
        <v/>
      </c>
    </row>
    <row r="9" spans="1:31">
      <c r="A9">
        <v>5</v>
      </c>
      <c r="B9" t="s">
        <v>18</v>
      </c>
      <c r="C9">
        <v>2902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2902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2902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2902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2902</v>
      </c>
      <c r="AD9" t="str">
        <f t="shared" si="23"/>
        <v/>
      </c>
      <c r="AE9" t="str">
        <f t="shared" si="24"/>
        <v/>
      </c>
    </row>
    <row r="10" spans="1:31">
      <c r="A10">
        <v>6</v>
      </c>
      <c r="B10" t="s">
        <v>19</v>
      </c>
      <c r="C10">
        <v>3120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3120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3120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3120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3120</v>
      </c>
      <c r="AD10" t="str">
        <f t="shared" si="23"/>
        <v/>
      </c>
      <c r="AE10" t="str">
        <f t="shared" si="24"/>
        <v/>
      </c>
    </row>
    <row r="11" spans="1:31">
      <c r="A11">
        <v>7</v>
      </c>
      <c r="B11" t="s">
        <v>20</v>
      </c>
      <c r="C11">
        <v>5431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5431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5431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 t="str">
        <f t="shared" si="19"/>
        <v/>
      </c>
      <c r="AA11" t="str">
        <f t="shared" si="20"/>
        <v/>
      </c>
      <c r="AB11" t="str">
        <f t="shared" si="21"/>
        <v/>
      </c>
      <c r="AC11" t="str">
        <f t="shared" si="22"/>
        <v/>
      </c>
      <c r="AD11" t="str">
        <f t="shared" si="23"/>
        <v/>
      </c>
      <c r="AE11" t="str">
        <f t="shared" si="24"/>
        <v/>
      </c>
    </row>
    <row r="12" spans="1:31">
      <c r="A12">
        <v>8</v>
      </c>
      <c r="B12" t="s">
        <v>21</v>
      </c>
      <c r="C12">
        <v>1226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1226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1226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1226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1226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>
      <c r="A13">
        <v>9</v>
      </c>
      <c r="B13" t="s">
        <v>22</v>
      </c>
      <c r="C13">
        <v>5480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5480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5480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5480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5480</v>
      </c>
    </row>
    <row r="14" spans="1:31">
      <c r="A14">
        <v>10</v>
      </c>
      <c r="B14" t="s">
        <v>23</v>
      </c>
      <c r="C14">
        <v>4745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4745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4745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4745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4745</v>
      </c>
    </row>
    <row r="15" spans="1:31">
      <c r="A15">
        <v>11</v>
      </c>
      <c r="B15" t="s">
        <v>24</v>
      </c>
      <c r="C15">
        <v>4690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4690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4690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 t="str">
        <f t="shared" si="18"/>
        <v/>
      </c>
      <c r="Z15" t="str">
        <f t="shared" si="19"/>
        <v/>
      </c>
      <c r="AA15" t="str">
        <f t="shared" si="20"/>
        <v/>
      </c>
      <c r="AB15" t="str">
        <f t="shared" si="21"/>
        <v/>
      </c>
      <c r="AC15" t="str">
        <f t="shared" si="22"/>
        <v/>
      </c>
      <c r="AD15" t="str">
        <f t="shared" si="23"/>
        <v/>
      </c>
      <c r="AE15" t="str">
        <f t="shared" si="24"/>
        <v/>
      </c>
    </row>
    <row r="16" spans="1:31">
      <c r="A16">
        <v>12</v>
      </c>
      <c r="B16" t="s">
        <v>25</v>
      </c>
      <c r="C16">
        <v>2772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2772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2772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2772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2772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>
      <c r="A17">
        <v>13</v>
      </c>
      <c r="B17" t="s">
        <v>26</v>
      </c>
      <c r="C17">
        <v>1265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1265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1265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1265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1265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>
      <c r="A18">
        <v>14</v>
      </c>
      <c r="B18" t="s">
        <v>27</v>
      </c>
      <c r="C18">
        <v>2392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2392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2392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2392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2392</v>
      </c>
      <c r="AE18" t="str">
        <f t="shared" si="24"/>
        <v/>
      </c>
    </row>
    <row r="19" spans="1:31">
      <c r="A19">
        <v>15</v>
      </c>
      <c r="B19" t="s">
        <v>28</v>
      </c>
      <c r="C19">
        <v>4716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4716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4716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4716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4716</v>
      </c>
      <c r="AE19" t="str">
        <f t="shared" si="24"/>
        <v/>
      </c>
    </row>
    <row r="20" spans="1:31">
      <c r="A20">
        <v>16</v>
      </c>
      <c r="B20" t="s">
        <v>29</v>
      </c>
      <c r="C20">
        <v>3418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3418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3418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3418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3418</v>
      </c>
      <c r="AD20" t="str">
        <f t="shared" si="23"/>
        <v/>
      </c>
      <c r="AE20" t="str">
        <f t="shared" si="24"/>
        <v/>
      </c>
    </row>
    <row r="21" spans="1:31">
      <c r="A21">
        <v>17</v>
      </c>
      <c r="B21" t="s">
        <v>30</v>
      </c>
      <c r="C21">
        <v>2654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2654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2654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2654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2654</v>
      </c>
      <c r="AE21" t="str">
        <f t="shared" si="24"/>
        <v/>
      </c>
    </row>
    <row r="22" spans="1:31">
      <c r="A22">
        <v>18</v>
      </c>
      <c r="B22" t="s">
        <v>31</v>
      </c>
      <c r="C22">
        <v>2112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2112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2112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2112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2112</v>
      </c>
    </row>
    <row r="23" spans="1:31">
      <c r="A23">
        <v>19</v>
      </c>
      <c r="B23" t="s">
        <v>32</v>
      </c>
      <c r="C23">
        <v>2702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2702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2702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2702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2702</v>
      </c>
      <c r="AD23" t="str">
        <f t="shared" si="23"/>
        <v/>
      </c>
      <c r="AE23" t="str">
        <f t="shared" si="24"/>
        <v/>
      </c>
    </row>
    <row r="24" spans="1:31">
      <c r="A24">
        <v>20</v>
      </c>
      <c r="B24" t="s">
        <v>33</v>
      </c>
      <c r="C24">
        <v>1637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1637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1637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1637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1637</v>
      </c>
      <c r="AD24" t="str">
        <f t="shared" si="23"/>
        <v/>
      </c>
      <c r="AE24" t="str">
        <f t="shared" si="24"/>
        <v/>
      </c>
    </row>
    <row r="25" spans="1:31">
      <c r="A25">
        <v>21</v>
      </c>
      <c r="B25" t="s">
        <v>34</v>
      </c>
      <c r="C25">
        <v>2109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2109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2109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2109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2109</v>
      </c>
      <c r="AE25" t="str">
        <f t="shared" si="24"/>
        <v/>
      </c>
    </row>
    <row r="26" spans="1:31">
      <c r="A26">
        <v>22</v>
      </c>
      <c r="B26" t="s">
        <v>35</v>
      </c>
      <c r="C26">
        <v>884</v>
      </c>
      <c r="D26" t="s">
        <v>5</v>
      </c>
      <c r="E26" t="s">
        <v>6</v>
      </c>
      <c r="F26">
        <v>0</v>
      </c>
      <c r="G26">
        <f t="shared" si="0"/>
        <v>0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 t="str">
        <f t="shared" si="5"/>
        <v/>
      </c>
      <c r="M26" t="str">
        <f t="shared" si="6"/>
        <v/>
      </c>
      <c r="N26" t="str">
        <f t="shared" si="7"/>
        <v/>
      </c>
      <c r="O26" t="str">
        <f t="shared" si="8"/>
        <v/>
      </c>
      <c r="P26" t="str">
        <f t="shared" si="9"/>
        <v/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 t="str">
        <f t="shared" si="17"/>
        <v/>
      </c>
      <c r="Y26" t="str">
        <f t="shared" si="18"/>
        <v/>
      </c>
      <c r="Z26" t="str">
        <f t="shared" si="19"/>
        <v/>
      </c>
      <c r="AA26" t="str">
        <f t="shared" si="20"/>
        <v/>
      </c>
      <c r="AB26" t="str">
        <f t="shared" si="21"/>
        <v/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>
      <c r="A27">
        <v>23</v>
      </c>
      <c r="B27" t="s">
        <v>36</v>
      </c>
      <c r="C27">
        <v>1795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1795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1795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1795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1795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>
      <c r="A28">
        <v>24</v>
      </c>
      <c r="B28" t="s">
        <v>37</v>
      </c>
      <c r="C28">
        <v>4023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4023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4023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4023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4023</v>
      </c>
    </row>
    <row r="29" spans="1:31">
      <c r="A29">
        <v>25</v>
      </c>
      <c r="B29" t="s">
        <v>38</v>
      </c>
      <c r="C29">
        <v>5980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5980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5980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5980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5980</v>
      </c>
    </row>
    <row r="30" spans="1:31">
      <c r="A30">
        <v>26</v>
      </c>
      <c r="B30" t="s">
        <v>39</v>
      </c>
      <c r="C30">
        <v>2026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2026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2026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2026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2026</v>
      </c>
      <c r="AD30" t="str">
        <f t="shared" si="23"/>
        <v/>
      </c>
      <c r="AE30" t="str">
        <f t="shared" si="24"/>
        <v/>
      </c>
    </row>
    <row r="31" spans="1:31">
      <c r="A31">
        <v>27</v>
      </c>
      <c r="B31" t="s">
        <v>40</v>
      </c>
      <c r="C31">
        <v>3076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3076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3076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3076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3076</v>
      </c>
      <c r="AD31" t="str">
        <f t="shared" si="23"/>
        <v/>
      </c>
      <c r="AE31" t="str">
        <f t="shared" si="24"/>
        <v/>
      </c>
    </row>
    <row r="32" spans="1:31">
      <c r="A32">
        <v>28</v>
      </c>
      <c r="B32" t="s">
        <v>41</v>
      </c>
      <c r="C32">
        <v>3157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3157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3157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3157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3157</v>
      </c>
      <c r="AE32" t="str">
        <f t="shared" si="24"/>
        <v/>
      </c>
    </row>
    <row r="33" spans="1:31">
      <c r="A33">
        <v>29</v>
      </c>
      <c r="B33" t="s">
        <v>42</v>
      </c>
      <c r="C33">
        <v>1617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1617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1617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1617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1617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>
      <c r="A34">
        <v>30</v>
      </c>
      <c r="B34" t="s">
        <v>43</v>
      </c>
      <c r="C34">
        <v>2367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2367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2367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2367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2367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>
      <c r="A35">
        <v>31</v>
      </c>
      <c r="B35" t="s">
        <v>44</v>
      </c>
      <c r="C35" t="s">
        <v>45</v>
      </c>
      <c r="D35" t="s">
        <v>46</v>
      </c>
      <c r="E35" t="s">
        <v>5</v>
      </c>
      <c r="F35">
        <v>150</v>
      </c>
      <c r="G35">
        <f t="shared" si="0"/>
        <v>0</v>
      </c>
      <c r="H35" t="str">
        <f t="shared" si="1"/>
        <v/>
      </c>
      <c r="I35" t="str">
        <f t="shared" si="2"/>
        <v/>
      </c>
      <c r="J35" t="str">
        <f t="shared" si="3"/>
        <v/>
      </c>
      <c r="K35" t="str">
        <f t="shared" si="4"/>
        <v/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 t="str">
        <f t="shared" si="12"/>
        <v/>
      </c>
      <c r="T35" t="str">
        <f t="shared" si="13"/>
        <v/>
      </c>
      <c r="U35" t="str">
        <f t="shared" si="14"/>
        <v/>
      </c>
      <c r="V35" t="str">
        <f t="shared" si="15"/>
        <v/>
      </c>
      <c r="W35" t="str">
        <f t="shared" si="16"/>
        <v/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 t="str">
        <f t="shared" si="24"/>
        <v/>
      </c>
    </row>
    <row r="36" spans="1:31">
      <c r="A36">
        <v>32</v>
      </c>
      <c r="B36" t="s">
        <v>47</v>
      </c>
      <c r="C36">
        <v>330</v>
      </c>
      <c r="D36" t="s">
        <v>5</v>
      </c>
      <c r="E36" t="s">
        <v>6</v>
      </c>
      <c r="F36">
        <v>100</v>
      </c>
      <c r="G36">
        <f t="shared" si="0"/>
        <v>0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 t="str">
        <f t="shared" si="7"/>
        <v/>
      </c>
      <c r="O36" t="str">
        <f t="shared" si="8"/>
        <v/>
      </c>
      <c r="P36" t="str">
        <f t="shared" si="9"/>
        <v/>
      </c>
      <c r="Q36" t="str">
        <f t="shared" si="10"/>
        <v/>
      </c>
      <c r="R36" t="str">
        <f t="shared" si="11"/>
        <v/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 t="str">
        <f t="shared" si="19"/>
        <v/>
      </c>
      <c r="AA36" t="str">
        <f t="shared" si="20"/>
        <v/>
      </c>
      <c r="AB36" t="str">
        <f t="shared" si="21"/>
        <v/>
      </c>
      <c r="AC36" t="str">
        <f t="shared" si="22"/>
        <v/>
      </c>
      <c r="AD36" t="str">
        <f t="shared" si="23"/>
        <v/>
      </c>
      <c r="AE36" t="str">
        <f t="shared" si="24"/>
        <v/>
      </c>
    </row>
    <row r="37" spans="1:31">
      <c r="A37">
        <v>33</v>
      </c>
      <c r="B37" t="s">
        <v>48</v>
      </c>
      <c r="C37">
        <v>2687</v>
      </c>
      <c r="D37" t="s">
        <v>6</v>
      </c>
      <c r="E37" t="s">
        <v>5</v>
      </c>
      <c r="F37">
        <v>50</v>
      </c>
      <c r="G37">
        <f t="shared" ref="G37:G68" si="25">IF($E37=$D37, 1, 0)</f>
        <v>0</v>
      </c>
      <c r="H37" t="str">
        <f t="shared" ref="H37:H68" si="26">IF(AND($F37=0, $G37=1, $E37="[b]"), $C37,"")</f>
        <v/>
      </c>
      <c r="I37" t="str">
        <f t="shared" ref="I37:I68" si="27">IF(AND($F37=50, $G37=1, $E37="[b]"), $C37,"")</f>
        <v/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 t="str">
        <f t="shared" ref="Q37:Q68" si="35">IF(AND($F37=50, $G37=1), $C37,"")</f>
        <v/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 t="str">
        <f t="shared" ref="U37:U68" si="39">IF(AND(I37&lt;(I$101+2*I$102), I37&gt;(I$101-2*I$102)), I37, "")</f>
        <v/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 t="str">
        <f t="shared" ref="AC37:AC68" si="47">IF(AND(Q37&lt;(Q$101+2*Q$102), Q37&gt;(Q$101-2*Q$102)), Q37, "")</f>
        <v/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>
      <c r="A38">
        <v>34</v>
      </c>
      <c r="B38" t="s">
        <v>49</v>
      </c>
      <c r="C38">
        <v>4855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4855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4855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4855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4855</v>
      </c>
      <c r="AE38" t="str">
        <f t="shared" si="49"/>
        <v/>
      </c>
    </row>
    <row r="39" spans="1:31">
      <c r="A39">
        <v>35</v>
      </c>
      <c r="B39" t="s">
        <v>50</v>
      </c>
      <c r="C39">
        <v>2719</v>
      </c>
      <c r="D39" t="s">
        <v>6</v>
      </c>
      <c r="E39" t="s">
        <v>5</v>
      </c>
      <c r="F39">
        <v>150</v>
      </c>
      <c r="G39">
        <f t="shared" si="25"/>
        <v>0</v>
      </c>
      <c r="H39" t="str">
        <f t="shared" si="26"/>
        <v/>
      </c>
      <c r="I39" t="str">
        <f t="shared" si="27"/>
        <v/>
      </c>
      <c r="J39" t="str">
        <f t="shared" si="28"/>
        <v/>
      </c>
      <c r="K39" t="str">
        <f t="shared" si="29"/>
        <v/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 t="str">
        <f t="shared" si="37"/>
        <v/>
      </c>
      <c r="T39" t="str">
        <f t="shared" si="38"/>
        <v/>
      </c>
      <c r="U39" t="str">
        <f t="shared" si="39"/>
        <v/>
      </c>
      <c r="V39" t="str">
        <f t="shared" si="40"/>
        <v/>
      </c>
      <c r="W39" t="str">
        <f t="shared" si="41"/>
        <v/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 t="str">
        <f t="shared" si="49"/>
        <v/>
      </c>
    </row>
    <row r="40" spans="1:31">
      <c r="A40">
        <v>36</v>
      </c>
      <c r="B40" t="s">
        <v>51</v>
      </c>
      <c r="C40">
        <v>1253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1253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1253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1253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1253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>
      <c r="A41">
        <v>37</v>
      </c>
      <c r="B41" t="s">
        <v>52</v>
      </c>
      <c r="C41">
        <v>2855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2855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2855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2855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>
        <f t="shared" si="48"/>
        <v>2855</v>
      </c>
      <c r="AE41" t="str">
        <f t="shared" si="49"/>
        <v/>
      </c>
    </row>
    <row r="42" spans="1:31">
      <c r="A42">
        <v>38</v>
      </c>
      <c r="B42" t="s">
        <v>53</v>
      </c>
      <c r="C42">
        <v>4301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4301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4301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4301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4301</v>
      </c>
    </row>
    <row r="43" spans="1:31">
      <c r="A43">
        <v>39</v>
      </c>
      <c r="B43" t="s">
        <v>54</v>
      </c>
      <c r="C43">
        <v>1565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1565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1565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1565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1565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>
      <c r="A44">
        <v>40</v>
      </c>
      <c r="B44" t="s">
        <v>55</v>
      </c>
      <c r="C44">
        <v>1128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1128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1128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1128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1128</v>
      </c>
      <c r="AD44" t="str">
        <f t="shared" si="48"/>
        <v/>
      </c>
      <c r="AE44" t="str">
        <f t="shared" si="49"/>
        <v/>
      </c>
    </row>
    <row r="45" spans="1:31">
      <c r="A45">
        <v>41</v>
      </c>
      <c r="B45" t="s">
        <v>56</v>
      </c>
      <c r="C45">
        <v>4087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4087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4087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4087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4087</v>
      </c>
    </row>
    <row r="46" spans="1:31">
      <c r="A46">
        <v>42</v>
      </c>
      <c r="B46" t="s">
        <v>57</v>
      </c>
      <c r="C46">
        <v>1191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1191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1191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1191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1191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>
      <c r="A47">
        <v>43</v>
      </c>
      <c r="B47" t="s">
        <v>58</v>
      </c>
      <c r="C47">
        <v>2115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2115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2115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2115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2115</v>
      </c>
      <c r="AE47" t="str">
        <f t="shared" si="49"/>
        <v/>
      </c>
    </row>
    <row r="48" spans="1:31">
      <c r="A48">
        <v>44</v>
      </c>
      <c r="B48" t="s">
        <v>59</v>
      </c>
      <c r="C48">
        <v>2101</v>
      </c>
      <c r="D48" t="s">
        <v>5</v>
      </c>
      <c r="E48" t="s">
        <v>6</v>
      </c>
      <c r="F48">
        <v>150</v>
      </c>
      <c r="G48">
        <f t="shared" si="25"/>
        <v>0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 t="str">
        <f t="shared" si="33"/>
        <v/>
      </c>
      <c r="P48" t="str">
        <f t="shared" si="34"/>
        <v/>
      </c>
      <c r="Q48" t="str">
        <f t="shared" si="35"/>
        <v/>
      </c>
      <c r="R48" t="str">
        <f t="shared" si="36"/>
        <v/>
      </c>
      <c r="S48" t="str">
        <f t="shared" si="37"/>
        <v/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 t="str">
        <f t="shared" si="45"/>
        <v/>
      </c>
      <c r="AB48" t="str">
        <f t="shared" si="46"/>
        <v/>
      </c>
      <c r="AC48" t="str">
        <f t="shared" si="47"/>
        <v/>
      </c>
      <c r="AD48" t="str">
        <f t="shared" si="48"/>
        <v/>
      </c>
      <c r="AE48" t="str">
        <f t="shared" si="49"/>
        <v/>
      </c>
    </row>
    <row r="49" spans="1:31">
      <c r="A49">
        <v>45</v>
      </c>
      <c r="B49" t="s">
        <v>60</v>
      </c>
      <c r="C49">
        <v>1218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1218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1218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1218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1218</v>
      </c>
      <c r="AD49" t="str">
        <f t="shared" si="48"/>
        <v/>
      </c>
      <c r="AE49" t="str">
        <f t="shared" si="49"/>
        <v/>
      </c>
    </row>
    <row r="50" spans="1:31">
      <c r="A50">
        <v>46</v>
      </c>
      <c r="B50" t="s">
        <v>61</v>
      </c>
      <c r="C50">
        <v>1599</v>
      </c>
      <c r="D50" t="s">
        <v>5</v>
      </c>
      <c r="E50" t="s">
        <v>6</v>
      </c>
      <c r="F50">
        <v>100</v>
      </c>
      <c r="G50">
        <f t="shared" si="25"/>
        <v>0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 t="str">
        <f t="shared" si="32"/>
        <v/>
      </c>
      <c r="O50" t="str">
        <f t="shared" si="33"/>
        <v/>
      </c>
      <c r="P50" t="str">
        <f t="shared" si="34"/>
        <v/>
      </c>
      <c r="Q50" t="str">
        <f t="shared" si="35"/>
        <v/>
      </c>
      <c r="R50" t="str">
        <f t="shared" si="36"/>
        <v/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 t="str">
        <f t="shared" si="44"/>
        <v/>
      </c>
      <c r="AA50" t="str">
        <f t="shared" si="45"/>
        <v/>
      </c>
      <c r="AB50" t="str">
        <f t="shared" si="46"/>
        <v/>
      </c>
      <c r="AC50" t="str">
        <f t="shared" si="47"/>
        <v/>
      </c>
      <c r="AD50" t="str">
        <f t="shared" si="48"/>
        <v/>
      </c>
      <c r="AE50" t="str">
        <f t="shared" si="49"/>
        <v/>
      </c>
    </row>
    <row r="51" spans="1:31">
      <c r="A51">
        <v>47</v>
      </c>
      <c r="B51" t="s">
        <v>62</v>
      </c>
      <c r="C51">
        <v>1632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1632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1632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1632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1632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>
      <c r="A52">
        <v>48</v>
      </c>
      <c r="B52" t="s">
        <v>63</v>
      </c>
      <c r="C52">
        <v>2747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2747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2747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2747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2747</v>
      </c>
      <c r="AD52" t="str">
        <f t="shared" si="48"/>
        <v/>
      </c>
      <c r="AE52" t="str">
        <f t="shared" si="49"/>
        <v/>
      </c>
    </row>
    <row r="53" spans="1:31">
      <c r="A53">
        <v>49</v>
      </c>
      <c r="B53" t="s">
        <v>64</v>
      </c>
      <c r="C53">
        <v>2427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2427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2427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2427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2427</v>
      </c>
      <c r="AE53" t="str">
        <f t="shared" si="49"/>
        <v/>
      </c>
    </row>
    <row r="54" spans="1:31">
      <c r="A54">
        <v>50</v>
      </c>
      <c r="B54" t="s">
        <v>65</v>
      </c>
      <c r="C54">
        <v>2595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2595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2595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2595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2595</v>
      </c>
    </row>
    <row r="55" spans="1:31">
      <c r="A55">
        <v>51</v>
      </c>
      <c r="B55" t="s">
        <v>66</v>
      </c>
      <c r="C55">
        <v>2486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2486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2486</v>
      </c>
      <c r="Q55" t="str">
        <f t="shared" si="35"/>
        <v/>
      </c>
      <c r="R55" t="str">
        <f t="shared" si="36"/>
        <v/>
      </c>
      <c r="S55" t="str">
        <f t="shared" si="37"/>
        <v/>
      </c>
      <c r="T55" t="str">
        <f t="shared" si="38"/>
        <v/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2486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>
      <c r="A56">
        <v>52</v>
      </c>
      <c r="B56" t="s">
        <v>67</v>
      </c>
      <c r="C56">
        <v>2602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2602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2602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2602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2602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>
      <c r="A57">
        <v>53</v>
      </c>
      <c r="B57" t="s">
        <v>68</v>
      </c>
      <c r="C57">
        <v>3139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3139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3139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3139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3139</v>
      </c>
      <c r="AE57" t="str">
        <f t="shared" si="49"/>
        <v/>
      </c>
    </row>
    <row r="58" spans="1:31">
      <c r="A58">
        <v>54</v>
      </c>
      <c r="B58" t="s">
        <v>69</v>
      </c>
      <c r="C58">
        <v>1513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1513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1513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1513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1513</v>
      </c>
      <c r="AD58" t="str">
        <f t="shared" si="48"/>
        <v/>
      </c>
      <c r="AE58" t="str">
        <f t="shared" si="49"/>
        <v/>
      </c>
    </row>
    <row r="59" spans="1:31">
      <c r="A59">
        <v>55</v>
      </c>
      <c r="B59" t="s">
        <v>70</v>
      </c>
      <c r="C59">
        <v>4106</v>
      </c>
      <c r="D59" t="s">
        <v>5</v>
      </c>
      <c r="E59" t="s">
        <v>5</v>
      </c>
      <c r="F59">
        <v>150</v>
      </c>
      <c r="G59">
        <f t="shared" si="25"/>
        <v>1</v>
      </c>
      <c r="H59" t="str">
        <f t="shared" si="26"/>
        <v/>
      </c>
      <c r="I59" t="str">
        <f t="shared" si="27"/>
        <v/>
      </c>
      <c r="J59" t="str">
        <f t="shared" si="28"/>
        <v/>
      </c>
      <c r="K59">
        <f t="shared" si="29"/>
        <v>4106</v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>
        <f t="shared" si="37"/>
        <v>4106</v>
      </c>
      <c r="T59" t="str">
        <f t="shared" si="38"/>
        <v/>
      </c>
      <c r="U59" t="str">
        <f t="shared" si="39"/>
        <v/>
      </c>
      <c r="V59" t="str">
        <f t="shared" si="40"/>
        <v/>
      </c>
      <c r="W59">
        <f t="shared" si="41"/>
        <v>4106</v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>
        <f t="shared" si="49"/>
        <v>4106</v>
      </c>
    </row>
    <row r="60" spans="1:31">
      <c r="A60">
        <v>56</v>
      </c>
      <c r="B60" t="s">
        <v>71</v>
      </c>
      <c r="C60">
        <v>1815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1815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1815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1815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1815</v>
      </c>
      <c r="AD60" t="str">
        <f t="shared" si="48"/>
        <v/>
      </c>
      <c r="AE60" t="str">
        <f t="shared" si="49"/>
        <v/>
      </c>
    </row>
    <row r="61" spans="1:31">
      <c r="A61">
        <v>57</v>
      </c>
      <c r="B61" t="s">
        <v>72</v>
      </c>
      <c r="C61">
        <v>2761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2761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2761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2761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2761</v>
      </c>
    </row>
    <row r="62" spans="1:31">
      <c r="A62">
        <v>58</v>
      </c>
      <c r="B62" t="s">
        <v>73</v>
      </c>
      <c r="C62">
        <v>2637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2637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2637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2637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2637</v>
      </c>
      <c r="AE62" t="str">
        <f t="shared" si="49"/>
        <v/>
      </c>
    </row>
    <row r="63" spans="1:31">
      <c r="A63">
        <v>59</v>
      </c>
      <c r="B63" t="s">
        <v>74</v>
      </c>
      <c r="C63">
        <v>1784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1784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1784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1784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1784</v>
      </c>
    </row>
    <row r="64" spans="1:31">
      <c r="A64">
        <v>60</v>
      </c>
      <c r="B64" t="s">
        <v>75</v>
      </c>
      <c r="C64">
        <v>2227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2227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2227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2227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2227</v>
      </c>
      <c r="AE64" t="str">
        <f t="shared" si="49"/>
        <v/>
      </c>
    </row>
    <row r="65" spans="1:31">
      <c r="A65">
        <v>61</v>
      </c>
      <c r="B65" t="s">
        <v>76</v>
      </c>
      <c r="C65">
        <v>1338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1338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1338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1338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1338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>
      <c r="A66">
        <v>62</v>
      </c>
      <c r="B66" t="s">
        <v>77</v>
      </c>
      <c r="C66">
        <v>1145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1145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1145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1145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1145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>
      <c r="A67">
        <v>63</v>
      </c>
      <c r="B67" t="s">
        <v>78</v>
      </c>
      <c r="C67">
        <v>1854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1854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1854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1854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1854</v>
      </c>
      <c r="AD67" t="str">
        <f t="shared" si="48"/>
        <v/>
      </c>
      <c r="AE67" t="str">
        <f t="shared" si="49"/>
        <v/>
      </c>
    </row>
    <row r="68" spans="1:31">
      <c r="A68">
        <v>64</v>
      </c>
      <c r="B68" t="s">
        <v>79</v>
      </c>
      <c r="C68">
        <v>1862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1862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1862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1862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1862</v>
      </c>
      <c r="AD68" t="str">
        <f t="shared" si="48"/>
        <v/>
      </c>
      <c r="AE68" t="str">
        <f t="shared" si="49"/>
        <v/>
      </c>
    </row>
    <row r="69" spans="1:31">
      <c r="A69">
        <v>65</v>
      </c>
      <c r="B69" t="s">
        <v>80</v>
      </c>
      <c r="C69">
        <v>2316</v>
      </c>
      <c r="D69" t="s">
        <v>5</v>
      </c>
      <c r="E69" t="s">
        <v>6</v>
      </c>
      <c r="F69">
        <v>150</v>
      </c>
      <c r="G69">
        <f t="shared" ref="G69:G100" si="50">IF($E69=$D69, 1, 0)</f>
        <v>0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 t="str">
        <f t="shared" ref="O69:O100" si="58">IF(AND($F69=150, $G69=1, $E69="[n]"), $C69,"")</f>
        <v/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 t="str">
        <f t="shared" ref="S69:S100" si="62">IF(AND($F69=150, $G69=1), $C69,"")</f>
        <v/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 t="str">
        <f t="shared" ref="AA69:AA100" si="70">IF(AND(O69&lt;(O$101+2*O$102), O69&gt;(O$101-2*O$102)), O69, "")</f>
        <v/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 t="str">
        <f t="shared" ref="AE69:AE100" si="74">IF(AND(S69&lt;(S$101+2*S$102), S69&gt;(S$101-2*S$102)), S69, "")</f>
        <v/>
      </c>
    </row>
    <row r="70" spans="1:31">
      <c r="A70">
        <v>66</v>
      </c>
      <c r="B70" t="s">
        <v>81</v>
      </c>
      <c r="C70">
        <v>1268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1268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1268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1268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1268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>
      <c r="A71">
        <v>67</v>
      </c>
      <c r="B71" t="s">
        <v>82</v>
      </c>
      <c r="C71">
        <v>2322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2322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2322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2322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2322</v>
      </c>
    </row>
    <row r="72" spans="1:31">
      <c r="A72">
        <v>68</v>
      </c>
      <c r="B72" t="s">
        <v>83</v>
      </c>
      <c r="C72">
        <v>1377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1377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1377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1377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1377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>
      <c r="A73">
        <v>69</v>
      </c>
      <c r="B73" t="s">
        <v>84</v>
      </c>
      <c r="C73">
        <v>1748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1748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1748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1748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1748</v>
      </c>
      <c r="AD73" t="str">
        <f t="shared" si="73"/>
        <v/>
      </c>
      <c r="AE73" t="str">
        <f t="shared" si="74"/>
        <v/>
      </c>
    </row>
    <row r="74" spans="1:31">
      <c r="A74">
        <v>70</v>
      </c>
      <c r="B74" t="s">
        <v>85</v>
      </c>
      <c r="C74">
        <v>1542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1542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1542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1542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1542</v>
      </c>
      <c r="AD74" t="str">
        <f t="shared" si="73"/>
        <v/>
      </c>
      <c r="AE74" t="str">
        <f t="shared" si="74"/>
        <v/>
      </c>
    </row>
    <row r="75" spans="1:31">
      <c r="A75">
        <v>71</v>
      </c>
      <c r="B75" t="s">
        <v>86</v>
      </c>
      <c r="C75">
        <v>1460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1460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1460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1460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1460</v>
      </c>
      <c r="AE75" t="str">
        <f t="shared" si="74"/>
        <v/>
      </c>
    </row>
    <row r="76" spans="1:31">
      <c r="A76">
        <v>72</v>
      </c>
      <c r="B76" t="s">
        <v>87</v>
      </c>
      <c r="C76">
        <v>2511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2511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2511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2511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2511</v>
      </c>
      <c r="AE76" t="str">
        <f t="shared" si="74"/>
        <v/>
      </c>
    </row>
    <row r="77" spans="1:31">
      <c r="A77">
        <v>73</v>
      </c>
      <c r="B77" t="s">
        <v>88</v>
      </c>
      <c r="C77">
        <v>1409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1409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1409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1409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1409</v>
      </c>
      <c r="AE77" t="str">
        <f t="shared" si="74"/>
        <v/>
      </c>
    </row>
    <row r="78" spans="1:31">
      <c r="A78">
        <v>74</v>
      </c>
      <c r="B78" t="s">
        <v>89</v>
      </c>
      <c r="C78">
        <v>2863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2863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2863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2863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2863</v>
      </c>
      <c r="AE78" t="str">
        <f t="shared" si="74"/>
        <v/>
      </c>
    </row>
    <row r="79" spans="1:31">
      <c r="A79">
        <v>75</v>
      </c>
      <c r="B79" t="s">
        <v>90</v>
      </c>
      <c r="C79">
        <v>2104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2104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2104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2104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2104</v>
      </c>
    </row>
    <row r="80" spans="1:31">
      <c r="A80">
        <v>76</v>
      </c>
      <c r="B80" t="s">
        <v>91</v>
      </c>
      <c r="C80">
        <v>2637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2637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2637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>
        <f t="shared" si="67"/>
        <v>2637</v>
      </c>
      <c r="Y80" t="str">
        <f t="shared" si="68"/>
        <v/>
      </c>
      <c r="Z80" t="str">
        <f t="shared" si="69"/>
        <v/>
      </c>
      <c r="AA80" t="str">
        <f t="shared" si="70"/>
        <v/>
      </c>
      <c r="AB80">
        <f t="shared" si="71"/>
        <v>2637</v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>
      <c r="A81">
        <v>77</v>
      </c>
      <c r="B81" t="s">
        <v>92</v>
      </c>
      <c r="C81">
        <v>1727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1727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1727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1727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1727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>
      <c r="A82">
        <v>78</v>
      </c>
      <c r="B82" t="s">
        <v>93</v>
      </c>
      <c r="C82">
        <v>1292</v>
      </c>
      <c r="D82" t="s">
        <v>6</v>
      </c>
      <c r="E82" t="s">
        <v>5</v>
      </c>
      <c r="F82">
        <v>50</v>
      </c>
      <c r="G82">
        <f t="shared" si="50"/>
        <v>0</v>
      </c>
      <c r="H82" t="str">
        <f t="shared" si="51"/>
        <v/>
      </c>
      <c r="I82" t="str">
        <f t="shared" si="52"/>
        <v/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 t="str">
        <f t="shared" si="60"/>
        <v/>
      </c>
      <c r="R82" t="str">
        <f t="shared" si="61"/>
        <v/>
      </c>
      <c r="S82" t="str">
        <f t="shared" si="62"/>
        <v/>
      </c>
      <c r="T82" t="str">
        <f t="shared" si="63"/>
        <v/>
      </c>
      <c r="U82" t="str">
        <f t="shared" si="64"/>
        <v/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 t="str">
        <f t="shared" si="72"/>
        <v/>
      </c>
      <c r="AD82" t="str">
        <f t="shared" si="73"/>
        <v/>
      </c>
      <c r="AE82" t="str">
        <f t="shared" si="74"/>
        <v/>
      </c>
    </row>
    <row r="83" spans="1:31">
      <c r="A83">
        <v>79</v>
      </c>
      <c r="B83" t="s">
        <v>94</v>
      </c>
      <c r="C83">
        <v>1260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1260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1260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1260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1260</v>
      </c>
      <c r="AD83" t="str">
        <f t="shared" si="73"/>
        <v/>
      </c>
      <c r="AE83" t="str">
        <f t="shared" si="74"/>
        <v/>
      </c>
    </row>
    <row r="84" spans="1:31">
      <c r="A84">
        <v>80</v>
      </c>
      <c r="B84" t="s">
        <v>95</v>
      </c>
      <c r="C84">
        <v>1411</v>
      </c>
      <c r="D84" t="s">
        <v>5</v>
      </c>
      <c r="E84" t="s">
        <v>6</v>
      </c>
      <c r="F84">
        <v>150</v>
      </c>
      <c r="G84">
        <f t="shared" si="50"/>
        <v>0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 t="str">
        <f t="shared" si="58"/>
        <v/>
      </c>
      <c r="P84" t="str">
        <f t="shared" si="59"/>
        <v/>
      </c>
      <c r="Q84" t="str">
        <f t="shared" si="60"/>
        <v/>
      </c>
      <c r="R84" t="str">
        <f t="shared" si="61"/>
        <v/>
      </c>
      <c r="S84" t="str">
        <f t="shared" si="62"/>
        <v/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 t="str">
        <f t="shared" si="70"/>
        <v/>
      </c>
      <c r="AB84" t="str">
        <f t="shared" si="71"/>
        <v/>
      </c>
      <c r="AC84" t="str">
        <f t="shared" si="72"/>
        <v/>
      </c>
      <c r="AD84" t="str">
        <f t="shared" si="73"/>
        <v/>
      </c>
      <c r="AE84" t="str">
        <f t="shared" si="74"/>
        <v/>
      </c>
    </row>
    <row r="85" spans="1:31">
      <c r="A85">
        <v>81</v>
      </c>
      <c r="B85" t="s">
        <v>96</v>
      </c>
      <c r="C85">
        <v>2582</v>
      </c>
      <c r="D85" t="s">
        <v>5</v>
      </c>
      <c r="E85" t="s">
        <v>6</v>
      </c>
      <c r="F85">
        <v>50</v>
      </c>
      <c r="G85">
        <f t="shared" si="50"/>
        <v>0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 t="str">
        <f t="shared" si="56"/>
        <v/>
      </c>
      <c r="N85" t="str">
        <f t="shared" si="57"/>
        <v/>
      </c>
      <c r="O85" t="str">
        <f t="shared" si="58"/>
        <v/>
      </c>
      <c r="P85" t="str">
        <f t="shared" si="59"/>
        <v/>
      </c>
      <c r="Q85" t="str">
        <f t="shared" si="60"/>
        <v/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 t="str">
        <f t="shared" si="68"/>
        <v/>
      </c>
      <c r="Z85" t="str">
        <f t="shared" si="69"/>
        <v/>
      </c>
      <c r="AA85" t="str">
        <f t="shared" si="70"/>
        <v/>
      </c>
      <c r="AB85" t="str">
        <f t="shared" si="71"/>
        <v/>
      </c>
      <c r="AC85" t="str">
        <f t="shared" si="72"/>
        <v/>
      </c>
      <c r="AD85" t="str">
        <f t="shared" si="73"/>
        <v/>
      </c>
      <c r="AE85" t="str">
        <f t="shared" si="74"/>
        <v/>
      </c>
    </row>
    <row r="86" spans="1:31">
      <c r="A86">
        <v>82</v>
      </c>
      <c r="B86" t="s">
        <v>97</v>
      </c>
      <c r="C86">
        <v>1033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1033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1033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1033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1033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>
      <c r="A87">
        <v>83</v>
      </c>
      <c r="B87" t="s">
        <v>98</v>
      </c>
      <c r="C87">
        <v>3028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3028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3028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3028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3028</v>
      </c>
    </row>
    <row r="88" spans="1:31">
      <c r="A88">
        <v>84</v>
      </c>
      <c r="B88" t="s">
        <v>99</v>
      </c>
      <c r="C88">
        <v>2307</v>
      </c>
      <c r="D88" t="s">
        <v>6</v>
      </c>
      <c r="E88" t="s">
        <v>5</v>
      </c>
      <c r="F88">
        <v>50</v>
      </c>
      <c r="G88">
        <f t="shared" si="50"/>
        <v>0</v>
      </c>
      <c r="H88" t="str">
        <f t="shared" si="51"/>
        <v/>
      </c>
      <c r="I88" t="str">
        <f t="shared" si="52"/>
        <v/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 t="str">
        <f t="shared" si="60"/>
        <v/>
      </c>
      <c r="R88" t="str">
        <f t="shared" si="61"/>
        <v/>
      </c>
      <c r="S88" t="str">
        <f t="shared" si="62"/>
        <v/>
      </c>
      <c r="T88" t="str">
        <f t="shared" si="63"/>
        <v/>
      </c>
      <c r="U88" t="str">
        <f t="shared" si="64"/>
        <v/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 t="str">
        <f t="shared" si="72"/>
        <v/>
      </c>
      <c r="AD88" t="str">
        <f t="shared" si="73"/>
        <v/>
      </c>
      <c r="AE88" t="str">
        <f t="shared" si="74"/>
        <v/>
      </c>
    </row>
    <row r="89" spans="1:31">
      <c r="A89">
        <v>85</v>
      </c>
      <c r="B89" t="s">
        <v>100</v>
      </c>
      <c r="C89">
        <v>2191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2191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2191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2191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2191</v>
      </c>
      <c r="AE89" t="str">
        <f t="shared" si="74"/>
        <v/>
      </c>
    </row>
    <row r="90" spans="1:31">
      <c r="A90">
        <v>86</v>
      </c>
      <c r="B90" t="s">
        <v>101</v>
      </c>
      <c r="C90">
        <v>2083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2083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2083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2083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2083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>
      <c r="A91">
        <v>87</v>
      </c>
      <c r="B91" t="s">
        <v>102</v>
      </c>
      <c r="C91">
        <v>2745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2745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2745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2745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2745</v>
      </c>
    </row>
    <row r="92" spans="1:31">
      <c r="A92">
        <v>88</v>
      </c>
      <c r="B92" t="s">
        <v>103</v>
      </c>
      <c r="C92">
        <v>2784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2784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2784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2784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2784</v>
      </c>
      <c r="AE92" t="str">
        <f t="shared" si="74"/>
        <v/>
      </c>
    </row>
    <row r="93" spans="1:31">
      <c r="A93">
        <v>89</v>
      </c>
      <c r="B93" t="s">
        <v>104</v>
      </c>
      <c r="C93">
        <v>1781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1781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1781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1781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1781</v>
      </c>
      <c r="AE93" t="str">
        <f t="shared" si="74"/>
        <v/>
      </c>
    </row>
    <row r="94" spans="1:31">
      <c r="A94">
        <v>90</v>
      </c>
      <c r="B94" t="s">
        <v>105</v>
      </c>
      <c r="C94">
        <v>1850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1850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1850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1850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1850</v>
      </c>
      <c r="AD94" t="str">
        <f t="shared" si="73"/>
        <v/>
      </c>
      <c r="AE94" t="str">
        <f t="shared" si="74"/>
        <v/>
      </c>
    </row>
    <row r="95" spans="1:31">
      <c r="A95">
        <v>91</v>
      </c>
      <c r="B95" t="s">
        <v>106</v>
      </c>
      <c r="C95">
        <v>1140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1140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1140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1140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1140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>
      <c r="A96">
        <v>92</v>
      </c>
      <c r="B96" t="s">
        <v>107</v>
      </c>
      <c r="C96">
        <v>1949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1949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1949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1949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1949</v>
      </c>
    </row>
    <row r="97" spans="1:31">
      <c r="A97">
        <v>93</v>
      </c>
      <c r="B97" t="s">
        <v>108</v>
      </c>
      <c r="C97">
        <v>2432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2432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2432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2432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2432</v>
      </c>
    </row>
    <row r="98" spans="1:31">
      <c r="A98">
        <v>94</v>
      </c>
      <c r="B98" t="s">
        <v>109</v>
      </c>
      <c r="C98">
        <v>1777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1777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1777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1777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1777</v>
      </c>
      <c r="AD98" t="str">
        <f t="shared" si="73"/>
        <v/>
      </c>
      <c r="AE98" t="str">
        <f t="shared" si="74"/>
        <v/>
      </c>
    </row>
    <row r="99" spans="1:31">
      <c r="A99">
        <v>95</v>
      </c>
      <c r="B99" t="s">
        <v>110</v>
      </c>
      <c r="C99">
        <v>1287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1287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1287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1287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1287</v>
      </c>
      <c r="AE99" t="str">
        <f t="shared" si="74"/>
        <v/>
      </c>
    </row>
    <row r="100" spans="1:31">
      <c r="A100">
        <v>96</v>
      </c>
      <c r="B100" t="s">
        <v>111</v>
      </c>
      <c r="C100">
        <v>3197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3197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3197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3197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 t="str">
        <f t="shared" si="71"/>
        <v/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>
      <c r="G101" t="s">
        <v>12</v>
      </c>
      <c r="H101">
        <f t="shared" ref="H101:AE101" si="75">AVERAGE(H5:H100)</f>
        <v>1507.6666666666667</v>
      </c>
      <c r="I101">
        <f t="shared" si="75"/>
        <v>2316.5555555555557</v>
      </c>
      <c r="J101">
        <f t="shared" si="75"/>
        <v>2673.7272727272725</v>
      </c>
      <c r="K101">
        <f t="shared" si="75"/>
        <v>2962.4</v>
      </c>
      <c r="L101">
        <f t="shared" si="75"/>
        <v>2097</v>
      </c>
      <c r="M101">
        <f t="shared" si="75"/>
        <v>2094.181818181818</v>
      </c>
      <c r="N101">
        <f t="shared" si="75"/>
        <v>2758.9</v>
      </c>
      <c r="O101">
        <f t="shared" si="75"/>
        <v>4054.2222222222222</v>
      </c>
      <c r="P101">
        <f t="shared" si="75"/>
        <v>1789.5217391304348</v>
      </c>
      <c r="Q101">
        <f t="shared" si="75"/>
        <v>2194.25</v>
      </c>
      <c r="R101">
        <f t="shared" si="75"/>
        <v>2714.2857142857142</v>
      </c>
      <c r="S101">
        <f t="shared" si="75"/>
        <v>3479.5789473684213</v>
      </c>
      <c r="T101">
        <f t="shared" si="75"/>
        <v>1418.7272727272727</v>
      </c>
      <c r="U101">
        <f t="shared" si="75"/>
        <v>2316.5555555555557</v>
      </c>
      <c r="V101">
        <f t="shared" si="75"/>
        <v>2673.7272727272725</v>
      </c>
      <c r="W101">
        <f t="shared" si="75"/>
        <v>2962.4</v>
      </c>
      <c r="X101">
        <f t="shared" si="75"/>
        <v>2097</v>
      </c>
      <c r="Y101">
        <f t="shared" si="75"/>
        <v>1834.6</v>
      </c>
      <c r="Z101">
        <f t="shared" si="75"/>
        <v>2462</v>
      </c>
      <c r="AA101">
        <f t="shared" si="75"/>
        <v>4054.2222222222222</v>
      </c>
      <c r="AB101">
        <f t="shared" si="75"/>
        <v>1725.5454545454545</v>
      </c>
      <c r="AC101">
        <f t="shared" si="75"/>
        <v>2062.8947368421054</v>
      </c>
      <c r="AD101">
        <f t="shared" si="75"/>
        <v>2578.4499999999998</v>
      </c>
      <c r="AE101">
        <f t="shared" si="75"/>
        <v>3479.5789473684213</v>
      </c>
    </row>
    <row r="102" spans="1:31">
      <c r="G102" t="s">
        <v>13</v>
      </c>
      <c r="H102">
        <f t="shared" ref="H102:AE102" si="76">STDEV(H5:H100)</f>
        <v>393.52032021770179</v>
      </c>
      <c r="I102">
        <f t="shared" si="76"/>
        <v>711.99966838319381</v>
      </c>
      <c r="J102">
        <f t="shared" si="76"/>
        <v>1230.9414357238197</v>
      </c>
      <c r="K102">
        <f t="shared" si="76"/>
        <v>1084.4311565670428</v>
      </c>
      <c r="L102">
        <f t="shared" si="76"/>
        <v>732.32083133009405</v>
      </c>
      <c r="M102">
        <f t="shared" si="76"/>
        <v>1057.2432849805023</v>
      </c>
      <c r="N102">
        <f t="shared" si="76"/>
        <v>992.32246662956209</v>
      </c>
      <c r="O102">
        <f t="shared" si="76"/>
        <v>1442.765034385171</v>
      </c>
      <c r="P102">
        <f t="shared" si="76"/>
        <v>641.71849319302692</v>
      </c>
      <c r="Q102">
        <f t="shared" si="76"/>
        <v>902.56825809814291</v>
      </c>
      <c r="R102">
        <f t="shared" si="76"/>
        <v>1096.6426556931456</v>
      </c>
      <c r="S102">
        <f t="shared" si="76"/>
        <v>1351.6072866442908</v>
      </c>
      <c r="T102">
        <f t="shared" si="76"/>
        <v>256.76685569173128</v>
      </c>
      <c r="U102">
        <f t="shared" si="76"/>
        <v>711.99966838319381</v>
      </c>
      <c r="V102">
        <f t="shared" si="76"/>
        <v>1230.9414357238197</v>
      </c>
      <c r="W102">
        <f t="shared" si="76"/>
        <v>1084.4311565670428</v>
      </c>
      <c r="X102">
        <f t="shared" si="76"/>
        <v>732.32083133009405</v>
      </c>
      <c r="Y102">
        <f t="shared" si="76"/>
        <v>646.83283088531527</v>
      </c>
      <c r="Z102">
        <f t="shared" si="76"/>
        <v>340.74734041515279</v>
      </c>
      <c r="AA102">
        <f t="shared" si="76"/>
        <v>1442.765034385171</v>
      </c>
      <c r="AB102">
        <f t="shared" si="76"/>
        <v>576.88066994770008</v>
      </c>
      <c r="AC102">
        <f t="shared" si="76"/>
        <v>704.01080284773741</v>
      </c>
      <c r="AD102">
        <f t="shared" si="76"/>
        <v>926.309569431868</v>
      </c>
      <c r="AE102">
        <f t="shared" si="76"/>
        <v>1351.6072866442908</v>
      </c>
    </row>
    <row r="103" spans="1:31" s="2" customFormat="1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>
      <c r="G106" s="2" t="s">
        <v>116</v>
      </c>
      <c r="H106" s="3">
        <f>COUNTIFS($G$5:$G$100,0,$E$5:$E$100,"[b]",$F$5:$F$100,0)</f>
        <v>0</v>
      </c>
      <c r="I106" s="3">
        <f>COUNTIFS($G$5:$G$100,0,$E$5:$E$100,"[b]",$F$5:$F$100,50)</f>
        <v>3</v>
      </c>
      <c r="J106" s="3">
        <f>COUNTIFS($G$5:$G$100,0,$E$5:$E$100,"[b]",$F$5:$F$100,100)</f>
        <v>1</v>
      </c>
      <c r="K106" s="3">
        <f>COUNTIFS($G$5:$G$100,0,$E$5:$E$100,"[b]",$F$5:$F$100,150)</f>
        <v>2</v>
      </c>
      <c r="L106" s="3">
        <f>COUNTIFS($G$5:$G$100,0,$E$5:$E$100,"[n]",$F$5:$F$100,0)</f>
        <v>1</v>
      </c>
      <c r="M106" s="3">
        <f>COUNTIFS($G$5:$G$100,0,$E$5:$E$100,"[n]",$F$5:$F$100,50)</f>
        <v>1</v>
      </c>
      <c r="N106" s="3">
        <f>COUNTIFS($G$5:$G$100,0,$E$5:$E$100,"[n]",$F$5:$F$100,100)</f>
        <v>2</v>
      </c>
      <c r="O106" s="3">
        <f>COUNTIFS($G$5:$G$100,0,$E$5:$E$100,"[n]",$F$5:$F$100,150)</f>
        <v>3</v>
      </c>
      <c r="P106" s="3">
        <f>COUNTIFS($G$5:$G$100,0,$F$5:$F$100,0)</f>
        <v>1</v>
      </c>
      <c r="Q106" s="3">
        <f>COUNTIFS($G$5:$G$100,0,$F$5:$F$100,50)</f>
        <v>4</v>
      </c>
      <c r="R106" s="3">
        <f>COUNTIFS($G$5:$G$100,0,$F$5:$F$100,100)</f>
        <v>3</v>
      </c>
      <c r="S106" s="3">
        <f>COUNTIFS($G$5:$G$100,0,$F$5:$F$100,150)</f>
        <v>5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/>
  </sheetData>
  <mergeCells count="17"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  <mergeCell ref="T104:W10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van Harmelen</cp:lastModifiedBy>
  <dcterms:created xsi:type="dcterms:W3CDTF">2008-08-04T19:44:12Z</dcterms:created>
  <dcterms:modified xsi:type="dcterms:W3CDTF">2014-06-03T21:06:36Z</dcterms:modified>
</cp:coreProperties>
</file>