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480" yWindow="60" windowWidth="24440" windowHeight="12440"/>
  </bookViews>
  <sheets>
    <sheet name="S&amp;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J86" i="1"/>
  <c r="P85" i="1"/>
  <c r="P83" i="1"/>
  <c r="P81" i="1"/>
  <c r="P79" i="1"/>
  <c r="P77" i="1"/>
  <c r="P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S5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AD75" i="1"/>
  <c r="P102" i="1"/>
  <c r="P101" i="1"/>
  <c r="L102" i="1"/>
  <c r="L101" i="1"/>
  <c r="I101" i="1"/>
  <c r="I102" i="1"/>
  <c r="U71" i="1"/>
  <c r="H102" i="1"/>
  <c r="H101" i="1"/>
  <c r="T41" i="1"/>
  <c r="O101" i="1"/>
  <c r="O102" i="1"/>
  <c r="AA100" i="1"/>
  <c r="AD69" i="1"/>
  <c r="AD65" i="1"/>
  <c r="AD61" i="1"/>
  <c r="AD57" i="1"/>
  <c r="AD53" i="1"/>
  <c r="AD49" i="1"/>
  <c r="AD45" i="1"/>
  <c r="AD41" i="1"/>
  <c r="AD37" i="1"/>
  <c r="AD33" i="1"/>
  <c r="AD29" i="1"/>
  <c r="AD25" i="1"/>
  <c r="AD21" i="1"/>
  <c r="AD19" i="1"/>
  <c r="AD17" i="1"/>
  <c r="AD15" i="1"/>
  <c r="AD13" i="1"/>
  <c r="AD11" i="1"/>
  <c r="AD9" i="1"/>
  <c r="AD7" i="1"/>
  <c r="AB74" i="1"/>
  <c r="AB78" i="1"/>
  <c r="AB82" i="1"/>
  <c r="AB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X6" i="1"/>
  <c r="X10" i="1"/>
  <c r="X14" i="1"/>
  <c r="X18" i="1"/>
  <c r="X22" i="1"/>
  <c r="X26" i="1"/>
  <c r="X30" i="1"/>
  <c r="X34" i="1"/>
  <c r="X38" i="1"/>
  <c r="X42" i="1"/>
  <c r="X46" i="1"/>
  <c r="X50" i="1"/>
  <c r="X54" i="1"/>
  <c r="X58" i="1"/>
  <c r="X62" i="1"/>
  <c r="X66" i="1"/>
  <c r="X70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M101" i="1"/>
  <c r="M102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C71" i="1"/>
  <c r="AB71" i="1"/>
  <c r="AC69" i="1"/>
  <c r="AB69" i="1"/>
  <c r="AC67" i="1"/>
  <c r="AB67" i="1"/>
  <c r="AC65" i="1"/>
  <c r="AB65" i="1"/>
  <c r="AC63" i="1"/>
  <c r="AB63" i="1"/>
  <c r="AC61" i="1"/>
  <c r="AB61" i="1"/>
  <c r="AC59" i="1"/>
  <c r="AB59" i="1"/>
  <c r="AC57" i="1"/>
  <c r="AB57" i="1"/>
  <c r="AC55" i="1"/>
  <c r="AB55" i="1"/>
  <c r="AC53" i="1"/>
  <c r="AB53" i="1"/>
  <c r="AC51" i="1"/>
  <c r="AB51" i="1"/>
  <c r="AC49" i="1"/>
  <c r="AB49" i="1"/>
  <c r="AC47" i="1"/>
  <c r="AB47" i="1"/>
  <c r="AC45" i="1"/>
  <c r="AB45" i="1"/>
  <c r="AC43" i="1"/>
  <c r="AB43" i="1"/>
  <c r="AC41" i="1"/>
  <c r="AB41" i="1"/>
  <c r="AC39" i="1"/>
  <c r="AB39" i="1"/>
  <c r="AC37" i="1"/>
  <c r="AB37" i="1"/>
  <c r="AC35" i="1"/>
  <c r="AB35" i="1"/>
  <c r="AC33" i="1"/>
  <c r="AB33" i="1"/>
  <c r="AC31" i="1"/>
  <c r="AB31" i="1"/>
  <c r="AC29" i="1"/>
  <c r="AB29" i="1"/>
  <c r="AC27" i="1"/>
  <c r="AB27" i="1"/>
  <c r="AC25" i="1"/>
  <c r="AB25" i="1"/>
  <c r="AC23" i="1"/>
  <c r="AB23" i="1"/>
  <c r="AC21" i="1"/>
  <c r="AB21" i="1"/>
  <c r="AC19" i="1"/>
  <c r="AB19" i="1"/>
  <c r="AC17" i="1"/>
  <c r="AB17" i="1"/>
  <c r="AC15" i="1"/>
  <c r="AB15" i="1"/>
  <c r="AC13" i="1"/>
  <c r="AB13" i="1"/>
  <c r="AC11" i="1"/>
  <c r="AB11" i="1"/>
  <c r="AC9" i="1"/>
  <c r="AB9" i="1"/>
  <c r="AC7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Y76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U101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<sst xmlns="http://schemas.openxmlformats.org/spreadsheetml/2006/main" count="316" uniqueCount="115">
  <si>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</si>
  <si>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</si>
  <si>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</si>
  <si>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</si>
  <si>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</si>
  <si>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</si>
  <si>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</si>
  <si>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</si>
  <si>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</si>
  <si>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</si>
  <si>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</si>
  <si>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</si>
  <si>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</si>
  <si>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</si>
  <si>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</si>
  <si>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</si>
  <si>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</si>
  <si>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</si>
  <si>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3_3_3_3_90Y50.pct</t>
  </si>
  <si>
    <t>R2_4_4_2_0Y50.pct</t>
  </si>
  <si>
    <t>R3_3_3_3_90Y100.pct</t>
  </si>
  <si>
    <t>2_3_3_2_0Y0.pct</t>
  </si>
  <si>
    <t>R3_4_3_3_180Y150.pct</t>
  </si>
  <si>
    <t>2_4_4_2_180Y150.pct</t>
  </si>
  <si>
    <t>R3_3_4_2_0Y50.pct</t>
  </si>
  <si>
    <t>R2_3_4_2_90Y0.pct</t>
  </si>
  <si>
    <t>3_3_3_3_180Y0.pct</t>
  </si>
  <si>
    <t>R3_4_3_3_180Y100.pct</t>
  </si>
  <si>
    <t>2_4_4_3_90Y100.pct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</si>
  <si>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</si>
  <si>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</si>
  <si>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</si>
  <si>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</si>
  <si>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</si>
  <si>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</si>
  <si>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</si>
  <si>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</si>
  <si>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</si>
  <si>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</si>
  <si>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</si>
  <si>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</si>
  <si>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</si>
  <si>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</si>
  <si>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</si>
  <si>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</si>
  <si>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R3_3_4_2_0Y100.pct</t>
  </si>
  <si>
    <t>3_3_3_3_180Y50.pct</t>
  </si>
  <si>
    <t>3_3_4_2_0Y100.pct</t>
  </si>
  <si>
    <t>3_4_4_3_180Y150.pct</t>
  </si>
  <si>
    <t>R3_3_3_3_180Y0.pct</t>
  </si>
  <si>
    <t>3_4_3_3_180Y100.pct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</si>
  <si>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</si>
  <si>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</si>
  <si>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</si>
  <si>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</si>
  <si>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</si>
  <si>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</si>
  <si>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</si>
  <si>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</si>
  <si>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</si>
  <si>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</si>
  <si>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</si>
  <si>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</si>
  <si>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</si>
  <si>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</si>
  <si>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</si>
  <si>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</si>
  <si>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</si>
  <si>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</si>
  <si>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</si>
  <si>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</si>
  <si>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</si>
  <si>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</si>
  <si>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</si>
  <si>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</si>
  <si>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</si>
  <si>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</si>
  <si>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</si>
  <si>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</si>
  <si>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</si>
  <si>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</si>
  <si>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</si>
  <si>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</si>
  <si>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</si>
  <si>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</si>
  <si>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</si>
  <si>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</si>
  <si>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</si>
  <si>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</si>
  <si>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</si>
  <si>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</si>
  <si>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</si>
  <si>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</si>
  <si>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</si>
  <si>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</si>
  <si>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</si>
  <si>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</si>
  <si>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</si>
  <si>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</si>
  <si>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</si>
  <si>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</si>
  <si>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</si>
  <si>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</si>
  <si>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</si>
  <si>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</si>
  <si>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</si>
  <si>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</si>
  <si>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</si>
  <si>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</si>
  <si>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</si>
  <si>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errors</t>
  </si>
  <si>
    <t>correct</t>
  </si>
  <si>
    <t>response</t>
  </si>
  <si>
    <t>angle</t>
  </si>
  <si>
    <t>correct/incorrect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</si>
</sst>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topLeftCell="A96" workbookViewId="0">
      <selection activeCell="R10" sqref="R10"/>
    </sheetView>
  </sheetViews>
  <sheetFormatPr baseColWidth="10" defaultColWidth="8.83203125" defaultRowHeight="14" x14ac:dyDescent="0"/>
  <cols>
    <col min="7" max="7" width="19.1640625" customWidth="1"/>
    <col min="8" max="31" width="6.5" customWidth="1"/>
  </cols>
  <sheetData>
    <row r="1" spans="1:31">
      <c r="A1" t="s">
        <v>0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>
      <c r="A2" t="s">
        <v>1</v>
      </c>
      <c r="H2" s="4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8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>
      <c r="H3" s="7" t="s">
        <v>9</v>
      </c>
      <c r="I3" s="7"/>
      <c r="J3" s="7"/>
      <c r="K3" s="7"/>
      <c r="L3" s="7" t="s">
        <v>10</v>
      </c>
      <c r="M3" s="7"/>
      <c r="N3" s="7"/>
      <c r="O3" s="7"/>
      <c r="P3" s="7" t="s">
        <v>11</v>
      </c>
      <c r="Q3" s="7"/>
      <c r="R3" s="7"/>
      <c r="S3" s="7"/>
      <c r="T3" s="7" t="s">
        <v>9</v>
      </c>
      <c r="U3" s="7"/>
      <c r="V3" s="7"/>
      <c r="W3" s="7"/>
      <c r="X3" s="7" t="s">
        <v>10</v>
      </c>
      <c r="Y3" s="7"/>
      <c r="Z3" s="7"/>
      <c r="AA3" s="7"/>
      <c r="AB3" s="7" t="s">
        <v>11</v>
      </c>
      <c r="AC3" s="7"/>
      <c r="AD3" s="7"/>
      <c r="AE3" s="7"/>
    </row>
    <row r="4" spans="1:31">
      <c r="A4" t="s">
        <v>2</v>
      </c>
      <c r="B4" t="s">
        <v>3</v>
      </c>
      <c r="C4" t="s">
        <v>4</v>
      </c>
      <c r="D4" t="s">
        <v>111</v>
      </c>
      <c r="E4" t="s">
        <v>112</v>
      </c>
      <c r="F4" t="s">
        <v>113</v>
      </c>
      <c r="G4" t="s">
        <v>114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>
      <c r="A5">
        <v>1</v>
      </c>
      <c r="B5" t="s">
        <v>14</v>
      </c>
      <c r="C5">
        <v>2733</v>
      </c>
      <c r="D5" t="s">
        <v>6</v>
      </c>
      <c r="E5" t="s">
        <v>6</v>
      </c>
      <c r="F5">
        <v>0</v>
      </c>
      <c r="G5">
        <f t="shared" ref="G5:G36" si="0">IF($E5=$D5, 1, 0)</f>
        <v>1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>
        <f t="shared" ref="L5:L36" si="5">IF(AND($F5=0, $G5=1, $E5="[n]"), $C5,"")</f>
        <v>2733</v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>
        <f t="shared" ref="P5:P36" si="9">IF(AND($F5=0, $G5=1), $C5,"")</f>
        <v>2733</v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>
        <f t="shared" ref="X5:X36" si="17">IF(AND(L5&lt;(L$101+2*L$102), L5&gt;(L$101-2*L$102)), L5, "")</f>
        <v>2733</v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>
        <f t="shared" ref="AB5:AB36" si="21">IF(AND(P5&lt;(P$101+2*P$102), P5&gt;(P$101-2*P$102)), P5, "")</f>
        <v>2733</v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>
      <c r="A6">
        <v>2</v>
      </c>
      <c r="B6" t="s">
        <v>15</v>
      </c>
      <c r="C6">
        <v>2313</v>
      </c>
      <c r="D6" t="s">
        <v>6</v>
      </c>
      <c r="E6" t="s">
        <v>6</v>
      </c>
      <c r="F6">
        <v>150</v>
      </c>
      <c r="G6">
        <f t="shared" si="0"/>
        <v>1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>
        <f t="shared" si="8"/>
        <v>2313</v>
      </c>
      <c r="P6" t="str">
        <f t="shared" si="9"/>
        <v/>
      </c>
      <c r="Q6" t="str">
        <f t="shared" si="10"/>
        <v/>
      </c>
      <c r="R6" t="str">
        <f t="shared" si="11"/>
        <v/>
      </c>
      <c r="S6">
        <f t="shared" si="12"/>
        <v>2313</v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>
        <f t="shared" si="20"/>
        <v>2313</v>
      </c>
      <c r="AB6" t="str">
        <f t="shared" si="21"/>
        <v/>
      </c>
      <c r="AC6" t="str">
        <f t="shared" si="22"/>
        <v/>
      </c>
      <c r="AD6" t="str">
        <f t="shared" si="23"/>
        <v/>
      </c>
      <c r="AE6">
        <f t="shared" si="24"/>
        <v>2313</v>
      </c>
    </row>
    <row r="7" spans="1:31">
      <c r="A7">
        <v>3</v>
      </c>
      <c r="B7" t="s">
        <v>16</v>
      </c>
      <c r="C7">
        <v>2248</v>
      </c>
      <c r="D7" t="s">
        <v>6</v>
      </c>
      <c r="E7" t="s">
        <v>5</v>
      </c>
      <c r="F7">
        <v>150</v>
      </c>
      <c r="G7">
        <f t="shared" si="0"/>
        <v>0</v>
      </c>
      <c r="H7" t="str">
        <f t="shared" si="1"/>
        <v/>
      </c>
      <c r="I7" t="str">
        <f t="shared" si="2"/>
        <v/>
      </c>
      <c r="J7" t="str">
        <f t="shared" si="3"/>
        <v/>
      </c>
      <c r="K7" t="str">
        <f t="shared" si="4"/>
        <v/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 t="str">
        <f t="shared" si="12"/>
        <v/>
      </c>
      <c r="T7" t="str">
        <f t="shared" si="13"/>
        <v/>
      </c>
      <c r="U7" t="str">
        <f t="shared" si="14"/>
        <v/>
      </c>
      <c r="V7" t="str">
        <f t="shared" si="15"/>
        <v/>
      </c>
      <c r="W7" t="str">
        <f t="shared" si="16"/>
        <v/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 t="str">
        <f t="shared" si="24"/>
        <v/>
      </c>
    </row>
    <row r="8" spans="1:31">
      <c r="A8">
        <v>4</v>
      </c>
      <c r="B8" t="s">
        <v>17</v>
      </c>
      <c r="C8">
        <v>3640</v>
      </c>
      <c r="D8" t="s">
        <v>5</v>
      </c>
      <c r="E8" t="s">
        <v>5</v>
      </c>
      <c r="F8">
        <v>100</v>
      </c>
      <c r="G8">
        <f t="shared" si="0"/>
        <v>1</v>
      </c>
      <c r="H8" t="str">
        <f t="shared" si="1"/>
        <v/>
      </c>
      <c r="I8" t="str">
        <f t="shared" si="2"/>
        <v/>
      </c>
      <c r="J8">
        <f t="shared" si="3"/>
        <v>3640</v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>
        <f t="shared" si="11"/>
        <v>3640</v>
      </c>
      <c r="S8" t="str">
        <f t="shared" si="12"/>
        <v/>
      </c>
      <c r="T8" t="str">
        <f t="shared" si="13"/>
        <v/>
      </c>
      <c r="U8" t="str">
        <f t="shared" si="14"/>
        <v/>
      </c>
      <c r="V8">
        <f t="shared" si="15"/>
        <v>3640</v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>
        <f t="shared" si="23"/>
        <v>3640</v>
      </c>
      <c r="AE8" t="str">
        <f t="shared" si="24"/>
        <v/>
      </c>
    </row>
    <row r="9" spans="1:31">
      <c r="A9">
        <v>5</v>
      </c>
      <c r="B9" t="s">
        <v>18</v>
      </c>
      <c r="C9">
        <v>2674</v>
      </c>
      <c r="D9" t="s">
        <v>6</v>
      </c>
      <c r="E9" t="s">
        <v>5</v>
      </c>
      <c r="F9">
        <v>50</v>
      </c>
      <c r="G9">
        <f t="shared" si="0"/>
        <v>0</v>
      </c>
      <c r="H9" t="str">
        <f t="shared" si="1"/>
        <v/>
      </c>
      <c r="I9" t="str">
        <f t="shared" si="2"/>
        <v/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 t="str">
        <f t="shared" si="10"/>
        <v/>
      </c>
      <c r="R9" t="str">
        <f t="shared" si="11"/>
        <v/>
      </c>
      <c r="S9" t="str">
        <f t="shared" si="12"/>
        <v/>
      </c>
      <c r="T9" t="str">
        <f t="shared" si="13"/>
        <v/>
      </c>
      <c r="U9" t="str">
        <f t="shared" si="14"/>
        <v/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 t="str">
        <f t="shared" si="22"/>
        <v/>
      </c>
      <c r="AD9" t="str">
        <f t="shared" si="23"/>
        <v/>
      </c>
      <c r="AE9" t="str">
        <f t="shared" si="24"/>
        <v/>
      </c>
    </row>
    <row r="10" spans="1:31">
      <c r="A10">
        <v>6</v>
      </c>
      <c r="B10" t="s">
        <v>19</v>
      </c>
      <c r="C10">
        <v>1859</v>
      </c>
      <c r="D10" t="s">
        <v>6</v>
      </c>
      <c r="E10" t="s">
        <v>6</v>
      </c>
      <c r="F10">
        <v>50</v>
      </c>
      <c r="G10">
        <f t="shared" si="0"/>
        <v>1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1859</v>
      </c>
      <c r="N10" t="str">
        <f t="shared" si="7"/>
        <v/>
      </c>
      <c r="O10" t="str">
        <f t="shared" si="8"/>
        <v/>
      </c>
      <c r="P10" t="str">
        <f t="shared" si="9"/>
        <v/>
      </c>
      <c r="Q10">
        <f t="shared" si="10"/>
        <v>1859</v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>
        <f t="shared" si="18"/>
        <v>1859</v>
      </c>
      <c r="Z10" t="str">
        <f t="shared" si="19"/>
        <v/>
      </c>
      <c r="AA10" t="str">
        <f t="shared" si="20"/>
        <v/>
      </c>
      <c r="AB10" t="str">
        <f t="shared" si="21"/>
        <v/>
      </c>
      <c r="AC10">
        <f t="shared" si="22"/>
        <v>1859</v>
      </c>
      <c r="AD10" t="str">
        <f t="shared" si="23"/>
        <v/>
      </c>
      <c r="AE10" t="str">
        <f t="shared" si="24"/>
        <v/>
      </c>
    </row>
    <row r="11" spans="1:31">
      <c r="A11">
        <v>7</v>
      </c>
      <c r="B11" t="s">
        <v>20</v>
      </c>
      <c r="C11">
        <v>2614</v>
      </c>
      <c r="D11" t="s">
        <v>6</v>
      </c>
      <c r="E11" t="s">
        <v>6</v>
      </c>
      <c r="F11">
        <v>100</v>
      </c>
      <c r="G11">
        <f t="shared" si="0"/>
        <v>1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>
        <f t="shared" si="7"/>
        <v>2614</v>
      </c>
      <c r="O11" t="str">
        <f t="shared" si="8"/>
        <v/>
      </c>
      <c r="P11" t="str">
        <f t="shared" si="9"/>
        <v/>
      </c>
      <c r="Q11" t="str">
        <f t="shared" si="10"/>
        <v/>
      </c>
      <c r="R11">
        <f t="shared" si="11"/>
        <v>2614</v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>
        <f t="shared" si="19"/>
        <v>2614</v>
      </c>
      <c r="AA11" t="str">
        <f t="shared" si="20"/>
        <v/>
      </c>
      <c r="AB11" t="str">
        <f t="shared" si="21"/>
        <v/>
      </c>
      <c r="AC11" t="str">
        <f t="shared" si="22"/>
        <v/>
      </c>
      <c r="AD11">
        <f t="shared" si="23"/>
        <v>2614</v>
      </c>
      <c r="AE11" t="str">
        <f t="shared" si="24"/>
        <v/>
      </c>
    </row>
    <row r="12" spans="1:31">
      <c r="A12">
        <v>8</v>
      </c>
      <c r="B12" t="s">
        <v>21</v>
      </c>
      <c r="C12">
        <v>1587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1587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1587</v>
      </c>
      <c r="Q12" t="str">
        <f t="shared" si="10"/>
        <v/>
      </c>
      <c r="R12" t="str">
        <f t="shared" si="11"/>
        <v/>
      </c>
      <c r="S12" t="str">
        <f t="shared" si="12"/>
        <v/>
      </c>
      <c r="T12">
        <f t="shared" si="13"/>
        <v>1587</v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1587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>
      <c r="A13">
        <v>9</v>
      </c>
      <c r="B13" t="s">
        <v>22</v>
      </c>
      <c r="C13">
        <v>4480</v>
      </c>
      <c r="D13" t="s">
        <v>6</v>
      </c>
      <c r="E13" t="s">
        <v>6</v>
      </c>
      <c r="F13">
        <v>150</v>
      </c>
      <c r="G13">
        <f t="shared" si="0"/>
        <v>1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>
        <f t="shared" si="8"/>
        <v>4480</v>
      </c>
      <c r="P13" t="str">
        <f t="shared" si="9"/>
        <v/>
      </c>
      <c r="Q13" t="str">
        <f t="shared" si="10"/>
        <v/>
      </c>
      <c r="R13" t="str">
        <f t="shared" si="11"/>
        <v/>
      </c>
      <c r="S13">
        <f t="shared" si="12"/>
        <v>4480</v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>
        <f t="shared" si="20"/>
        <v>4480</v>
      </c>
      <c r="AB13" t="str">
        <f t="shared" si="21"/>
        <v/>
      </c>
      <c r="AC13" t="str">
        <f t="shared" si="22"/>
        <v/>
      </c>
      <c r="AD13" t="str">
        <f t="shared" si="23"/>
        <v/>
      </c>
      <c r="AE13">
        <f t="shared" si="24"/>
        <v>4480</v>
      </c>
    </row>
    <row r="14" spans="1:31">
      <c r="A14">
        <v>10</v>
      </c>
      <c r="B14" t="s">
        <v>23</v>
      </c>
      <c r="C14">
        <v>2446</v>
      </c>
      <c r="D14" t="s">
        <v>5</v>
      </c>
      <c r="E14" t="s">
        <v>5</v>
      </c>
      <c r="F14">
        <v>150</v>
      </c>
      <c r="G14">
        <f t="shared" si="0"/>
        <v>1</v>
      </c>
      <c r="H14" t="str">
        <f t="shared" si="1"/>
        <v/>
      </c>
      <c r="I14" t="str">
        <f t="shared" si="2"/>
        <v/>
      </c>
      <c r="J14" t="str">
        <f t="shared" si="3"/>
        <v/>
      </c>
      <c r="K14">
        <f t="shared" si="4"/>
        <v>2446</v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>
        <f t="shared" si="12"/>
        <v>2446</v>
      </c>
      <c r="T14" t="str">
        <f t="shared" si="13"/>
        <v/>
      </c>
      <c r="U14" t="str">
        <f t="shared" si="14"/>
        <v/>
      </c>
      <c r="V14" t="str">
        <f t="shared" si="15"/>
        <v/>
      </c>
      <c r="W14">
        <f t="shared" si="16"/>
        <v>2446</v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>
        <f t="shared" si="24"/>
        <v>2446</v>
      </c>
    </row>
    <row r="15" spans="1:31">
      <c r="A15">
        <v>11</v>
      </c>
      <c r="B15" t="s">
        <v>24</v>
      </c>
      <c r="C15">
        <v>2562</v>
      </c>
      <c r="D15" t="s">
        <v>6</v>
      </c>
      <c r="E15" t="s">
        <v>6</v>
      </c>
      <c r="F15">
        <v>50</v>
      </c>
      <c r="G15">
        <f t="shared" si="0"/>
        <v>1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>
        <f t="shared" si="6"/>
        <v>2562</v>
      </c>
      <c r="N15" t="str">
        <f t="shared" si="7"/>
        <v/>
      </c>
      <c r="O15" t="str">
        <f t="shared" si="8"/>
        <v/>
      </c>
      <c r="P15" t="str">
        <f t="shared" si="9"/>
        <v/>
      </c>
      <c r="Q15">
        <f t="shared" si="10"/>
        <v>2562</v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>
        <f t="shared" si="18"/>
        <v>2562</v>
      </c>
      <c r="Z15" t="str">
        <f t="shared" si="19"/>
        <v/>
      </c>
      <c r="AA15" t="str">
        <f t="shared" si="20"/>
        <v/>
      </c>
      <c r="AB15" t="str">
        <f t="shared" si="21"/>
        <v/>
      </c>
      <c r="AC15">
        <f t="shared" si="22"/>
        <v>2562</v>
      </c>
      <c r="AD15" t="str">
        <f t="shared" si="23"/>
        <v/>
      </c>
      <c r="AE15" t="str">
        <f t="shared" si="24"/>
        <v/>
      </c>
    </row>
    <row r="16" spans="1:31">
      <c r="A16">
        <v>12</v>
      </c>
      <c r="B16" t="s">
        <v>25</v>
      </c>
      <c r="C16">
        <v>1446</v>
      </c>
      <c r="D16" t="s">
        <v>6</v>
      </c>
      <c r="E16" t="s">
        <v>6</v>
      </c>
      <c r="F16">
        <v>0</v>
      </c>
      <c r="G16">
        <f t="shared" si="0"/>
        <v>1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>
        <f t="shared" si="5"/>
        <v>1446</v>
      </c>
      <c r="M16" t="str">
        <f t="shared" si="6"/>
        <v/>
      </c>
      <c r="N16" t="str">
        <f t="shared" si="7"/>
        <v/>
      </c>
      <c r="O16" t="str">
        <f t="shared" si="8"/>
        <v/>
      </c>
      <c r="P16">
        <f t="shared" si="9"/>
        <v>1446</v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>
        <f t="shared" si="17"/>
        <v>1446</v>
      </c>
      <c r="Y16" t="str">
        <f t="shared" si="18"/>
        <v/>
      </c>
      <c r="Z16" t="str">
        <f t="shared" si="19"/>
        <v/>
      </c>
      <c r="AA16" t="str">
        <f t="shared" si="20"/>
        <v/>
      </c>
      <c r="AB16">
        <f t="shared" si="21"/>
        <v>1446</v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>
      <c r="A17">
        <v>13</v>
      </c>
      <c r="B17" t="s">
        <v>26</v>
      </c>
      <c r="C17">
        <v>1301</v>
      </c>
      <c r="D17" t="s">
        <v>5</v>
      </c>
      <c r="E17" t="s">
        <v>5</v>
      </c>
      <c r="F17">
        <v>0</v>
      </c>
      <c r="G17">
        <f t="shared" si="0"/>
        <v>1</v>
      </c>
      <c r="H17">
        <f t="shared" si="1"/>
        <v>1301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>
        <f t="shared" si="9"/>
        <v>1301</v>
      </c>
      <c r="Q17" t="str">
        <f t="shared" si="10"/>
        <v/>
      </c>
      <c r="R17" t="str">
        <f t="shared" si="11"/>
        <v/>
      </c>
      <c r="S17" t="str">
        <f t="shared" si="12"/>
        <v/>
      </c>
      <c r="T17">
        <f t="shared" si="13"/>
        <v>1301</v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>
        <f t="shared" si="21"/>
        <v>1301</v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>
      <c r="A18">
        <v>14</v>
      </c>
      <c r="B18" t="s">
        <v>27</v>
      </c>
      <c r="C18">
        <v>2700</v>
      </c>
      <c r="D18" t="s">
        <v>6</v>
      </c>
      <c r="E18" t="s">
        <v>6</v>
      </c>
      <c r="F18">
        <v>100</v>
      </c>
      <c r="G18">
        <f t="shared" si="0"/>
        <v>1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>
        <f t="shared" si="7"/>
        <v>2700</v>
      </c>
      <c r="O18" t="str">
        <f t="shared" si="8"/>
        <v/>
      </c>
      <c r="P18" t="str">
        <f t="shared" si="9"/>
        <v/>
      </c>
      <c r="Q18" t="str">
        <f t="shared" si="10"/>
        <v/>
      </c>
      <c r="R18">
        <f t="shared" si="11"/>
        <v>2700</v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>
        <f t="shared" si="19"/>
        <v>2700</v>
      </c>
      <c r="AA18" t="str">
        <f t="shared" si="20"/>
        <v/>
      </c>
      <c r="AB18" t="str">
        <f t="shared" si="21"/>
        <v/>
      </c>
      <c r="AC18" t="str">
        <f t="shared" si="22"/>
        <v/>
      </c>
      <c r="AD18">
        <f t="shared" si="23"/>
        <v>2700</v>
      </c>
      <c r="AE18" t="str">
        <f t="shared" si="24"/>
        <v/>
      </c>
    </row>
    <row r="19" spans="1:31">
      <c r="A19">
        <v>15</v>
      </c>
      <c r="B19" t="s">
        <v>28</v>
      </c>
      <c r="C19">
        <v>2296</v>
      </c>
      <c r="D19" t="s">
        <v>5</v>
      </c>
      <c r="E19" t="s">
        <v>5</v>
      </c>
      <c r="F19">
        <v>100</v>
      </c>
      <c r="G19">
        <f t="shared" si="0"/>
        <v>1</v>
      </c>
      <c r="H19" t="str">
        <f t="shared" si="1"/>
        <v/>
      </c>
      <c r="I19" t="str">
        <f t="shared" si="2"/>
        <v/>
      </c>
      <c r="J19">
        <f t="shared" si="3"/>
        <v>2296</v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>
        <f t="shared" si="11"/>
        <v>2296</v>
      </c>
      <c r="S19" t="str">
        <f t="shared" si="12"/>
        <v/>
      </c>
      <c r="T19" t="str">
        <f t="shared" si="13"/>
        <v/>
      </c>
      <c r="U19" t="str">
        <f t="shared" si="14"/>
        <v/>
      </c>
      <c r="V19">
        <f t="shared" si="15"/>
        <v>2296</v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>
        <f t="shared" si="23"/>
        <v>2296</v>
      </c>
      <c r="AE19" t="str">
        <f t="shared" si="24"/>
        <v/>
      </c>
    </row>
    <row r="20" spans="1:31">
      <c r="A20">
        <v>16</v>
      </c>
      <c r="B20" t="s">
        <v>29</v>
      </c>
      <c r="C20">
        <v>1941</v>
      </c>
      <c r="D20" t="s">
        <v>6</v>
      </c>
      <c r="E20" t="s">
        <v>5</v>
      </c>
      <c r="F20">
        <v>50</v>
      </c>
      <c r="G20">
        <f t="shared" si="0"/>
        <v>0</v>
      </c>
      <c r="H20" t="str">
        <f t="shared" si="1"/>
        <v/>
      </c>
      <c r="I20" t="str">
        <f t="shared" si="2"/>
        <v/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 t="str">
        <f t="shared" si="10"/>
        <v/>
      </c>
      <c r="R20" t="str">
        <f t="shared" si="11"/>
        <v/>
      </c>
      <c r="S20" t="str">
        <f t="shared" si="12"/>
        <v/>
      </c>
      <c r="T20" t="str">
        <f t="shared" si="13"/>
        <v/>
      </c>
      <c r="U20" t="str">
        <f t="shared" si="14"/>
        <v/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 t="str">
        <f t="shared" si="22"/>
        <v/>
      </c>
      <c r="AD20" t="str">
        <f t="shared" si="23"/>
        <v/>
      </c>
      <c r="AE20" t="str">
        <f t="shared" si="24"/>
        <v/>
      </c>
    </row>
    <row r="21" spans="1:31">
      <c r="A21">
        <v>17</v>
      </c>
      <c r="B21" t="s">
        <v>30</v>
      </c>
      <c r="C21">
        <v>1775</v>
      </c>
      <c r="D21" t="s">
        <v>6</v>
      </c>
      <c r="E21" t="s">
        <v>6</v>
      </c>
      <c r="F21">
        <v>100</v>
      </c>
      <c r="G21">
        <f t="shared" si="0"/>
        <v>1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>
        <f t="shared" si="7"/>
        <v>1775</v>
      </c>
      <c r="O21" t="str">
        <f t="shared" si="8"/>
        <v/>
      </c>
      <c r="P21" t="str">
        <f t="shared" si="9"/>
        <v/>
      </c>
      <c r="Q21" t="str">
        <f t="shared" si="10"/>
        <v/>
      </c>
      <c r="R21">
        <f t="shared" si="11"/>
        <v>1775</v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>
        <f t="shared" si="19"/>
        <v>1775</v>
      </c>
      <c r="AA21" t="str">
        <f t="shared" si="20"/>
        <v/>
      </c>
      <c r="AB21" t="str">
        <f t="shared" si="21"/>
        <v/>
      </c>
      <c r="AC21" t="str">
        <f t="shared" si="22"/>
        <v/>
      </c>
      <c r="AD21">
        <f t="shared" si="23"/>
        <v>1775</v>
      </c>
      <c r="AE21" t="str">
        <f t="shared" si="24"/>
        <v/>
      </c>
    </row>
    <row r="22" spans="1:31">
      <c r="A22">
        <v>18</v>
      </c>
      <c r="B22" t="s">
        <v>31</v>
      </c>
      <c r="C22">
        <v>1687</v>
      </c>
      <c r="D22" t="s">
        <v>5</v>
      </c>
      <c r="E22" t="s">
        <v>5</v>
      </c>
      <c r="F22">
        <v>150</v>
      </c>
      <c r="G22">
        <f t="shared" si="0"/>
        <v>1</v>
      </c>
      <c r="H22" t="str">
        <f t="shared" si="1"/>
        <v/>
      </c>
      <c r="I22" t="str">
        <f t="shared" si="2"/>
        <v/>
      </c>
      <c r="J22" t="str">
        <f t="shared" si="3"/>
        <v/>
      </c>
      <c r="K22">
        <f t="shared" si="4"/>
        <v>1687</v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>
        <f t="shared" si="12"/>
        <v>1687</v>
      </c>
      <c r="T22" t="str">
        <f t="shared" si="13"/>
        <v/>
      </c>
      <c r="U22" t="str">
        <f t="shared" si="14"/>
        <v/>
      </c>
      <c r="V22" t="str">
        <f t="shared" si="15"/>
        <v/>
      </c>
      <c r="W22">
        <f t="shared" si="16"/>
        <v>1687</v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>
        <f t="shared" si="24"/>
        <v>1687</v>
      </c>
    </row>
    <row r="23" spans="1:31">
      <c r="A23">
        <v>19</v>
      </c>
      <c r="B23" t="s">
        <v>32</v>
      </c>
      <c r="C23">
        <v>2429</v>
      </c>
      <c r="D23" t="s">
        <v>6</v>
      </c>
      <c r="E23" t="s">
        <v>6</v>
      </c>
      <c r="F23">
        <v>50</v>
      </c>
      <c r="G23">
        <f t="shared" si="0"/>
        <v>1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>
        <f t="shared" si="6"/>
        <v>2429</v>
      </c>
      <c r="N23" t="str">
        <f t="shared" si="7"/>
        <v/>
      </c>
      <c r="O23" t="str">
        <f t="shared" si="8"/>
        <v/>
      </c>
      <c r="P23" t="str">
        <f t="shared" si="9"/>
        <v/>
      </c>
      <c r="Q23">
        <f t="shared" si="10"/>
        <v>2429</v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>
        <f t="shared" si="18"/>
        <v>2429</v>
      </c>
      <c r="Z23" t="str">
        <f t="shared" si="19"/>
        <v/>
      </c>
      <c r="AA23" t="str">
        <f t="shared" si="20"/>
        <v/>
      </c>
      <c r="AB23" t="str">
        <f t="shared" si="21"/>
        <v/>
      </c>
      <c r="AC23">
        <f t="shared" si="22"/>
        <v>2429</v>
      </c>
      <c r="AD23" t="str">
        <f t="shared" si="23"/>
        <v/>
      </c>
      <c r="AE23" t="str">
        <f t="shared" si="24"/>
        <v/>
      </c>
    </row>
    <row r="24" spans="1:31">
      <c r="A24">
        <v>20</v>
      </c>
      <c r="B24" t="s">
        <v>33</v>
      </c>
      <c r="C24">
        <v>1644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1644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1644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1644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1644</v>
      </c>
      <c r="AD24" t="str">
        <f t="shared" si="23"/>
        <v/>
      </c>
      <c r="AE24" t="str">
        <f t="shared" si="24"/>
        <v/>
      </c>
    </row>
    <row r="25" spans="1:31">
      <c r="A25">
        <v>21</v>
      </c>
      <c r="B25" t="s">
        <v>34</v>
      </c>
      <c r="C25">
        <v>2325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2325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2325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>
        <f t="shared" si="19"/>
        <v>2325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>
        <f t="shared" si="23"/>
        <v>2325</v>
      </c>
      <c r="AE25" t="str">
        <f t="shared" si="24"/>
        <v/>
      </c>
    </row>
    <row r="26" spans="1:31">
      <c r="A26">
        <v>22</v>
      </c>
      <c r="B26" t="s">
        <v>35</v>
      </c>
      <c r="C26">
        <v>1761</v>
      </c>
      <c r="D26" t="s">
        <v>6</v>
      </c>
      <c r="E26" t="s">
        <v>6</v>
      </c>
      <c r="F26">
        <v>0</v>
      </c>
      <c r="G26">
        <f t="shared" si="0"/>
        <v>1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>
        <f t="shared" si="5"/>
        <v>1761</v>
      </c>
      <c r="M26" t="str">
        <f t="shared" si="6"/>
        <v/>
      </c>
      <c r="N26" t="str">
        <f t="shared" si="7"/>
        <v/>
      </c>
      <c r="O26" t="str">
        <f t="shared" si="8"/>
        <v/>
      </c>
      <c r="P26">
        <f t="shared" si="9"/>
        <v>1761</v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>
        <f t="shared" si="17"/>
        <v>1761</v>
      </c>
      <c r="Y26" t="str">
        <f t="shared" si="18"/>
        <v/>
      </c>
      <c r="Z26" t="str">
        <f t="shared" si="19"/>
        <v/>
      </c>
      <c r="AA26" t="str">
        <f t="shared" si="20"/>
        <v/>
      </c>
      <c r="AB26">
        <f t="shared" si="21"/>
        <v>1761</v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>
      <c r="A27">
        <v>23</v>
      </c>
      <c r="B27" t="s">
        <v>36</v>
      </c>
      <c r="C27">
        <v>1109</v>
      </c>
      <c r="D27" t="s">
        <v>5</v>
      </c>
      <c r="E27" t="s">
        <v>5</v>
      </c>
      <c r="F27">
        <v>0</v>
      </c>
      <c r="G27">
        <f t="shared" si="0"/>
        <v>1</v>
      </c>
      <c r="H27">
        <f t="shared" si="1"/>
        <v>1109</v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>
        <f t="shared" si="9"/>
        <v>1109</v>
      </c>
      <c r="Q27" t="str">
        <f t="shared" si="10"/>
        <v/>
      </c>
      <c r="R27" t="str">
        <f t="shared" si="11"/>
        <v/>
      </c>
      <c r="S27" t="str">
        <f t="shared" si="12"/>
        <v/>
      </c>
      <c r="T27">
        <f t="shared" si="13"/>
        <v>1109</v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>
        <f t="shared" si="21"/>
        <v>1109</v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>
      <c r="A28">
        <v>24</v>
      </c>
      <c r="B28" t="s">
        <v>37</v>
      </c>
      <c r="C28">
        <v>3535</v>
      </c>
      <c r="D28" t="s">
        <v>6</v>
      </c>
      <c r="E28" t="s">
        <v>6</v>
      </c>
      <c r="F28">
        <v>150</v>
      </c>
      <c r="G28">
        <f t="shared" si="0"/>
        <v>1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>
        <f t="shared" si="8"/>
        <v>3535</v>
      </c>
      <c r="P28" t="str">
        <f t="shared" si="9"/>
        <v/>
      </c>
      <c r="Q28" t="str">
        <f t="shared" si="10"/>
        <v/>
      </c>
      <c r="R28" t="str">
        <f t="shared" si="11"/>
        <v/>
      </c>
      <c r="S28">
        <f t="shared" si="12"/>
        <v>3535</v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>
        <f t="shared" si="20"/>
        <v>3535</v>
      </c>
      <c r="AB28" t="str">
        <f t="shared" si="21"/>
        <v/>
      </c>
      <c r="AC28" t="str">
        <f t="shared" si="22"/>
        <v/>
      </c>
      <c r="AD28" t="str">
        <f t="shared" si="23"/>
        <v/>
      </c>
      <c r="AE28">
        <f t="shared" si="24"/>
        <v>3535</v>
      </c>
    </row>
    <row r="29" spans="1:31">
      <c r="A29">
        <v>25</v>
      </c>
      <c r="B29" t="s">
        <v>38</v>
      </c>
      <c r="C29">
        <v>3553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3553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3553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3553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>
        <f t="shared" si="24"/>
        <v>3553</v>
      </c>
    </row>
    <row r="30" spans="1:31">
      <c r="A30">
        <v>26</v>
      </c>
      <c r="B30" t="s">
        <v>39</v>
      </c>
      <c r="C30">
        <v>2180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2180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2180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>
        <f t="shared" si="18"/>
        <v>2180</v>
      </c>
      <c r="Z30" t="str">
        <f t="shared" si="19"/>
        <v/>
      </c>
      <c r="AA30" t="str">
        <f t="shared" si="20"/>
        <v/>
      </c>
      <c r="AB30" t="str">
        <f t="shared" si="21"/>
        <v/>
      </c>
      <c r="AC30">
        <f t="shared" si="22"/>
        <v>2180</v>
      </c>
      <c r="AD30" t="str">
        <f t="shared" si="23"/>
        <v/>
      </c>
      <c r="AE30" t="str">
        <f t="shared" si="24"/>
        <v/>
      </c>
    </row>
    <row r="31" spans="1:31">
      <c r="A31">
        <v>27</v>
      </c>
      <c r="B31" t="s">
        <v>40</v>
      </c>
      <c r="C31">
        <v>1458</v>
      </c>
      <c r="D31" t="s">
        <v>5</v>
      </c>
      <c r="E31" t="s">
        <v>5</v>
      </c>
      <c r="F31">
        <v>50</v>
      </c>
      <c r="G31">
        <f t="shared" si="0"/>
        <v>1</v>
      </c>
      <c r="H31" t="str">
        <f t="shared" si="1"/>
        <v/>
      </c>
      <c r="I31">
        <f t="shared" si="2"/>
        <v>1458</v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>
        <f t="shared" si="10"/>
        <v>1458</v>
      </c>
      <c r="R31" t="str">
        <f t="shared" si="11"/>
        <v/>
      </c>
      <c r="S31" t="str">
        <f t="shared" si="12"/>
        <v/>
      </c>
      <c r="T31" t="str">
        <f t="shared" si="13"/>
        <v/>
      </c>
      <c r="U31">
        <f t="shared" si="14"/>
        <v>1458</v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>
        <f t="shared" si="22"/>
        <v>1458</v>
      </c>
      <c r="AD31" t="str">
        <f t="shared" si="23"/>
        <v/>
      </c>
      <c r="AE31" t="str">
        <f t="shared" si="24"/>
        <v/>
      </c>
    </row>
    <row r="32" spans="1:31">
      <c r="A32">
        <v>28</v>
      </c>
      <c r="B32" t="s">
        <v>41</v>
      </c>
      <c r="C32">
        <v>2001</v>
      </c>
      <c r="D32" t="s">
        <v>5</v>
      </c>
      <c r="E32" t="s">
        <v>5</v>
      </c>
      <c r="F32">
        <v>100</v>
      </c>
      <c r="G32">
        <f t="shared" si="0"/>
        <v>1</v>
      </c>
      <c r="H32" t="str">
        <f t="shared" si="1"/>
        <v/>
      </c>
      <c r="I32" t="str">
        <f t="shared" si="2"/>
        <v/>
      </c>
      <c r="J32">
        <f t="shared" si="3"/>
        <v>2001</v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>
        <f t="shared" si="11"/>
        <v>2001</v>
      </c>
      <c r="S32" t="str">
        <f t="shared" si="12"/>
        <v/>
      </c>
      <c r="T32" t="str">
        <f t="shared" si="13"/>
        <v/>
      </c>
      <c r="U32" t="str">
        <f t="shared" si="14"/>
        <v/>
      </c>
      <c r="V32">
        <f t="shared" si="15"/>
        <v>2001</v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>
        <f t="shared" si="23"/>
        <v>2001</v>
      </c>
      <c r="AE32" t="str">
        <f t="shared" si="24"/>
        <v/>
      </c>
    </row>
    <row r="33" spans="1:31">
      <c r="A33">
        <v>29</v>
      </c>
      <c r="B33" t="s">
        <v>42</v>
      </c>
      <c r="C33">
        <v>1081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1081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1081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1081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1081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>
      <c r="A34">
        <v>30</v>
      </c>
      <c r="B34" t="s">
        <v>43</v>
      </c>
      <c r="C34">
        <v>2343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2343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2343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>
        <f t="shared" si="17"/>
        <v>2343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>
        <f t="shared" si="21"/>
        <v>2343</v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>
      <c r="A35">
        <v>31</v>
      </c>
      <c r="B35" t="s">
        <v>44</v>
      </c>
      <c r="C35">
        <v>4065</v>
      </c>
      <c r="D35" t="s">
        <v>5</v>
      </c>
      <c r="E35" t="s">
        <v>5</v>
      </c>
      <c r="F35">
        <v>150</v>
      </c>
      <c r="G35">
        <f t="shared" si="0"/>
        <v>1</v>
      </c>
      <c r="H35" t="str">
        <f t="shared" si="1"/>
        <v/>
      </c>
      <c r="I35" t="str">
        <f t="shared" si="2"/>
        <v/>
      </c>
      <c r="J35" t="str">
        <f t="shared" si="3"/>
        <v/>
      </c>
      <c r="K35">
        <f t="shared" si="4"/>
        <v>4065</v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>
        <f t="shared" si="12"/>
        <v>4065</v>
      </c>
      <c r="T35" t="str">
        <f t="shared" si="13"/>
        <v/>
      </c>
      <c r="U35" t="str">
        <f t="shared" si="14"/>
        <v/>
      </c>
      <c r="V35" t="str">
        <f t="shared" si="15"/>
        <v/>
      </c>
      <c r="W35">
        <f t="shared" si="16"/>
        <v>4065</v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>
        <f t="shared" si="24"/>
        <v>4065</v>
      </c>
    </row>
    <row r="36" spans="1:31">
      <c r="A36">
        <v>32</v>
      </c>
      <c r="B36" t="s">
        <v>45</v>
      </c>
      <c r="C36">
        <v>3188</v>
      </c>
      <c r="D36" t="s">
        <v>6</v>
      </c>
      <c r="E36" t="s">
        <v>6</v>
      </c>
      <c r="F36">
        <v>100</v>
      </c>
      <c r="G36">
        <f t="shared" si="0"/>
        <v>1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>
        <f t="shared" si="7"/>
        <v>3188</v>
      </c>
      <c r="O36" t="str">
        <f t="shared" si="8"/>
        <v/>
      </c>
      <c r="P36" t="str">
        <f t="shared" si="9"/>
        <v/>
      </c>
      <c r="Q36" t="str">
        <f t="shared" si="10"/>
        <v/>
      </c>
      <c r="R36">
        <f t="shared" si="11"/>
        <v>3188</v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>
        <f t="shared" si="19"/>
        <v>3188</v>
      </c>
      <c r="AA36" t="str">
        <f t="shared" si="20"/>
        <v/>
      </c>
      <c r="AB36" t="str">
        <f t="shared" si="21"/>
        <v/>
      </c>
      <c r="AC36" t="str">
        <f t="shared" si="22"/>
        <v/>
      </c>
      <c r="AD36">
        <f t="shared" si="23"/>
        <v>3188</v>
      </c>
      <c r="AE36" t="str">
        <f t="shared" si="24"/>
        <v/>
      </c>
    </row>
    <row r="37" spans="1:31">
      <c r="A37">
        <v>33</v>
      </c>
      <c r="B37" t="s">
        <v>46</v>
      </c>
      <c r="C37">
        <v>2673</v>
      </c>
      <c r="D37" t="s">
        <v>5</v>
      </c>
      <c r="E37" t="s">
        <v>5</v>
      </c>
      <c r="F37">
        <v>50</v>
      </c>
      <c r="G37">
        <f t="shared" ref="G37:G68" si="25">IF($E37=$D37, 1, 0)</f>
        <v>1</v>
      </c>
      <c r="H37" t="str">
        <f t="shared" ref="H37:H68" si="26">IF(AND($F37=0, $G37=1, $E37="[b]"), $C37,"")</f>
        <v/>
      </c>
      <c r="I37">
        <f t="shared" ref="I37:I68" si="27">IF(AND($F37=50, $G37=1, $E37="[b]"), $C37,"")</f>
        <v>2673</v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>
        <f t="shared" ref="Q37:Q68" si="35">IF(AND($F37=50, $G37=1), $C37,"")</f>
        <v>2673</v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>
        <f t="shared" ref="U37:U68" si="39">IF(AND(I37&lt;(I$101+2*I$102), I37&gt;(I$101-2*I$102)), I37, "")</f>
        <v>2673</v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>
        <f t="shared" ref="AC37:AC68" si="47">IF(AND(Q37&lt;(Q$101+2*Q$102), Q37&gt;(Q$101-2*Q$102)), Q37, "")</f>
        <v>2673</v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>
      <c r="A38">
        <v>34</v>
      </c>
      <c r="B38" t="s">
        <v>47</v>
      </c>
      <c r="C38">
        <v>2572</v>
      </c>
      <c r="D38" t="s">
        <v>5</v>
      </c>
      <c r="E38" t="s">
        <v>5</v>
      </c>
      <c r="F38">
        <v>100</v>
      </c>
      <c r="G38">
        <f t="shared" si="25"/>
        <v>1</v>
      </c>
      <c r="H38" t="str">
        <f t="shared" si="26"/>
        <v/>
      </c>
      <c r="I38" t="str">
        <f t="shared" si="27"/>
        <v/>
      </c>
      <c r="J38">
        <f t="shared" si="28"/>
        <v>2572</v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>
        <f t="shared" si="36"/>
        <v>2572</v>
      </c>
      <c r="S38" t="str">
        <f t="shared" si="37"/>
        <v/>
      </c>
      <c r="T38" t="str">
        <f t="shared" si="38"/>
        <v/>
      </c>
      <c r="U38" t="str">
        <f t="shared" si="39"/>
        <v/>
      </c>
      <c r="V38">
        <f t="shared" si="40"/>
        <v>2572</v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>
        <f t="shared" si="48"/>
        <v>2572</v>
      </c>
      <c r="AE38" t="str">
        <f t="shared" si="49"/>
        <v/>
      </c>
    </row>
    <row r="39" spans="1:31">
      <c r="A39">
        <v>35</v>
      </c>
      <c r="B39" t="s">
        <v>48</v>
      </c>
      <c r="C39">
        <v>4624</v>
      </c>
      <c r="D39" t="s">
        <v>5</v>
      </c>
      <c r="E39" t="s">
        <v>5</v>
      </c>
      <c r="F39">
        <v>150</v>
      </c>
      <c r="G39">
        <f t="shared" si="25"/>
        <v>1</v>
      </c>
      <c r="H39" t="str">
        <f t="shared" si="26"/>
        <v/>
      </c>
      <c r="I39" t="str">
        <f t="shared" si="27"/>
        <v/>
      </c>
      <c r="J39" t="str">
        <f t="shared" si="28"/>
        <v/>
      </c>
      <c r="K39">
        <f t="shared" si="29"/>
        <v>4624</v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>
        <f t="shared" si="37"/>
        <v>4624</v>
      </c>
      <c r="T39" t="str">
        <f t="shared" si="38"/>
        <v/>
      </c>
      <c r="U39" t="str">
        <f t="shared" si="39"/>
        <v/>
      </c>
      <c r="V39" t="str">
        <f t="shared" si="40"/>
        <v/>
      </c>
      <c r="W39">
        <f t="shared" si="41"/>
        <v>4624</v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>
        <f t="shared" si="49"/>
        <v>4624</v>
      </c>
    </row>
    <row r="40" spans="1:31">
      <c r="A40">
        <v>36</v>
      </c>
      <c r="B40" t="s">
        <v>49</v>
      </c>
      <c r="C40">
        <v>1719</v>
      </c>
      <c r="D40" t="s">
        <v>6</v>
      </c>
      <c r="E40" t="s">
        <v>6</v>
      </c>
      <c r="F40">
        <v>0</v>
      </c>
      <c r="G40">
        <f t="shared" si="25"/>
        <v>1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>
        <f t="shared" si="30"/>
        <v>1719</v>
      </c>
      <c r="M40" t="str">
        <f t="shared" si="31"/>
        <v/>
      </c>
      <c r="N40" t="str">
        <f t="shared" si="32"/>
        <v/>
      </c>
      <c r="O40" t="str">
        <f t="shared" si="33"/>
        <v/>
      </c>
      <c r="P40">
        <f t="shared" si="34"/>
        <v>1719</v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>
        <f t="shared" si="42"/>
        <v>1719</v>
      </c>
      <c r="Y40" t="str">
        <f t="shared" si="43"/>
        <v/>
      </c>
      <c r="Z40" t="str">
        <f t="shared" si="44"/>
        <v/>
      </c>
      <c r="AA40" t="str">
        <f t="shared" si="45"/>
        <v/>
      </c>
      <c r="AB40">
        <f t="shared" si="46"/>
        <v>1719</v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>
      <c r="A41">
        <v>37</v>
      </c>
      <c r="B41" t="s">
        <v>50</v>
      </c>
      <c r="C41">
        <v>4689</v>
      </c>
      <c r="D41" t="s">
        <v>5</v>
      </c>
      <c r="E41" t="s">
        <v>5</v>
      </c>
      <c r="F41">
        <v>100</v>
      </c>
      <c r="G41">
        <f t="shared" si="25"/>
        <v>1</v>
      </c>
      <c r="H41" t="str">
        <f t="shared" si="26"/>
        <v/>
      </c>
      <c r="I41" t="str">
        <f t="shared" si="27"/>
        <v/>
      </c>
      <c r="J41">
        <f t="shared" si="28"/>
        <v>4689</v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>
        <f t="shared" si="36"/>
        <v>4689</v>
      </c>
      <c r="S41" t="str">
        <f t="shared" si="37"/>
        <v/>
      </c>
      <c r="T41" t="str">
        <f t="shared" si="38"/>
        <v/>
      </c>
      <c r="U41" t="str">
        <f t="shared" si="39"/>
        <v/>
      </c>
      <c r="V41">
        <f t="shared" si="40"/>
        <v>4689</v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 t="str">
        <f t="shared" si="48"/>
        <v/>
      </c>
      <c r="AE41" t="str">
        <f t="shared" si="49"/>
        <v/>
      </c>
    </row>
    <row r="42" spans="1:31">
      <c r="A42">
        <v>38</v>
      </c>
      <c r="B42" t="s">
        <v>51</v>
      </c>
      <c r="C42">
        <v>4391</v>
      </c>
      <c r="D42" t="s">
        <v>5</v>
      </c>
      <c r="E42" t="s">
        <v>6</v>
      </c>
      <c r="F42">
        <v>150</v>
      </c>
      <c r="G42">
        <f t="shared" si="25"/>
        <v>0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 t="str">
        <f t="shared" si="33"/>
        <v/>
      </c>
      <c r="P42" t="str">
        <f t="shared" si="34"/>
        <v/>
      </c>
      <c r="Q42" t="str">
        <f t="shared" si="35"/>
        <v/>
      </c>
      <c r="R42" t="str">
        <f t="shared" si="36"/>
        <v/>
      </c>
      <c r="S42" t="str">
        <f t="shared" si="37"/>
        <v/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 t="str">
        <f t="shared" si="45"/>
        <v/>
      </c>
      <c r="AB42" t="str">
        <f t="shared" si="46"/>
        <v/>
      </c>
      <c r="AC42" t="str">
        <f t="shared" si="47"/>
        <v/>
      </c>
      <c r="AD42" t="str">
        <f t="shared" si="48"/>
        <v/>
      </c>
      <c r="AE42" t="str">
        <f t="shared" si="49"/>
        <v/>
      </c>
    </row>
    <row r="43" spans="1:31">
      <c r="A43">
        <v>39</v>
      </c>
      <c r="B43" t="s">
        <v>52</v>
      </c>
      <c r="C43">
        <v>1162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1162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1162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1162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1162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>
      <c r="A44">
        <v>40</v>
      </c>
      <c r="B44" t="s">
        <v>53</v>
      </c>
      <c r="C44">
        <v>1470</v>
      </c>
      <c r="D44" t="s">
        <v>6</v>
      </c>
      <c r="E44" t="s">
        <v>6</v>
      </c>
      <c r="F44">
        <v>50</v>
      </c>
      <c r="G44">
        <f t="shared" si="25"/>
        <v>1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>
        <f t="shared" si="31"/>
        <v>1470</v>
      </c>
      <c r="N44" t="str">
        <f t="shared" si="32"/>
        <v/>
      </c>
      <c r="O44" t="str">
        <f t="shared" si="33"/>
        <v/>
      </c>
      <c r="P44" t="str">
        <f t="shared" si="34"/>
        <v/>
      </c>
      <c r="Q44">
        <f t="shared" si="35"/>
        <v>1470</v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>
        <f t="shared" si="43"/>
        <v>1470</v>
      </c>
      <c r="Z44" t="str">
        <f t="shared" si="44"/>
        <v/>
      </c>
      <c r="AA44" t="str">
        <f t="shared" si="45"/>
        <v/>
      </c>
      <c r="AB44" t="str">
        <f t="shared" si="46"/>
        <v/>
      </c>
      <c r="AC44">
        <f t="shared" si="47"/>
        <v>1470</v>
      </c>
      <c r="AD44" t="str">
        <f t="shared" si="48"/>
        <v/>
      </c>
      <c r="AE44" t="str">
        <f t="shared" si="49"/>
        <v/>
      </c>
    </row>
    <row r="45" spans="1:31">
      <c r="A45">
        <v>41</v>
      </c>
      <c r="B45" t="s">
        <v>54</v>
      </c>
      <c r="C45">
        <v>4128</v>
      </c>
      <c r="D45" t="s">
        <v>5</v>
      </c>
      <c r="E45" t="s">
        <v>5</v>
      </c>
      <c r="F45">
        <v>150</v>
      </c>
      <c r="G45">
        <f t="shared" si="25"/>
        <v>1</v>
      </c>
      <c r="H45" t="str">
        <f t="shared" si="26"/>
        <v/>
      </c>
      <c r="I45" t="str">
        <f t="shared" si="27"/>
        <v/>
      </c>
      <c r="J45" t="str">
        <f t="shared" si="28"/>
        <v/>
      </c>
      <c r="K45">
        <f t="shared" si="29"/>
        <v>4128</v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>
        <f t="shared" si="37"/>
        <v>4128</v>
      </c>
      <c r="T45" t="str">
        <f t="shared" si="38"/>
        <v/>
      </c>
      <c r="U45" t="str">
        <f t="shared" si="39"/>
        <v/>
      </c>
      <c r="V45" t="str">
        <f t="shared" si="40"/>
        <v/>
      </c>
      <c r="W45">
        <f t="shared" si="41"/>
        <v>4128</v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>
        <f t="shared" si="49"/>
        <v>4128</v>
      </c>
    </row>
    <row r="46" spans="1:31">
      <c r="A46">
        <v>42</v>
      </c>
      <c r="B46" t="s">
        <v>55</v>
      </c>
      <c r="C46">
        <v>1204</v>
      </c>
      <c r="D46" t="s">
        <v>6</v>
      </c>
      <c r="E46" t="s">
        <v>6</v>
      </c>
      <c r="F46">
        <v>0</v>
      </c>
      <c r="G46">
        <f t="shared" si="25"/>
        <v>1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>
        <f t="shared" si="30"/>
        <v>1204</v>
      </c>
      <c r="M46" t="str">
        <f t="shared" si="31"/>
        <v/>
      </c>
      <c r="N46" t="str">
        <f t="shared" si="32"/>
        <v/>
      </c>
      <c r="O46" t="str">
        <f t="shared" si="33"/>
        <v/>
      </c>
      <c r="P46">
        <f t="shared" si="34"/>
        <v>1204</v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>
        <f t="shared" si="42"/>
        <v>1204</v>
      </c>
      <c r="Y46" t="str">
        <f t="shared" si="43"/>
        <v/>
      </c>
      <c r="Z46" t="str">
        <f t="shared" si="44"/>
        <v/>
      </c>
      <c r="AA46" t="str">
        <f t="shared" si="45"/>
        <v/>
      </c>
      <c r="AB46">
        <f t="shared" si="46"/>
        <v>1204</v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>
      <c r="A47">
        <v>43</v>
      </c>
      <c r="B47" t="s">
        <v>56</v>
      </c>
      <c r="C47">
        <v>4111</v>
      </c>
      <c r="D47" t="s">
        <v>5</v>
      </c>
      <c r="E47" t="s">
        <v>5</v>
      </c>
      <c r="F47">
        <v>100</v>
      </c>
      <c r="G47">
        <f t="shared" si="25"/>
        <v>1</v>
      </c>
      <c r="H47" t="str">
        <f t="shared" si="26"/>
        <v/>
      </c>
      <c r="I47" t="str">
        <f t="shared" si="27"/>
        <v/>
      </c>
      <c r="J47">
        <f t="shared" si="28"/>
        <v>4111</v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>
        <f t="shared" si="36"/>
        <v>4111</v>
      </c>
      <c r="S47" t="str">
        <f t="shared" si="37"/>
        <v/>
      </c>
      <c r="T47" t="str">
        <f t="shared" si="38"/>
        <v/>
      </c>
      <c r="U47" t="str">
        <f t="shared" si="39"/>
        <v/>
      </c>
      <c r="V47">
        <f t="shared" si="40"/>
        <v>4111</v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>
        <f t="shared" si="48"/>
        <v>4111</v>
      </c>
      <c r="AE47" t="str">
        <f t="shared" si="49"/>
        <v/>
      </c>
    </row>
    <row r="48" spans="1:31">
      <c r="A48">
        <v>44</v>
      </c>
      <c r="B48" t="s">
        <v>57</v>
      </c>
      <c r="C48">
        <v>2728</v>
      </c>
      <c r="D48" t="s">
        <v>5</v>
      </c>
      <c r="E48" t="s">
        <v>6</v>
      </c>
      <c r="F48">
        <v>150</v>
      </c>
      <c r="G48">
        <f t="shared" si="25"/>
        <v>0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 t="str">
        <f t="shared" si="33"/>
        <v/>
      </c>
      <c r="P48" t="str">
        <f t="shared" si="34"/>
        <v/>
      </c>
      <c r="Q48" t="str">
        <f t="shared" si="35"/>
        <v/>
      </c>
      <c r="R48" t="str">
        <f t="shared" si="36"/>
        <v/>
      </c>
      <c r="S48" t="str">
        <f t="shared" si="37"/>
        <v/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 t="str">
        <f t="shared" si="45"/>
        <v/>
      </c>
      <c r="AB48" t="str">
        <f t="shared" si="46"/>
        <v/>
      </c>
      <c r="AC48" t="str">
        <f t="shared" si="47"/>
        <v/>
      </c>
      <c r="AD48" t="str">
        <f t="shared" si="48"/>
        <v/>
      </c>
      <c r="AE48" t="str">
        <f t="shared" si="49"/>
        <v/>
      </c>
    </row>
    <row r="49" spans="1:31">
      <c r="A49">
        <v>45</v>
      </c>
      <c r="B49" t="s">
        <v>58</v>
      </c>
      <c r="C49">
        <v>1245</v>
      </c>
      <c r="D49" t="s">
        <v>6</v>
      </c>
      <c r="E49" t="s">
        <v>6</v>
      </c>
      <c r="F49">
        <v>50</v>
      </c>
      <c r="G49">
        <f t="shared" si="25"/>
        <v>1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>
        <f t="shared" si="31"/>
        <v>1245</v>
      </c>
      <c r="N49" t="str">
        <f t="shared" si="32"/>
        <v/>
      </c>
      <c r="O49" t="str">
        <f t="shared" si="33"/>
        <v/>
      </c>
      <c r="P49" t="str">
        <f t="shared" si="34"/>
        <v/>
      </c>
      <c r="Q49">
        <f t="shared" si="35"/>
        <v>1245</v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>
        <f t="shared" si="43"/>
        <v>1245</v>
      </c>
      <c r="Z49" t="str">
        <f t="shared" si="44"/>
        <v/>
      </c>
      <c r="AA49" t="str">
        <f t="shared" si="45"/>
        <v/>
      </c>
      <c r="AB49" t="str">
        <f t="shared" si="46"/>
        <v/>
      </c>
      <c r="AC49">
        <f t="shared" si="47"/>
        <v>1245</v>
      </c>
      <c r="AD49" t="str">
        <f t="shared" si="48"/>
        <v/>
      </c>
      <c r="AE49" t="str">
        <f t="shared" si="49"/>
        <v/>
      </c>
    </row>
    <row r="50" spans="1:31">
      <c r="A50">
        <v>46</v>
      </c>
      <c r="B50" t="s">
        <v>59</v>
      </c>
      <c r="C50">
        <v>2071</v>
      </c>
      <c r="D50" t="s">
        <v>6</v>
      </c>
      <c r="E50" t="s">
        <v>6</v>
      </c>
      <c r="F50">
        <v>100</v>
      </c>
      <c r="G50">
        <f t="shared" si="25"/>
        <v>1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>
        <f t="shared" si="32"/>
        <v>2071</v>
      </c>
      <c r="O50" t="str">
        <f t="shared" si="33"/>
        <v/>
      </c>
      <c r="P50" t="str">
        <f t="shared" si="34"/>
        <v/>
      </c>
      <c r="Q50" t="str">
        <f t="shared" si="35"/>
        <v/>
      </c>
      <c r="R50">
        <f t="shared" si="36"/>
        <v>2071</v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>
        <f t="shared" si="44"/>
        <v>2071</v>
      </c>
      <c r="AA50" t="str">
        <f t="shared" si="45"/>
        <v/>
      </c>
      <c r="AB50" t="str">
        <f t="shared" si="46"/>
        <v/>
      </c>
      <c r="AC50" t="str">
        <f t="shared" si="47"/>
        <v/>
      </c>
      <c r="AD50">
        <f t="shared" si="48"/>
        <v>2071</v>
      </c>
      <c r="AE50" t="str">
        <f t="shared" si="49"/>
        <v/>
      </c>
    </row>
    <row r="51" spans="1:31">
      <c r="A51">
        <v>47</v>
      </c>
      <c r="B51" t="s">
        <v>60</v>
      </c>
      <c r="C51">
        <v>1390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1390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1390</v>
      </c>
      <c r="Q51" t="str">
        <f t="shared" si="35"/>
        <v/>
      </c>
      <c r="R51" t="str">
        <f t="shared" si="36"/>
        <v/>
      </c>
      <c r="S51" t="str">
        <f t="shared" si="37"/>
        <v/>
      </c>
      <c r="T51">
        <f t="shared" si="38"/>
        <v>1390</v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1390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>
      <c r="A52">
        <v>48</v>
      </c>
      <c r="B52" t="s">
        <v>61</v>
      </c>
      <c r="C52">
        <v>3024</v>
      </c>
      <c r="D52" t="s">
        <v>5</v>
      </c>
      <c r="E52" t="s">
        <v>5</v>
      </c>
      <c r="F52">
        <v>50</v>
      </c>
      <c r="G52">
        <f t="shared" si="25"/>
        <v>1</v>
      </c>
      <c r="H52" t="str">
        <f t="shared" si="26"/>
        <v/>
      </c>
      <c r="I52">
        <f t="shared" si="27"/>
        <v>3024</v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>
        <f t="shared" si="35"/>
        <v>3024</v>
      </c>
      <c r="R52" t="str">
        <f t="shared" si="36"/>
        <v/>
      </c>
      <c r="S52" t="str">
        <f t="shared" si="37"/>
        <v/>
      </c>
      <c r="T52" t="str">
        <f t="shared" si="38"/>
        <v/>
      </c>
      <c r="U52">
        <f t="shared" si="39"/>
        <v>3024</v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>
        <f t="shared" si="47"/>
        <v>3024</v>
      </c>
      <c r="AD52" t="str">
        <f t="shared" si="48"/>
        <v/>
      </c>
      <c r="AE52" t="str">
        <f t="shared" si="49"/>
        <v/>
      </c>
    </row>
    <row r="53" spans="1:31">
      <c r="A53">
        <v>49</v>
      </c>
      <c r="B53" t="s">
        <v>62</v>
      </c>
      <c r="C53">
        <v>1828</v>
      </c>
      <c r="D53" t="s">
        <v>6</v>
      </c>
      <c r="E53" t="s">
        <v>6</v>
      </c>
      <c r="F53">
        <v>100</v>
      </c>
      <c r="G53">
        <f t="shared" si="25"/>
        <v>1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>
        <f t="shared" si="32"/>
        <v>1828</v>
      </c>
      <c r="O53" t="str">
        <f t="shared" si="33"/>
        <v/>
      </c>
      <c r="P53" t="str">
        <f t="shared" si="34"/>
        <v/>
      </c>
      <c r="Q53" t="str">
        <f t="shared" si="35"/>
        <v/>
      </c>
      <c r="R53">
        <f t="shared" si="36"/>
        <v>1828</v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>
        <f t="shared" si="44"/>
        <v>1828</v>
      </c>
      <c r="AA53" t="str">
        <f t="shared" si="45"/>
        <v/>
      </c>
      <c r="AB53" t="str">
        <f t="shared" si="46"/>
        <v/>
      </c>
      <c r="AC53" t="str">
        <f t="shared" si="47"/>
        <v/>
      </c>
      <c r="AD53">
        <f t="shared" si="48"/>
        <v>1828</v>
      </c>
      <c r="AE53" t="str">
        <f t="shared" si="49"/>
        <v/>
      </c>
    </row>
    <row r="54" spans="1:31">
      <c r="A54">
        <v>50</v>
      </c>
      <c r="B54" t="s">
        <v>63</v>
      </c>
      <c r="C54">
        <v>2453</v>
      </c>
      <c r="D54" t="s">
        <v>6</v>
      </c>
      <c r="E54" t="s">
        <v>6</v>
      </c>
      <c r="F54">
        <v>150</v>
      </c>
      <c r="G54">
        <f t="shared" si="25"/>
        <v>1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>
        <f t="shared" si="33"/>
        <v>2453</v>
      </c>
      <c r="P54" t="str">
        <f t="shared" si="34"/>
        <v/>
      </c>
      <c r="Q54" t="str">
        <f t="shared" si="35"/>
        <v/>
      </c>
      <c r="R54" t="str">
        <f t="shared" si="36"/>
        <v/>
      </c>
      <c r="S54">
        <f t="shared" si="37"/>
        <v>2453</v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>
        <f t="shared" si="45"/>
        <v>2453</v>
      </c>
      <c r="AB54" t="str">
        <f t="shared" si="46"/>
        <v/>
      </c>
      <c r="AC54" t="str">
        <f t="shared" si="47"/>
        <v/>
      </c>
      <c r="AD54" t="str">
        <f t="shared" si="48"/>
        <v/>
      </c>
      <c r="AE54">
        <f t="shared" si="49"/>
        <v>2453</v>
      </c>
    </row>
    <row r="55" spans="1:31">
      <c r="A55">
        <v>51</v>
      </c>
      <c r="B55" t="s">
        <v>64</v>
      </c>
      <c r="C55">
        <v>1255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1255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1255</v>
      </c>
      <c r="Q55" t="str">
        <f t="shared" si="35"/>
        <v/>
      </c>
      <c r="R55" t="str">
        <f t="shared" si="36"/>
        <v/>
      </c>
      <c r="S55" t="str">
        <f t="shared" si="37"/>
        <v/>
      </c>
      <c r="T55">
        <f t="shared" si="38"/>
        <v>1255</v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1255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>
      <c r="A56">
        <v>52</v>
      </c>
      <c r="B56" t="s">
        <v>65</v>
      </c>
      <c r="C56">
        <v>1125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1125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1125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1125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1125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>
      <c r="A57">
        <v>53</v>
      </c>
      <c r="B57" t="s">
        <v>66</v>
      </c>
      <c r="C57">
        <v>2900</v>
      </c>
      <c r="D57" t="s">
        <v>5</v>
      </c>
      <c r="E57" t="s">
        <v>5</v>
      </c>
      <c r="F57">
        <v>100</v>
      </c>
      <c r="G57">
        <f t="shared" si="25"/>
        <v>1</v>
      </c>
      <c r="H57" t="str">
        <f t="shared" si="26"/>
        <v/>
      </c>
      <c r="I57" t="str">
        <f t="shared" si="27"/>
        <v/>
      </c>
      <c r="J57">
        <f t="shared" si="28"/>
        <v>2900</v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>
        <f t="shared" si="36"/>
        <v>2900</v>
      </c>
      <c r="S57" t="str">
        <f t="shared" si="37"/>
        <v/>
      </c>
      <c r="T57" t="str">
        <f t="shared" si="38"/>
        <v/>
      </c>
      <c r="U57" t="str">
        <f t="shared" si="39"/>
        <v/>
      </c>
      <c r="V57">
        <f t="shared" si="40"/>
        <v>2900</v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>
        <f t="shared" si="48"/>
        <v>2900</v>
      </c>
      <c r="AE57" t="str">
        <f t="shared" si="49"/>
        <v/>
      </c>
    </row>
    <row r="58" spans="1:31">
      <c r="A58">
        <v>54</v>
      </c>
      <c r="B58" t="s">
        <v>67</v>
      </c>
      <c r="C58">
        <v>1705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1705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1705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>
        <f t="shared" si="43"/>
        <v>1705</v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1705</v>
      </c>
      <c r="AD58" t="str">
        <f t="shared" si="48"/>
        <v/>
      </c>
      <c r="AE58" t="str">
        <f t="shared" si="49"/>
        <v/>
      </c>
    </row>
    <row r="59" spans="1:31">
      <c r="A59">
        <v>55</v>
      </c>
      <c r="B59" t="s">
        <v>68</v>
      </c>
      <c r="C59">
        <v>6553</v>
      </c>
      <c r="D59" t="s">
        <v>5</v>
      </c>
      <c r="E59" t="s">
        <v>5</v>
      </c>
      <c r="F59">
        <v>150</v>
      </c>
      <c r="G59">
        <f t="shared" si="25"/>
        <v>1</v>
      </c>
      <c r="H59" t="str">
        <f t="shared" si="26"/>
        <v/>
      </c>
      <c r="I59" t="str">
        <f t="shared" si="27"/>
        <v/>
      </c>
      <c r="J59" t="str">
        <f t="shared" si="28"/>
        <v/>
      </c>
      <c r="K59">
        <f t="shared" si="29"/>
        <v>6553</v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>
        <f t="shared" si="37"/>
        <v>6553</v>
      </c>
      <c r="T59" t="str">
        <f t="shared" si="38"/>
        <v/>
      </c>
      <c r="U59" t="str">
        <f t="shared" si="39"/>
        <v/>
      </c>
      <c r="V59" t="str">
        <f t="shared" si="40"/>
        <v/>
      </c>
      <c r="W59" t="str">
        <f t="shared" si="41"/>
        <v/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 t="str">
        <f t="shared" si="49"/>
        <v/>
      </c>
    </row>
    <row r="60" spans="1:31">
      <c r="A60">
        <v>56</v>
      </c>
      <c r="B60" t="s">
        <v>69</v>
      </c>
      <c r="C60">
        <v>1206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1206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1206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1206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1206</v>
      </c>
      <c r="AD60" t="str">
        <f t="shared" si="48"/>
        <v/>
      </c>
      <c r="AE60" t="str">
        <f t="shared" si="49"/>
        <v/>
      </c>
    </row>
    <row r="61" spans="1:31">
      <c r="A61">
        <v>57</v>
      </c>
      <c r="B61" t="s">
        <v>70</v>
      </c>
      <c r="C61">
        <v>2896</v>
      </c>
      <c r="D61" t="s">
        <v>6</v>
      </c>
      <c r="E61" t="s">
        <v>6</v>
      </c>
      <c r="F61">
        <v>150</v>
      </c>
      <c r="G61">
        <f t="shared" si="25"/>
        <v>1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>
        <f t="shared" si="33"/>
        <v>2896</v>
      </c>
      <c r="P61" t="str">
        <f t="shared" si="34"/>
        <v/>
      </c>
      <c r="Q61" t="str">
        <f t="shared" si="35"/>
        <v/>
      </c>
      <c r="R61" t="str">
        <f t="shared" si="36"/>
        <v/>
      </c>
      <c r="S61">
        <f t="shared" si="37"/>
        <v>2896</v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>
        <f t="shared" si="45"/>
        <v>2896</v>
      </c>
      <c r="AB61" t="str">
        <f t="shared" si="46"/>
        <v/>
      </c>
      <c r="AC61" t="str">
        <f t="shared" si="47"/>
        <v/>
      </c>
      <c r="AD61" t="str">
        <f t="shared" si="48"/>
        <v/>
      </c>
      <c r="AE61">
        <f t="shared" si="49"/>
        <v>2896</v>
      </c>
    </row>
    <row r="62" spans="1:31">
      <c r="A62">
        <v>58</v>
      </c>
      <c r="B62" t="s">
        <v>71</v>
      </c>
      <c r="C62">
        <v>3775</v>
      </c>
      <c r="D62" t="s">
        <v>6</v>
      </c>
      <c r="E62" t="s">
        <v>6</v>
      </c>
      <c r="F62">
        <v>100</v>
      </c>
      <c r="G62">
        <f t="shared" si="25"/>
        <v>1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>
        <f t="shared" si="32"/>
        <v>3775</v>
      </c>
      <c r="O62" t="str">
        <f t="shared" si="33"/>
        <v/>
      </c>
      <c r="P62" t="str">
        <f t="shared" si="34"/>
        <v/>
      </c>
      <c r="Q62" t="str">
        <f t="shared" si="35"/>
        <v/>
      </c>
      <c r="R62">
        <f t="shared" si="36"/>
        <v>3775</v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>
        <f t="shared" si="44"/>
        <v>3775</v>
      </c>
      <c r="AA62" t="str">
        <f t="shared" si="45"/>
        <v/>
      </c>
      <c r="AB62" t="str">
        <f t="shared" si="46"/>
        <v/>
      </c>
      <c r="AC62" t="str">
        <f t="shared" si="47"/>
        <v/>
      </c>
      <c r="AD62">
        <f t="shared" si="48"/>
        <v>3775</v>
      </c>
      <c r="AE62" t="str">
        <f t="shared" si="49"/>
        <v/>
      </c>
    </row>
    <row r="63" spans="1:31">
      <c r="A63">
        <v>59</v>
      </c>
      <c r="B63" t="s">
        <v>72</v>
      </c>
      <c r="C63">
        <v>2108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2108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2108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2108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2108</v>
      </c>
    </row>
    <row r="64" spans="1:31">
      <c r="A64">
        <v>60</v>
      </c>
      <c r="B64" t="s">
        <v>73</v>
      </c>
      <c r="C64">
        <v>2369</v>
      </c>
      <c r="D64" t="s">
        <v>5</v>
      </c>
      <c r="E64" t="s">
        <v>5</v>
      </c>
      <c r="F64">
        <v>100</v>
      </c>
      <c r="G64">
        <f t="shared" si="25"/>
        <v>1</v>
      </c>
      <c r="H64" t="str">
        <f t="shared" si="26"/>
        <v/>
      </c>
      <c r="I64" t="str">
        <f t="shared" si="27"/>
        <v/>
      </c>
      <c r="J64">
        <f t="shared" si="28"/>
        <v>2369</v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>
        <f t="shared" si="36"/>
        <v>2369</v>
      </c>
      <c r="S64" t="str">
        <f t="shared" si="37"/>
        <v/>
      </c>
      <c r="T64" t="str">
        <f t="shared" si="38"/>
        <v/>
      </c>
      <c r="U64" t="str">
        <f t="shared" si="39"/>
        <v/>
      </c>
      <c r="V64">
        <f t="shared" si="40"/>
        <v>2369</v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>
        <f t="shared" si="48"/>
        <v>2369</v>
      </c>
      <c r="AE64" t="str">
        <f t="shared" si="49"/>
        <v/>
      </c>
    </row>
    <row r="65" spans="1:31">
      <c r="A65">
        <v>61</v>
      </c>
      <c r="B65" t="s">
        <v>74</v>
      </c>
      <c r="C65">
        <v>973</v>
      </c>
      <c r="D65" t="s">
        <v>5</v>
      </c>
      <c r="E65" t="s">
        <v>5</v>
      </c>
      <c r="F65">
        <v>0</v>
      </c>
      <c r="G65">
        <f t="shared" si="25"/>
        <v>1</v>
      </c>
      <c r="H65">
        <f t="shared" si="26"/>
        <v>973</v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>
        <f t="shared" si="34"/>
        <v>973</v>
      </c>
      <c r="Q65" t="str">
        <f t="shared" si="35"/>
        <v/>
      </c>
      <c r="R65" t="str">
        <f t="shared" si="36"/>
        <v/>
      </c>
      <c r="S65" t="str">
        <f t="shared" si="37"/>
        <v/>
      </c>
      <c r="T65">
        <f t="shared" si="38"/>
        <v>973</v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>
        <f t="shared" si="46"/>
        <v>973</v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>
      <c r="A66">
        <v>62</v>
      </c>
      <c r="B66" t="s">
        <v>75</v>
      </c>
      <c r="C66">
        <v>1168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1168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1168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1168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>
        <f t="shared" si="46"/>
        <v>1168</v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>
      <c r="A67">
        <v>63</v>
      </c>
      <c r="B67" t="s">
        <v>76</v>
      </c>
      <c r="C67">
        <v>3365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3365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3365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 t="str">
        <f t="shared" si="43"/>
        <v/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3365</v>
      </c>
      <c r="AD67" t="str">
        <f t="shared" si="48"/>
        <v/>
      </c>
      <c r="AE67" t="str">
        <f t="shared" si="49"/>
        <v/>
      </c>
    </row>
    <row r="68" spans="1:31">
      <c r="A68">
        <v>64</v>
      </c>
      <c r="B68" t="s">
        <v>77</v>
      </c>
      <c r="C68">
        <v>1488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1488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1488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1488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1488</v>
      </c>
      <c r="AD68" t="str">
        <f t="shared" si="48"/>
        <v/>
      </c>
      <c r="AE68" t="str">
        <f t="shared" si="49"/>
        <v/>
      </c>
    </row>
    <row r="69" spans="1:31">
      <c r="A69">
        <v>65</v>
      </c>
      <c r="B69" t="s">
        <v>78</v>
      </c>
      <c r="C69">
        <v>2887</v>
      </c>
      <c r="D69" t="s">
        <v>6</v>
      </c>
      <c r="E69" t="s">
        <v>6</v>
      </c>
      <c r="F69">
        <v>150</v>
      </c>
      <c r="G69">
        <f t="shared" ref="G69:G100" si="50">IF($E69=$D69, 1, 0)</f>
        <v>1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>
        <f t="shared" ref="O69:O100" si="58">IF(AND($F69=150, $G69=1, $E69="[n]"), $C69,"")</f>
        <v>2887</v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>
        <f t="shared" ref="S69:S100" si="62">IF(AND($F69=150, $G69=1), $C69,"")</f>
        <v>2887</v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>
        <f t="shared" ref="AA69:AA100" si="70">IF(AND(O69&lt;(O$101+2*O$102), O69&gt;(O$101-2*O$102)), O69, "")</f>
        <v>2887</v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>
        <f t="shared" ref="AE69:AE100" si="74">IF(AND(S69&lt;(S$101+2*S$102), S69&gt;(S$101-2*S$102)), S69, "")</f>
        <v>2887</v>
      </c>
    </row>
    <row r="70" spans="1:31">
      <c r="A70">
        <v>66</v>
      </c>
      <c r="B70" t="s">
        <v>79</v>
      </c>
      <c r="C70">
        <v>974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974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974</v>
      </c>
      <c r="Q70" t="str">
        <f t="shared" si="60"/>
        <v/>
      </c>
      <c r="R70" t="str">
        <f t="shared" si="61"/>
        <v/>
      </c>
      <c r="S70" t="str">
        <f t="shared" si="62"/>
        <v/>
      </c>
      <c r="T70">
        <f t="shared" si="63"/>
        <v>974</v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974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>
      <c r="A71">
        <v>67</v>
      </c>
      <c r="B71" t="s">
        <v>80</v>
      </c>
      <c r="C71">
        <v>3651</v>
      </c>
      <c r="D71" t="s">
        <v>5</v>
      </c>
      <c r="E71" t="s">
        <v>5</v>
      </c>
      <c r="F71">
        <v>150</v>
      </c>
      <c r="G71">
        <f t="shared" si="50"/>
        <v>1</v>
      </c>
      <c r="H71" t="str">
        <f t="shared" si="51"/>
        <v/>
      </c>
      <c r="I71" t="str">
        <f t="shared" si="52"/>
        <v/>
      </c>
      <c r="J71" t="str">
        <f t="shared" si="53"/>
        <v/>
      </c>
      <c r="K71">
        <f t="shared" si="54"/>
        <v>3651</v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>
        <f t="shared" si="62"/>
        <v>3651</v>
      </c>
      <c r="T71" t="str">
        <f t="shared" si="63"/>
        <v/>
      </c>
      <c r="U71" t="str">
        <f t="shared" si="64"/>
        <v/>
      </c>
      <c r="V71" t="str">
        <f t="shared" si="65"/>
        <v/>
      </c>
      <c r="W71">
        <f t="shared" si="66"/>
        <v>3651</v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>
        <f t="shared" si="74"/>
        <v>3651</v>
      </c>
    </row>
    <row r="72" spans="1:31">
      <c r="A72">
        <v>68</v>
      </c>
      <c r="B72" t="s">
        <v>81</v>
      </c>
      <c r="C72">
        <v>1205</v>
      </c>
      <c r="D72" t="s">
        <v>6</v>
      </c>
      <c r="E72" t="s">
        <v>6</v>
      </c>
      <c r="F72">
        <v>0</v>
      </c>
      <c r="G72">
        <f t="shared" si="50"/>
        <v>1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>
        <f t="shared" si="55"/>
        <v>1205</v>
      </c>
      <c r="M72" t="str">
        <f t="shared" si="56"/>
        <v/>
      </c>
      <c r="N72" t="str">
        <f t="shared" si="57"/>
        <v/>
      </c>
      <c r="O72" t="str">
        <f t="shared" si="58"/>
        <v/>
      </c>
      <c r="P72">
        <f t="shared" si="59"/>
        <v>1205</v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>
        <f t="shared" si="67"/>
        <v>1205</v>
      </c>
      <c r="Y72" t="str">
        <f t="shared" si="68"/>
        <v/>
      </c>
      <c r="Z72" t="str">
        <f t="shared" si="69"/>
        <v/>
      </c>
      <c r="AA72" t="str">
        <f t="shared" si="70"/>
        <v/>
      </c>
      <c r="AB72">
        <f t="shared" si="71"/>
        <v>1205</v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>
      <c r="A73">
        <v>69</v>
      </c>
      <c r="B73" t="s">
        <v>82</v>
      </c>
      <c r="C73">
        <v>1957</v>
      </c>
      <c r="D73" t="s">
        <v>6</v>
      </c>
      <c r="E73" t="s">
        <v>6</v>
      </c>
      <c r="F73">
        <v>50</v>
      </c>
      <c r="G73">
        <f t="shared" si="50"/>
        <v>1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>
        <f t="shared" si="56"/>
        <v>1957</v>
      </c>
      <c r="N73" t="str">
        <f t="shared" si="57"/>
        <v/>
      </c>
      <c r="O73" t="str">
        <f t="shared" si="58"/>
        <v/>
      </c>
      <c r="P73" t="str">
        <f t="shared" si="59"/>
        <v/>
      </c>
      <c r="Q73">
        <f t="shared" si="60"/>
        <v>1957</v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>
        <f t="shared" si="68"/>
        <v>1957</v>
      </c>
      <c r="Z73" t="str">
        <f t="shared" si="69"/>
        <v/>
      </c>
      <c r="AA73" t="str">
        <f t="shared" si="70"/>
        <v/>
      </c>
      <c r="AB73" t="str">
        <f t="shared" si="71"/>
        <v/>
      </c>
      <c r="AC73">
        <f t="shared" si="72"/>
        <v>1957</v>
      </c>
      <c r="AD73" t="str">
        <f t="shared" si="73"/>
        <v/>
      </c>
      <c r="AE73" t="str">
        <f t="shared" si="74"/>
        <v/>
      </c>
    </row>
    <row r="74" spans="1:31">
      <c r="A74">
        <v>70</v>
      </c>
      <c r="B74" t="s">
        <v>83</v>
      </c>
      <c r="C74">
        <v>1725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1725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1725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1725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1725</v>
      </c>
      <c r="AD74" t="str">
        <f t="shared" si="73"/>
        <v/>
      </c>
      <c r="AE74" t="str">
        <f t="shared" si="74"/>
        <v/>
      </c>
    </row>
    <row r="75" spans="1:31">
      <c r="A75">
        <v>71</v>
      </c>
      <c r="B75" t="s">
        <v>84</v>
      </c>
      <c r="C75">
        <v>2036</v>
      </c>
      <c r="D75" t="s">
        <v>5</v>
      </c>
      <c r="E75" t="s">
        <v>5</v>
      </c>
      <c r="F75">
        <v>100</v>
      </c>
      <c r="G75">
        <f t="shared" si="50"/>
        <v>1</v>
      </c>
      <c r="H75" t="str">
        <f t="shared" si="51"/>
        <v/>
      </c>
      <c r="I75" t="str">
        <f t="shared" si="52"/>
        <v/>
      </c>
      <c r="J75">
        <f t="shared" si="53"/>
        <v>2036</v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>
        <f t="shared" si="61"/>
        <v>2036</v>
      </c>
      <c r="S75" t="str">
        <f t="shared" si="62"/>
        <v/>
      </c>
      <c r="T75" t="str">
        <f t="shared" si="63"/>
        <v/>
      </c>
      <c r="U75" t="str">
        <f t="shared" si="64"/>
        <v/>
      </c>
      <c r="V75">
        <f t="shared" si="65"/>
        <v>2036</v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>
        <f t="shared" si="73"/>
        <v>2036</v>
      </c>
      <c r="AE75" t="str">
        <f t="shared" si="74"/>
        <v/>
      </c>
    </row>
    <row r="76" spans="1:31">
      <c r="A76">
        <v>72</v>
      </c>
      <c r="B76" t="s">
        <v>85</v>
      </c>
      <c r="C76">
        <v>4041</v>
      </c>
      <c r="D76" t="s">
        <v>6</v>
      </c>
      <c r="E76" t="s">
        <v>6</v>
      </c>
      <c r="F76">
        <v>100</v>
      </c>
      <c r="G76">
        <f t="shared" si="50"/>
        <v>1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>
        <f t="shared" si="57"/>
        <v>4041</v>
      </c>
      <c r="O76" t="str">
        <f t="shared" si="58"/>
        <v/>
      </c>
      <c r="P76" t="str">
        <f t="shared" si="59"/>
        <v/>
      </c>
      <c r="Q76" t="str">
        <f t="shared" si="60"/>
        <v/>
      </c>
      <c r="R76">
        <f t="shared" si="61"/>
        <v>4041</v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>
        <f t="shared" si="69"/>
        <v>4041</v>
      </c>
      <c r="AA76" t="str">
        <f t="shared" si="70"/>
        <v/>
      </c>
      <c r="AB76" t="str">
        <f t="shared" si="71"/>
        <v/>
      </c>
      <c r="AC76" t="str">
        <f t="shared" si="72"/>
        <v/>
      </c>
      <c r="AD76">
        <f t="shared" si="73"/>
        <v>4041</v>
      </c>
      <c r="AE76" t="str">
        <f t="shared" si="74"/>
        <v/>
      </c>
    </row>
    <row r="77" spans="1:31">
      <c r="A77">
        <v>73</v>
      </c>
      <c r="B77" t="s">
        <v>86</v>
      </c>
      <c r="C77">
        <v>1553</v>
      </c>
      <c r="D77" t="s">
        <v>5</v>
      </c>
      <c r="E77" t="s">
        <v>5</v>
      </c>
      <c r="F77">
        <v>100</v>
      </c>
      <c r="G77">
        <f t="shared" si="50"/>
        <v>1</v>
      </c>
      <c r="H77" t="str">
        <f t="shared" si="51"/>
        <v/>
      </c>
      <c r="I77" t="str">
        <f t="shared" si="52"/>
        <v/>
      </c>
      <c r="J77">
        <f t="shared" si="53"/>
        <v>1553</v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>
        <f t="shared" si="61"/>
        <v>1553</v>
      </c>
      <c r="S77" t="str">
        <f t="shared" si="62"/>
        <v/>
      </c>
      <c r="T77" t="str">
        <f t="shared" si="63"/>
        <v/>
      </c>
      <c r="U77" t="str">
        <f t="shared" si="64"/>
        <v/>
      </c>
      <c r="V77">
        <f t="shared" si="65"/>
        <v>1553</v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>
        <f t="shared" si="73"/>
        <v>1553</v>
      </c>
      <c r="AE77" t="str">
        <f t="shared" si="74"/>
        <v/>
      </c>
    </row>
    <row r="78" spans="1:31">
      <c r="A78">
        <v>74</v>
      </c>
      <c r="B78" t="s">
        <v>87</v>
      </c>
      <c r="C78">
        <v>2091</v>
      </c>
      <c r="D78" t="s">
        <v>6</v>
      </c>
      <c r="E78" t="s">
        <v>6</v>
      </c>
      <c r="F78">
        <v>100</v>
      </c>
      <c r="G78">
        <f t="shared" si="50"/>
        <v>1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>
        <f t="shared" si="57"/>
        <v>2091</v>
      </c>
      <c r="O78" t="str">
        <f t="shared" si="58"/>
        <v/>
      </c>
      <c r="P78" t="str">
        <f t="shared" si="59"/>
        <v/>
      </c>
      <c r="Q78" t="str">
        <f t="shared" si="60"/>
        <v/>
      </c>
      <c r="R78">
        <f t="shared" si="61"/>
        <v>2091</v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>
        <f t="shared" si="69"/>
        <v>2091</v>
      </c>
      <c r="AA78" t="str">
        <f t="shared" si="70"/>
        <v/>
      </c>
      <c r="AB78" t="str">
        <f t="shared" si="71"/>
        <v/>
      </c>
      <c r="AC78" t="str">
        <f t="shared" si="72"/>
        <v/>
      </c>
      <c r="AD78">
        <f t="shared" si="73"/>
        <v>2091</v>
      </c>
      <c r="AE78" t="str">
        <f t="shared" si="74"/>
        <v/>
      </c>
    </row>
    <row r="79" spans="1:31">
      <c r="A79">
        <v>75</v>
      </c>
      <c r="B79" t="s">
        <v>88</v>
      </c>
      <c r="C79">
        <v>3225</v>
      </c>
      <c r="D79" t="s">
        <v>5</v>
      </c>
      <c r="E79" t="s">
        <v>5</v>
      </c>
      <c r="F79">
        <v>150</v>
      </c>
      <c r="G79">
        <f t="shared" si="50"/>
        <v>1</v>
      </c>
      <c r="H79" t="str">
        <f t="shared" si="51"/>
        <v/>
      </c>
      <c r="I79" t="str">
        <f t="shared" si="52"/>
        <v/>
      </c>
      <c r="J79" t="str">
        <f t="shared" si="53"/>
        <v/>
      </c>
      <c r="K79">
        <f t="shared" si="54"/>
        <v>3225</v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>
        <f t="shared" si="62"/>
        <v>3225</v>
      </c>
      <c r="T79" t="str">
        <f t="shared" si="63"/>
        <v/>
      </c>
      <c r="U79" t="str">
        <f t="shared" si="64"/>
        <v/>
      </c>
      <c r="V79" t="str">
        <f t="shared" si="65"/>
        <v/>
      </c>
      <c r="W79">
        <f t="shared" si="66"/>
        <v>3225</v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>
        <f t="shared" si="74"/>
        <v>3225</v>
      </c>
    </row>
    <row r="80" spans="1:31">
      <c r="A80">
        <v>76</v>
      </c>
      <c r="B80" t="s">
        <v>89</v>
      </c>
      <c r="C80">
        <v>2023</v>
      </c>
      <c r="D80" t="s">
        <v>6</v>
      </c>
      <c r="E80" t="s">
        <v>6</v>
      </c>
      <c r="F80">
        <v>0</v>
      </c>
      <c r="G80">
        <f t="shared" si="50"/>
        <v>1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>
        <f t="shared" si="55"/>
        <v>2023</v>
      </c>
      <c r="M80" t="str">
        <f t="shared" si="56"/>
        <v/>
      </c>
      <c r="N80" t="str">
        <f t="shared" si="57"/>
        <v/>
      </c>
      <c r="O80" t="str">
        <f t="shared" si="58"/>
        <v/>
      </c>
      <c r="P80">
        <f t="shared" si="59"/>
        <v>2023</v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>
        <f t="shared" si="67"/>
        <v>2023</v>
      </c>
      <c r="Y80" t="str">
        <f t="shared" si="68"/>
        <v/>
      </c>
      <c r="Z80" t="str">
        <f t="shared" si="69"/>
        <v/>
      </c>
      <c r="AA80" t="str">
        <f t="shared" si="70"/>
        <v/>
      </c>
      <c r="AB80">
        <f t="shared" si="71"/>
        <v>2023</v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>
      <c r="A81">
        <v>77</v>
      </c>
      <c r="B81" t="s">
        <v>90</v>
      </c>
      <c r="C81">
        <v>1608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1608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1608</v>
      </c>
      <c r="Q81" t="str">
        <f t="shared" si="60"/>
        <v/>
      </c>
      <c r="R81" t="str">
        <f t="shared" si="61"/>
        <v/>
      </c>
      <c r="S81" t="str">
        <f t="shared" si="62"/>
        <v/>
      </c>
      <c r="T81">
        <f t="shared" si="63"/>
        <v>1608</v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1608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>
      <c r="A82">
        <v>78</v>
      </c>
      <c r="B82" t="s">
        <v>91</v>
      </c>
      <c r="C82">
        <v>3799</v>
      </c>
      <c r="D82" t="s">
        <v>5</v>
      </c>
      <c r="E82" t="s">
        <v>5</v>
      </c>
      <c r="F82">
        <v>50</v>
      </c>
      <c r="G82">
        <f t="shared" si="50"/>
        <v>1</v>
      </c>
      <c r="H82" t="str">
        <f t="shared" si="51"/>
        <v/>
      </c>
      <c r="I82">
        <f t="shared" si="52"/>
        <v>3799</v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>
        <f t="shared" si="60"/>
        <v>3799</v>
      </c>
      <c r="R82" t="str">
        <f t="shared" si="61"/>
        <v/>
      </c>
      <c r="S82" t="str">
        <f t="shared" si="62"/>
        <v/>
      </c>
      <c r="T82" t="str">
        <f t="shared" si="63"/>
        <v/>
      </c>
      <c r="U82" t="str">
        <f t="shared" si="64"/>
        <v/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 t="str">
        <f t="shared" si="72"/>
        <v/>
      </c>
      <c r="AD82" t="str">
        <f t="shared" si="73"/>
        <v/>
      </c>
      <c r="AE82" t="str">
        <f t="shared" si="74"/>
        <v/>
      </c>
    </row>
    <row r="83" spans="1:31">
      <c r="A83">
        <v>79</v>
      </c>
      <c r="B83" t="s">
        <v>92</v>
      </c>
      <c r="C83">
        <v>1087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1087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1087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1087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1087</v>
      </c>
      <c r="AD83" t="str">
        <f t="shared" si="73"/>
        <v/>
      </c>
      <c r="AE83" t="str">
        <f t="shared" si="74"/>
        <v/>
      </c>
    </row>
    <row r="84" spans="1:31">
      <c r="A84">
        <v>80</v>
      </c>
      <c r="B84" t="s">
        <v>93</v>
      </c>
      <c r="C84">
        <v>1701</v>
      </c>
      <c r="D84" t="s">
        <v>6</v>
      </c>
      <c r="E84" t="s">
        <v>6</v>
      </c>
      <c r="F84">
        <v>150</v>
      </c>
      <c r="G84">
        <f t="shared" si="50"/>
        <v>1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>
        <f t="shared" si="58"/>
        <v>1701</v>
      </c>
      <c r="P84" t="str">
        <f t="shared" si="59"/>
        <v/>
      </c>
      <c r="Q84" t="str">
        <f t="shared" si="60"/>
        <v/>
      </c>
      <c r="R84" t="str">
        <f t="shared" si="61"/>
        <v/>
      </c>
      <c r="S84">
        <f t="shared" si="62"/>
        <v>1701</v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>
        <f t="shared" si="70"/>
        <v>1701</v>
      </c>
      <c r="AB84" t="str">
        <f t="shared" si="71"/>
        <v/>
      </c>
      <c r="AC84" t="str">
        <f t="shared" si="72"/>
        <v/>
      </c>
      <c r="AD84" t="str">
        <f t="shared" si="73"/>
        <v/>
      </c>
      <c r="AE84">
        <f t="shared" si="74"/>
        <v>1701</v>
      </c>
    </row>
    <row r="85" spans="1:31">
      <c r="A85">
        <v>81</v>
      </c>
      <c r="B85" t="s">
        <v>94</v>
      </c>
      <c r="C85">
        <v>2352</v>
      </c>
      <c r="D85" t="s">
        <v>6</v>
      </c>
      <c r="E85" t="s">
        <v>6</v>
      </c>
      <c r="F85">
        <v>50</v>
      </c>
      <c r="G85">
        <f t="shared" si="50"/>
        <v>1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>
        <f t="shared" si="56"/>
        <v>2352</v>
      </c>
      <c r="N85" t="str">
        <f t="shared" si="57"/>
        <v/>
      </c>
      <c r="O85" t="str">
        <f t="shared" si="58"/>
        <v/>
      </c>
      <c r="P85" t="str">
        <f t="shared" si="59"/>
        <v/>
      </c>
      <c r="Q85">
        <f t="shared" si="60"/>
        <v>2352</v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>
        <f t="shared" si="68"/>
        <v>2352</v>
      </c>
      <c r="Z85" t="str">
        <f t="shared" si="69"/>
        <v/>
      </c>
      <c r="AA85" t="str">
        <f t="shared" si="70"/>
        <v/>
      </c>
      <c r="AB85" t="str">
        <f t="shared" si="71"/>
        <v/>
      </c>
      <c r="AC85">
        <f t="shared" si="72"/>
        <v>2352</v>
      </c>
      <c r="AD85" t="str">
        <f t="shared" si="73"/>
        <v/>
      </c>
      <c r="AE85" t="str">
        <f t="shared" si="74"/>
        <v/>
      </c>
    </row>
    <row r="86" spans="1:31">
      <c r="A86">
        <v>82</v>
      </c>
      <c r="B86" t="s">
        <v>95</v>
      </c>
      <c r="C86">
        <v>1046</v>
      </c>
      <c r="D86" t="s">
        <v>5</v>
      </c>
      <c r="E86" t="s">
        <v>5</v>
      </c>
      <c r="F86">
        <v>0</v>
      </c>
      <c r="G86">
        <f t="shared" si="50"/>
        <v>1</v>
      </c>
      <c r="H86">
        <f t="shared" si="51"/>
        <v>1046</v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>
        <f t="shared" si="59"/>
        <v>1046</v>
      </c>
      <c r="Q86" t="str">
        <f t="shared" si="60"/>
        <v/>
      </c>
      <c r="R86" t="str">
        <f t="shared" si="61"/>
        <v/>
      </c>
      <c r="S86" t="str">
        <f t="shared" si="62"/>
        <v/>
      </c>
      <c r="T86">
        <f t="shared" si="63"/>
        <v>1046</v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>
        <f t="shared" si="71"/>
        <v>1046</v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>
      <c r="A87">
        <v>83</v>
      </c>
      <c r="B87" t="s">
        <v>96</v>
      </c>
      <c r="C87">
        <v>2609</v>
      </c>
      <c r="D87" t="s">
        <v>6</v>
      </c>
      <c r="E87" t="s">
        <v>6</v>
      </c>
      <c r="F87">
        <v>150</v>
      </c>
      <c r="G87">
        <f t="shared" si="50"/>
        <v>1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>
        <f t="shared" si="58"/>
        <v>2609</v>
      </c>
      <c r="P87" t="str">
        <f t="shared" si="59"/>
        <v/>
      </c>
      <c r="Q87" t="str">
        <f t="shared" si="60"/>
        <v/>
      </c>
      <c r="R87" t="str">
        <f t="shared" si="61"/>
        <v/>
      </c>
      <c r="S87">
        <f t="shared" si="62"/>
        <v>2609</v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>
        <f t="shared" si="70"/>
        <v>2609</v>
      </c>
      <c r="AB87" t="str">
        <f t="shared" si="71"/>
        <v/>
      </c>
      <c r="AC87" t="str">
        <f t="shared" si="72"/>
        <v/>
      </c>
      <c r="AD87" t="str">
        <f t="shared" si="73"/>
        <v/>
      </c>
      <c r="AE87">
        <f t="shared" si="74"/>
        <v>2609</v>
      </c>
    </row>
    <row r="88" spans="1:31">
      <c r="A88">
        <v>84</v>
      </c>
      <c r="B88" t="s">
        <v>97</v>
      </c>
      <c r="C88">
        <v>2242</v>
      </c>
      <c r="D88" t="s">
        <v>5</v>
      </c>
      <c r="E88" t="s">
        <v>5</v>
      </c>
      <c r="F88">
        <v>50</v>
      </c>
      <c r="G88">
        <f t="shared" si="50"/>
        <v>1</v>
      </c>
      <c r="H88" t="str">
        <f t="shared" si="51"/>
        <v/>
      </c>
      <c r="I88">
        <f t="shared" si="52"/>
        <v>2242</v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>
        <f t="shared" si="60"/>
        <v>2242</v>
      </c>
      <c r="R88" t="str">
        <f t="shared" si="61"/>
        <v/>
      </c>
      <c r="S88" t="str">
        <f t="shared" si="62"/>
        <v/>
      </c>
      <c r="T88" t="str">
        <f t="shared" si="63"/>
        <v/>
      </c>
      <c r="U88">
        <f t="shared" si="64"/>
        <v>2242</v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>
        <f t="shared" si="72"/>
        <v>2242</v>
      </c>
      <c r="AD88" t="str">
        <f t="shared" si="73"/>
        <v/>
      </c>
      <c r="AE88" t="str">
        <f t="shared" si="74"/>
        <v/>
      </c>
    </row>
    <row r="89" spans="1:31">
      <c r="A89">
        <v>85</v>
      </c>
      <c r="B89" t="s">
        <v>98</v>
      </c>
      <c r="C89">
        <v>3251</v>
      </c>
      <c r="D89" t="s">
        <v>5</v>
      </c>
      <c r="E89" t="s">
        <v>5</v>
      </c>
      <c r="F89">
        <v>100</v>
      </c>
      <c r="G89">
        <f t="shared" si="50"/>
        <v>1</v>
      </c>
      <c r="H89" t="str">
        <f t="shared" si="51"/>
        <v/>
      </c>
      <c r="I89" t="str">
        <f t="shared" si="52"/>
        <v/>
      </c>
      <c r="J89">
        <f t="shared" si="53"/>
        <v>3251</v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>
        <f t="shared" si="61"/>
        <v>3251</v>
      </c>
      <c r="S89" t="str">
        <f t="shared" si="62"/>
        <v/>
      </c>
      <c r="T89" t="str">
        <f t="shared" si="63"/>
        <v/>
      </c>
      <c r="U89" t="str">
        <f t="shared" si="64"/>
        <v/>
      </c>
      <c r="V89">
        <f t="shared" si="65"/>
        <v>3251</v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>
        <f t="shared" si="73"/>
        <v>3251</v>
      </c>
      <c r="AE89" t="str">
        <f t="shared" si="74"/>
        <v/>
      </c>
    </row>
    <row r="90" spans="1:31">
      <c r="A90">
        <v>86</v>
      </c>
      <c r="B90" t="s">
        <v>99</v>
      </c>
      <c r="C90">
        <v>1766</v>
      </c>
      <c r="D90" t="s">
        <v>6</v>
      </c>
      <c r="E90" t="s">
        <v>6</v>
      </c>
      <c r="F90">
        <v>0</v>
      </c>
      <c r="G90">
        <f t="shared" si="50"/>
        <v>1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>
        <f t="shared" si="55"/>
        <v>1766</v>
      </c>
      <c r="M90" t="str">
        <f t="shared" si="56"/>
        <v/>
      </c>
      <c r="N90" t="str">
        <f t="shared" si="57"/>
        <v/>
      </c>
      <c r="O90" t="str">
        <f t="shared" si="58"/>
        <v/>
      </c>
      <c r="P90">
        <f t="shared" si="59"/>
        <v>1766</v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>
        <f t="shared" si="67"/>
        <v>1766</v>
      </c>
      <c r="Y90" t="str">
        <f t="shared" si="68"/>
        <v/>
      </c>
      <c r="Z90" t="str">
        <f t="shared" si="69"/>
        <v/>
      </c>
      <c r="AA90" t="str">
        <f t="shared" si="70"/>
        <v/>
      </c>
      <c r="AB90">
        <f t="shared" si="71"/>
        <v>1766</v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>
      <c r="A91">
        <v>87</v>
      </c>
      <c r="B91" t="s">
        <v>100</v>
      </c>
      <c r="C91">
        <v>3944</v>
      </c>
      <c r="D91" t="s">
        <v>5</v>
      </c>
      <c r="E91" t="s">
        <v>5</v>
      </c>
      <c r="F91">
        <v>150</v>
      </c>
      <c r="G91">
        <f t="shared" si="50"/>
        <v>1</v>
      </c>
      <c r="H91" t="str">
        <f t="shared" si="51"/>
        <v/>
      </c>
      <c r="I91" t="str">
        <f t="shared" si="52"/>
        <v/>
      </c>
      <c r="J91" t="str">
        <f t="shared" si="53"/>
        <v/>
      </c>
      <c r="K91">
        <f t="shared" si="54"/>
        <v>3944</v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>
        <f t="shared" si="62"/>
        <v>3944</v>
      </c>
      <c r="T91" t="str">
        <f t="shared" si="63"/>
        <v/>
      </c>
      <c r="U91" t="str">
        <f t="shared" si="64"/>
        <v/>
      </c>
      <c r="V91" t="str">
        <f t="shared" si="65"/>
        <v/>
      </c>
      <c r="W91">
        <f t="shared" si="66"/>
        <v>3944</v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>
        <f t="shared" si="74"/>
        <v>3944</v>
      </c>
    </row>
    <row r="92" spans="1:31">
      <c r="A92">
        <v>88</v>
      </c>
      <c r="B92" t="s">
        <v>101</v>
      </c>
      <c r="C92">
        <v>3521</v>
      </c>
      <c r="D92" t="s">
        <v>6</v>
      </c>
      <c r="E92" t="s">
        <v>6</v>
      </c>
      <c r="F92">
        <v>100</v>
      </c>
      <c r="G92">
        <f t="shared" si="50"/>
        <v>1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>
        <f t="shared" si="57"/>
        <v>3521</v>
      </c>
      <c r="O92" t="str">
        <f t="shared" si="58"/>
        <v/>
      </c>
      <c r="P92" t="str">
        <f t="shared" si="59"/>
        <v/>
      </c>
      <c r="Q92" t="str">
        <f t="shared" si="60"/>
        <v/>
      </c>
      <c r="R92">
        <f t="shared" si="61"/>
        <v>3521</v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>
        <f t="shared" si="69"/>
        <v>3521</v>
      </c>
      <c r="AA92" t="str">
        <f t="shared" si="70"/>
        <v/>
      </c>
      <c r="AB92" t="str">
        <f t="shared" si="71"/>
        <v/>
      </c>
      <c r="AC92" t="str">
        <f t="shared" si="72"/>
        <v/>
      </c>
      <c r="AD92">
        <f t="shared" si="73"/>
        <v>3521</v>
      </c>
      <c r="AE92" t="str">
        <f t="shared" si="74"/>
        <v/>
      </c>
    </row>
    <row r="93" spans="1:31">
      <c r="A93">
        <v>89</v>
      </c>
      <c r="B93" t="s">
        <v>102</v>
      </c>
      <c r="C93">
        <v>3428</v>
      </c>
      <c r="D93" t="s">
        <v>6</v>
      </c>
      <c r="E93" t="s">
        <v>6</v>
      </c>
      <c r="F93">
        <v>100</v>
      </c>
      <c r="G93">
        <f t="shared" si="50"/>
        <v>1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>
        <f t="shared" si="57"/>
        <v>3428</v>
      </c>
      <c r="O93" t="str">
        <f t="shared" si="58"/>
        <v/>
      </c>
      <c r="P93" t="str">
        <f t="shared" si="59"/>
        <v/>
      </c>
      <c r="Q93" t="str">
        <f t="shared" si="60"/>
        <v/>
      </c>
      <c r="R93">
        <f t="shared" si="61"/>
        <v>3428</v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>
        <f t="shared" si="69"/>
        <v>3428</v>
      </c>
      <c r="AA93" t="str">
        <f t="shared" si="70"/>
        <v/>
      </c>
      <c r="AB93" t="str">
        <f t="shared" si="71"/>
        <v/>
      </c>
      <c r="AC93" t="str">
        <f t="shared" si="72"/>
        <v/>
      </c>
      <c r="AD93">
        <f t="shared" si="73"/>
        <v>3428</v>
      </c>
      <c r="AE93" t="str">
        <f t="shared" si="74"/>
        <v/>
      </c>
    </row>
    <row r="94" spans="1:31">
      <c r="A94">
        <v>90</v>
      </c>
      <c r="B94" t="s">
        <v>103</v>
      </c>
      <c r="C94">
        <v>1599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1599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1599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1599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1599</v>
      </c>
      <c r="AD94" t="str">
        <f t="shared" si="73"/>
        <v/>
      </c>
      <c r="AE94" t="str">
        <f t="shared" si="74"/>
        <v/>
      </c>
    </row>
    <row r="95" spans="1:31">
      <c r="A95">
        <v>91</v>
      </c>
      <c r="B95" t="s">
        <v>104</v>
      </c>
      <c r="C95">
        <v>1176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1176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1176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1176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1176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>
      <c r="A96">
        <v>92</v>
      </c>
      <c r="B96" t="s">
        <v>105</v>
      </c>
      <c r="C96">
        <v>3449</v>
      </c>
      <c r="D96" t="s">
        <v>5</v>
      </c>
      <c r="E96" t="s">
        <v>5</v>
      </c>
      <c r="F96">
        <v>150</v>
      </c>
      <c r="G96">
        <f t="shared" si="50"/>
        <v>1</v>
      </c>
      <c r="H96" t="str">
        <f t="shared" si="51"/>
        <v/>
      </c>
      <c r="I96" t="str">
        <f t="shared" si="52"/>
        <v/>
      </c>
      <c r="J96" t="str">
        <f t="shared" si="53"/>
        <v/>
      </c>
      <c r="K96">
        <f t="shared" si="54"/>
        <v>3449</v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>
        <f t="shared" si="62"/>
        <v>3449</v>
      </c>
      <c r="T96" t="str">
        <f t="shared" si="63"/>
        <v/>
      </c>
      <c r="U96" t="str">
        <f t="shared" si="64"/>
        <v/>
      </c>
      <c r="V96" t="str">
        <f t="shared" si="65"/>
        <v/>
      </c>
      <c r="W96">
        <f t="shared" si="66"/>
        <v>3449</v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>
        <f t="shared" si="74"/>
        <v>3449</v>
      </c>
    </row>
    <row r="97" spans="1:31">
      <c r="A97">
        <v>93</v>
      </c>
      <c r="B97" t="s">
        <v>106</v>
      </c>
      <c r="C97">
        <v>1579</v>
      </c>
      <c r="D97" t="s">
        <v>6</v>
      </c>
      <c r="E97" t="s">
        <v>6</v>
      </c>
      <c r="F97">
        <v>150</v>
      </c>
      <c r="G97">
        <f t="shared" si="50"/>
        <v>1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>
        <f t="shared" si="58"/>
        <v>1579</v>
      </c>
      <c r="P97" t="str">
        <f t="shared" si="59"/>
        <v/>
      </c>
      <c r="Q97" t="str">
        <f t="shared" si="60"/>
        <v/>
      </c>
      <c r="R97" t="str">
        <f t="shared" si="61"/>
        <v/>
      </c>
      <c r="S97">
        <f t="shared" si="62"/>
        <v>1579</v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>
        <f t="shared" si="70"/>
        <v>1579</v>
      </c>
      <c r="AB97" t="str">
        <f t="shared" si="71"/>
        <v/>
      </c>
      <c r="AC97" t="str">
        <f t="shared" si="72"/>
        <v/>
      </c>
      <c r="AD97" t="str">
        <f t="shared" si="73"/>
        <v/>
      </c>
      <c r="AE97">
        <f t="shared" si="74"/>
        <v>1579</v>
      </c>
    </row>
    <row r="98" spans="1:31">
      <c r="A98">
        <v>94</v>
      </c>
      <c r="B98" t="s">
        <v>107</v>
      </c>
      <c r="C98">
        <v>1417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1417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1417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1417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1417</v>
      </c>
      <c r="AD98" t="str">
        <f t="shared" si="73"/>
        <v/>
      </c>
      <c r="AE98" t="str">
        <f t="shared" si="74"/>
        <v/>
      </c>
    </row>
    <row r="99" spans="1:31">
      <c r="A99">
        <v>95</v>
      </c>
      <c r="B99" t="s">
        <v>108</v>
      </c>
      <c r="C99">
        <v>1380</v>
      </c>
      <c r="D99" t="s">
        <v>5</v>
      </c>
      <c r="E99" t="s">
        <v>5</v>
      </c>
      <c r="F99">
        <v>100</v>
      </c>
      <c r="G99">
        <f t="shared" si="50"/>
        <v>1</v>
      </c>
      <c r="H99" t="str">
        <f t="shared" si="51"/>
        <v/>
      </c>
      <c r="I99" t="str">
        <f t="shared" si="52"/>
        <v/>
      </c>
      <c r="J99">
        <f t="shared" si="53"/>
        <v>1380</v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>
        <f t="shared" si="61"/>
        <v>1380</v>
      </c>
      <c r="S99" t="str">
        <f t="shared" si="62"/>
        <v/>
      </c>
      <c r="T99" t="str">
        <f t="shared" si="63"/>
        <v/>
      </c>
      <c r="U99" t="str">
        <f t="shared" si="64"/>
        <v/>
      </c>
      <c r="V99">
        <f t="shared" si="65"/>
        <v>1380</v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>
        <f t="shared" si="73"/>
        <v>1380</v>
      </c>
      <c r="AE99" t="str">
        <f t="shared" si="74"/>
        <v/>
      </c>
    </row>
    <row r="100" spans="1:31">
      <c r="A100">
        <v>96</v>
      </c>
      <c r="B100" t="s">
        <v>109</v>
      </c>
      <c r="C100">
        <v>4526</v>
      </c>
      <c r="D100" t="s">
        <v>6</v>
      </c>
      <c r="E100" t="s">
        <v>6</v>
      </c>
      <c r="F100">
        <v>0</v>
      </c>
      <c r="G100">
        <f t="shared" si="50"/>
        <v>1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>
        <f t="shared" si="55"/>
        <v>4526</v>
      </c>
      <c r="M100" t="str">
        <f t="shared" si="56"/>
        <v/>
      </c>
      <c r="N100" t="str">
        <f t="shared" si="57"/>
        <v/>
      </c>
      <c r="O100" t="str">
        <f t="shared" si="58"/>
        <v/>
      </c>
      <c r="P100">
        <f t="shared" si="59"/>
        <v>4526</v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 t="str">
        <f t="shared" si="67"/>
        <v/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 t="str">
        <f t="shared" si="71"/>
        <v/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>
      <c r="G101" t="s">
        <v>12</v>
      </c>
      <c r="H101">
        <f t="shared" ref="H101:AE101" si="75">AVERAGE(H5:H100)</f>
        <v>1221.8333333333333</v>
      </c>
      <c r="I101">
        <f t="shared" si="75"/>
        <v>2085.8000000000002</v>
      </c>
      <c r="J101">
        <f t="shared" si="75"/>
        <v>2733.1666666666665</v>
      </c>
      <c r="K101">
        <f t="shared" si="75"/>
        <v>3625.4545454545455</v>
      </c>
      <c r="L101">
        <f t="shared" si="75"/>
        <v>1918.25</v>
      </c>
      <c r="M101">
        <f t="shared" si="75"/>
        <v>1969</v>
      </c>
      <c r="N101">
        <f t="shared" si="75"/>
        <v>2779.75</v>
      </c>
      <c r="O101">
        <f t="shared" si="75"/>
        <v>2800.6</v>
      </c>
      <c r="P101">
        <f t="shared" si="75"/>
        <v>1570.0416666666667</v>
      </c>
      <c r="Q101">
        <f t="shared" si="75"/>
        <v>2022.090909090909</v>
      </c>
      <c r="R101">
        <f t="shared" si="75"/>
        <v>2756.4583333333335</v>
      </c>
      <c r="S101">
        <f t="shared" si="75"/>
        <v>3232.6666666666665</v>
      </c>
      <c r="T101">
        <f t="shared" si="75"/>
        <v>1221.8333333333333</v>
      </c>
      <c r="U101">
        <f t="shared" si="75"/>
        <v>1895.4444444444443</v>
      </c>
      <c r="V101">
        <f t="shared" si="75"/>
        <v>2733.1666666666665</v>
      </c>
      <c r="W101">
        <f t="shared" si="75"/>
        <v>3332.7</v>
      </c>
      <c r="X101">
        <f t="shared" si="75"/>
        <v>1681.1818181818182</v>
      </c>
      <c r="Y101">
        <f t="shared" si="75"/>
        <v>1842.090909090909</v>
      </c>
      <c r="Z101">
        <f t="shared" si="75"/>
        <v>2779.75</v>
      </c>
      <c r="AA101">
        <f t="shared" si="75"/>
        <v>2800.6</v>
      </c>
      <c r="AB101">
        <f t="shared" si="75"/>
        <v>1441.5217391304348</v>
      </c>
      <c r="AC101">
        <f t="shared" si="75"/>
        <v>1937.4761904761904</v>
      </c>
      <c r="AD101">
        <f t="shared" si="75"/>
        <v>2672.4347826086955</v>
      </c>
      <c r="AE101">
        <f t="shared" si="75"/>
        <v>3066.65</v>
      </c>
    </row>
    <row r="102" spans="1:31">
      <c r="G102" t="s">
        <v>13</v>
      </c>
      <c r="H102">
        <f t="shared" ref="H102:AE102" si="76">STDEV(H5:H100)</f>
        <v>215.4533627380915</v>
      </c>
      <c r="I102">
        <f t="shared" si="76"/>
        <v>834.82264250824232</v>
      </c>
      <c r="J102">
        <f t="shared" si="76"/>
        <v>1019.7018132173681</v>
      </c>
      <c r="K102">
        <f t="shared" si="76"/>
        <v>1332.6056703793781</v>
      </c>
      <c r="L102">
        <f t="shared" si="76"/>
        <v>961.87271176406898</v>
      </c>
      <c r="M102">
        <f t="shared" si="76"/>
        <v>649.5466950811998</v>
      </c>
      <c r="N102">
        <f t="shared" si="76"/>
        <v>789.14834704025304</v>
      </c>
      <c r="O102">
        <f t="shared" si="76"/>
        <v>884.37777247307895</v>
      </c>
      <c r="P102">
        <f t="shared" si="76"/>
        <v>768.90065390771406</v>
      </c>
      <c r="Q102">
        <f t="shared" si="76"/>
        <v>723.34513326501451</v>
      </c>
      <c r="R102">
        <f t="shared" si="76"/>
        <v>892.01861840418474</v>
      </c>
      <c r="S102">
        <f t="shared" si="76"/>
        <v>1190.8277933157813</v>
      </c>
      <c r="T102">
        <f t="shared" si="76"/>
        <v>215.4533627380915</v>
      </c>
      <c r="U102">
        <f t="shared" si="76"/>
        <v>613.51326617912503</v>
      </c>
      <c r="V102">
        <f t="shared" si="76"/>
        <v>1019.7018132173681</v>
      </c>
      <c r="W102">
        <f t="shared" si="76"/>
        <v>962.10441221314397</v>
      </c>
      <c r="X102">
        <f t="shared" si="76"/>
        <v>525.22525037964772</v>
      </c>
      <c r="Y102">
        <f t="shared" si="76"/>
        <v>501.50163599841886</v>
      </c>
      <c r="Z102">
        <f t="shared" si="76"/>
        <v>789.14834704025304</v>
      </c>
      <c r="AA102">
        <f t="shared" si="76"/>
        <v>884.37777247307895</v>
      </c>
      <c r="AB102">
        <f t="shared" si="76"/>
        <v>451.27091939072159</v>
      </c>
      <c r="AC102">
        <f t="shared" si="76"/>
        <v>619.67867633537458</v>
      </c>
      <c r="AD102">
        <f t="shared" si="76"/>
        <v>809.15049876043975</v>
      </c>
      <c r="AE102">
        <f t="shared" si="76"/>
        <v>939.92084073187027</v>
      </c>
    </row>
    <row r="103" spans="1:31" s="2" customFormat="1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>
      <c r="H104" s="7" t="s">
        <v>9</v>
      </c>
      <c r="I104" s="7"/>
      <c r="J104" s="7"/>
      <c r="K104" s="7"/>
      <c r="L104" s="7" t="s">
        <v>10</v>
      </c>
      <c r="M104" s="7"/>
      <c r="N104" s="7"/>
      <c r="O104" s="7"/>
      <c r="P104" s="7" t="s">
        <v>11</v>
      </c>
      <c r="Q104" s="7"/>
      <c r="R104" s="7"/>
      <c r="S104" s="7"/>
      <c r="T104" s="7" t="s">
        <v>9</v>
      </c>
      <c r="U104" s="7"/>
      <c r="V104" s="7"/>
      <c r="W104" s="7"/>
      <c r="X104" s="7" t="s">
        <v>10</v>
      </c>
      <c r="Y104" s="7"/>
      <c r="Z104" s="7"/>
      <c r="AA104" s="7"/>
      <c r="AB104" s="7" t="s">
        <v>11</v>
      </c>
      <c r="AC104" s="7"/>
      <c r="AD104" s="7"/>
      <c r="AE104" s="7"/>
    </row>
    <row r="105" spans="1:31" s="2" customFormat="1">
      <c r="H105" s="4" t="s">
        <v>7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4" t="s">
        <v>8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6"/>
    </row>
    <row r="106" spans="1:31" s="2" customFormat="1">
      <c r="G106" s="2" t="s">
        <v>110</v>
      </c>
      <c r="H106" s="3">
        <f>COUNTIFS($G$5:$G$100,0,$E$5:$E$100,"[b]",$F$5:$F$100,0)</f>
        <v>0</v>
      </c>
      <c r="I106" s="3">
        <f>COUNTIFS($G$5:$G$100,0,$E$5:$E$100,"[b]",$F$5:$F$100,50)</f>
        <v>2</v>
      </c>
      <c r="J106" s="3">
        <f>COUNTIFS($G$5:$G$100,0,$E$5:$E$100,"[b]",$F$5:$F$100,100)</f>
        <v>0</v>
      </c>
      <c r="K106" s="3">
        <f>COUNTIFS($G$5:$G$100,0,$E$5:$E$100,"[b]",$F$5:$F$100,150)</f>
        <v>1</v>
      </c>
      <c r="L106" s="3">
        <f>COUNTIFS($G$5:$G$100,0,$E$5:$E$100,"[n]",$F$5:$F$100,0)</f>
        <v>0</v>
      </c>
      <c r="M106" s="3">
        <f>COUNTIFS($G$5:$G$100,0,$E$5:$E$100,"[n]",$F$5:$F$100,50)</f>
        <v>0</v>
      </c>
      <c r="N106" s="3">
        <f>COUNTIFS($G$5:$G$100,0,$E$5:$E$100,"[n]",$F$5:$F$100,100)</f>
        <v>0</v>
      </c>
      <c r="O106" s="3">
        <f>COUNTIFS($G$5:$G$100,0,$E$5:$E$100,"[n]",$F$5:$F$100,150)</f>
        <v>2</v>
      </c>
      <c r="P106" s="3">
        <f>COUNTIFS($G$5:$G$100,0,$F$5:$F$100,0)</f>
        <v>0</v>
      </c>
      <c r="Q106" s="3">
        <f>COUNTIFS($G$5:$G$100,0,$F$5:$F$100,50)</f>
        <v>2</v>
      </c>
      <c r="R106" s="3">
        <f>COUNTIFS($G$5:$G$100,0,$F$5:$F$100,100)</f>
        <v>0</v>
      </c>
      <c r="S106" s="3">
        <f>COUNTIFS($G$5:$G$100,0,$F$5:$F$100,150)</f>
        <v>3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/>
  </sheetData>
  <mergeCells count="17">
    <mergeCell ref="H1:AE1"/>
    <mergeCell ref="X104:AA104"/>
    <mergeCell ref="AB104:AE104"/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  <mergeCell ref="T104:W10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van Harmelen</cp:lastModifiedBy>
  <dcterms:created xsi:type="dcterms:W3CDTF">2008-08-04T19:44:12Z</dcterms:created>
  <dcterms:modified xsi:type="dcterms:W3CDTF">2014-06-03T21:10:10Z</dcterms:modified>
</cp:coreProperties>
</file>