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2" sheetId="2" r:id="rId1"/>
  </sheets>
  <calcPr calcId="144525"/>
</workbook>
</file>

<file path=xl/calcChain.xml><?xml version="1.0" encoding="utf-8"?>
<calcChain xmlns="http://schemas.openxmlformats.org/spreadsheetml/2006/main"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E39" i="2"/>
  <c r="F29" i="2"/>
  <c r="F28" i="2"/>
  <c r="F22" i="2"/>
  <c r="F18" i="2"/>
  <c r="F12" i="2"/>
  <c r="F11" i="2"/>
  <c r="F7" i="2"/>
  <c r="F6" i="2"/>
  <c r="F5" i="2"/>
  <c r="F4" i="2"/>
  <c r="F3" i="2"/>
  <c r="F2" i="2"/>
  <c r="F39" i="2" l="1"/>
  <c r="G13" i="2"/>
  <c r="G7" i="2"/>
  <c r="G3" i="2"/>
  <c r="G4" i="2"/>
  <c r="G5" i="2"/>
  <c r="G6" i="2"/>
  <c r="G8" i="2"/>
  <c r="G9" i="2"/>
  <c r="G10" i="2"/>
  <c r="G11" i="2"/>
  <c r="G12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41" i="2" s="1"/>
  <c r="G2" i="2"/>
  <c r="G39" i="2" l="1"/>
  <c r="G43" i="2" s="1"/>
</calcChain>
</file>

<file path=xl/sharedStrings.xml><?xml version="1.0" encoding="utf-8"?>
<sst xmlns="http://schemas.openxmlformats.org/spreadsheetml/2006/main" count="114" uniqueCount="112">
  <si>
    <t>Contract Code</t>
  </si>
  <si>
    <t>Customer</t>
  </si>
  <si>
    <t>Outstanding Balance</t>
  </si>
  <si>
    <t>CC-01370</t>
  </si>
  <si>
    <t>STEPHEN MANYANKI MASAMA</t>
  </si>
  <si>
    <t>CC-01350</t>
  </si>
  <si>
    <t>EVORD MICHAEL URIO</t>
  </si>
  <si>
    <t>CC-01251</t>
  </si>
  <si>
    <t>NJILE MAKONGOLO SANGU</t>
  </si>
  <si>
    <t>CC-01209</t>
  </si>
  <si>
    <t>METRON BATAZAR MWENDA</t>
  </si>
  <si>
    <t>CC-01179</t>
  </si>
  <si>
    <t>ABUBAKARI ABDUL IRANGA</t>
  </si>
  <si>
    <t>CC-01238</t>
  </si>
  <si>
    <t>JOHNSON SAYI MAKEJA</t>
  </si>
  <si>
    <t>CC-01090</t>
  </si>
  <si>
    <t>EMMANUEL INGRAM MSAGA</t>
  </si>
  <si>
    <t>CC-01081</t>
  </si>
  <si>
    <t>YONA MUSSA NGALAWA</t>
  </si>
  <si>
    <t>CC-01061</t>
  </si>
  <si>
    <t>PAUL E NJALIKA</t>
  </si>
  <si>
    <t>CC-01059</t>
  </si>
  <si>
    <t>ROBERT RASHID MKEMWA</t>
  </si>
  <si>
    <t>CC-01085</t>
  </si>
  <si>
    <t>JOHN ELIAS MASAHANI</t>
  </si>
  <si>
    <t>CC-00341</t>
  </si>
  <si>
    <t>MUUNGANO NTENDO AMCOS</t>
  </si>
  <si>
    <t>CC-01034</t>
  </si>
  <si>
    <t>BENARD JOHN MASHAKA</t>
  </si>
  <si>
    <t>CC-00995</t>
  </si>
  <si>
    <t>ALLY KACHOLY MANGIA</t>
  </si>
  <si>
    <t>CC-00935</t>
  </si>
  <si>
    <t>EVALIST IGNAS MSASI</t>
  </si>
  <si>
    <t>CC-00929</t>
  </si>
  <si>
    <t>ALEX LAISON MBILINYI</t>
  </si>
  <si>
    <t>CC-00937</t>
  </si>
  <si>
    <t>GEORGE SYLVESTER KAMWEZI</t>
  </si>
  <si>
    <t>CC-00962</t>
  </si>
  <si>
    <t>MISSA SAMWEL MAIGE</t>
  </si>
  <si>
    <t>CC-01325</t>
  </si>
  <si>
    <t>MOHAMED MANG'ENDI MAGULUKO</t>
  </si>
  <si>
    <t>CC-00857</t>
  </si>
  <si>
    <t>MZAMILO A. ISAMBI</t>
  </si>
  <si>
    <t>CC-00198</t>
  </si>
  <si>
    <t>HENRY CHRISTOPHER NJELEKELA</t>
  </si>
  <si>
    <t>CC-00249</t>
  </si>
  <si>
    <t>SAMWEL O. KITOKUOLJONI</t>
  </si>
  <si>
    <t>CC-00170</t>
  </si>
  <si>
    <t>PATRICK SILAS CHONYA</t>
  </si>
  <si>
    <t>CC-00332</t>
  </si>
  <si>
    <t>JOHN BARAKAELI MUSHI</t>
  </si>
  <si>
    <t>CC-00050</t>
  </si>
  <si>
    <t>ALEX ANDERSON MRANGU</t>
  </si>
  <si>
    <t>CC-00756</t>
  </si>
  <si>
    <t>DAVID G CHUPA</t>
  </si>
  <si>
    <t>CC-00743</t>
  </si>
  <si>
    <t>ATHUMAN HUSSEIN MALIYATABU</t>
  </si>
  <si>
    <t>CC-00739</t>
  </si>
  <si>
    <t>AMINA RAMADHANI JENGO</t>
  </si>
  <si>
    <t>CC-00644</t>
  </si>
  <si>
    <t>SAYI S MAIGE</t>
  </si>
  <si>
    <t>CC-00597</t>
  </si>
  <si>
    <t>MAGANGA SHIJA</t>
  </si>
  <si>
    <t>CC-00582</t>
  </si>
  <si>
    <t>BUYAMBA MGWENO</t>
  </si>
  <si>
    <t>CC-00768</t>
  </si>
  <si>
    <t>FILMEDIA H GHIKAS</t>
  </si>
  <si>
    <t>CC-00848</t>
  </si>
  <si>
    <t>RAJAB ISSA JABIR</t>
  </si>
  <si>
    <t>CC-00679</t>
  </si>
  <si>
    <t>ELIAS JOHN MIPAWE</t>
  </si>
  <si>
    <t>CC-00666</t>
  </si>
  <si>
    <t>ANTONY T. SALIBOKO</t>
  </si>
  <si>
    <t>CC-00868</t>
  </si>
  <si>
    <t>HAMAD OMARY HAMAD</t>
  </si>
  <si>
    <t>SN</t>
  </si>
  <si>
    <t>PAID</t>
  </si>
  <si>
    <t>0769421066 au 0786991763 au 0625579205</t>
  </si>
  <si>
    <t>0752 037 722</t>
  </si>
  <si>
    <t>0752 010 720 AU 0688 683 434</t>
  </si>
  <si>
    <t>0717 790 903</t>
  </si>
  <si>
    <t>0784 715 653</t>
  </si>
  <si>
    <t>0756 378 948 AU 0683 101 990</t>
  </si>
  <si>
    <t>0755 554 030 AU 0627 255 403</t>
  </si>
  <si>
    <t>0712 780 780</t>
  </si>
  <si>
    <t>0652 949 181 AU 0763636008 AU 0712874449</t>
  </si>
  <si>
    <t>0686 172 462</t>
  </si>
  <si>
    <t>0711 905 669</t>
  </si>
  <si>
    <t>0768 397 961</t>
  </si>
  <si>
    <t>0653 696 929</t>
  </si>
  <si>
    <t>0757 283 151</t>
  </si>
  <si>
    <t>0653 603 525</t>
  </si>
  <si>
    <t>0754 641 429</t>
  </si>
  <si>
    <t>0753 140 116</t>
  </si>
  <si>
    <t>0786 103 046</t>
  </si>
  <si>
    <t>0652 647 785</t>
  </si>
  <si>
    <t>688 829 689 - MALINYI</t>
  </si>
  <si>
    <t>0621 039 842 - LERUG – KIJUNGU: KITETO – MANYARA</t>
  </si>
  <si>
    <t>0784 775 550</t>
  </si>
  <si>
    <t>0782 694 484</t>
  </si>
  <si>
    <t>0714 115 996</t>
  </si>
  <si>
    <t>0689 297 431 AU 0734780541 AU 0658474547</t>
  </si>
  <si>
    <t>0683 914 858 au 0743 818 026</t>
  </si>
  <si>
    <t>0769 290 314</t>
  </si>
  <si>
    <t>0767 237 011 - IPILILO MASWA</t>
  </si>
  <si>
    <t>0782 340 310 - Msowero – Kilosa : Morogoro</t>
  </si>
  <si>
    <t>0625 081 461 - Hemba hemba – Kongwa</t>
  </si>
  <si>
    <t>0755 993 979 - Mwande- kichangani Morogoro (M)</t>
  </si>
  <si>
    <t xml:space="preserve"> 0622 988 173 - Nabelela - Masasi District:</t>
  </si>
  <si>
    <t xml:space="preserve">0682 – 448 425 - DUTUMI </t>
  </si>
  <si>
    <t xml:space="preserve"> 0783 088 705 - DUTUMI</t>
  </si>
  <si>
    <t>0712 070 734 au 0777 – 444 486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</si>
</sst>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0" fontId="22" fillId="0" borderId="0" xfId="0" applyFont="1"/>
    <xf numFmtId="0" fontId="16" fillId="0" borderId="10" xfId="5" applyFont="1" applyBorder="1" applyAlignment="1">
      <alignment horizontal="center"/>
    </xf>
    <xf numFmtId="43" fontId="16" fillId="0" borderId="10" xfId="6" applyFont="1" applyBorder="1" applyAlignment="1">
      <alignment horizontal="center"/>
    </xf>
    <xf numFmtId="0" fontId="4" fillId="0" borderId="10" xfId="5" applyFont="1" applyBorder="1"/>
    <xf numFmtId="43" fontId="4" fillId="0" borderId="10" xfId="6" applyFont="1" applyBorder="1"/>
    <xf numFmtId="43" fontId="4" fillId="0" borderId="10" xfId="5" applyNumberFormat="1" applyBorder="1"/>
    <xf numFmtId="0" fontId="18" fillId="0" borderId="10" xfId="5" applyFont="1" applyBorder="1"/>
    <xf numFmtId="0" fontId="18" fillId="0" borderId="10" xfId="5" applyFont="1" applyFill="1" applyBorder="1" applyAlignment="1">
      <alignment horizontal="left" vertical="center" indent="1"/>
    </xf>
    <xf numFmtId="0" fontId="4" fillId="0" borderId="10" xfId="5" applyBorder="1"/>
    <xf numFmtId="0" fontId="14" fillId="0" borderId="10" xfId="5" applyFont="1" applyBorder="1"/>
    <xf numFmtId="43" fontId="14" fillId="0" borderId="10" xfId="6" applyFont="1" applyBorder="1"/>
    <xf numFmtId="0" fontId="14" fillId="0" borderId="10" xfId="5" applyFont="1" applyBorder="1" applyAlignment="1">
      <alignment horizontal="left" vertical="top"/>
    </xf>
    <xf numFmtId="43" fontId="14" fillId="0" borderId="10" xfId="6" applyFont="1" applyBorder="1" applyAlignment="1">
      <alignment horizontal="left" vertical="top"/>
    </xf>
    <xf numFmtId="0" fontId="21" fillId="0" borderId="10" xfId="5" applyFont="1" applyBorder="1"/>
    <xf numFmtId="43" fontId="21" fillId="0" borderId="10" xfId="6" applyFont="1" applyBorder="1"/>
    <xf numFmtId="43" fontId="0" fillId="33" borderId="0" xfId="0" applyNumberFormat="1" applyFill="1"/>
    <xf numFmtId="43" fontId="21" fillId="33" borderId="10" xfId="5" applyNumberFormat="1" applyFont="1" applyFill="1" applyBorder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6"/>
    <cellStyle name="Explanatory Text 2" xfId="18"/>
    <cellStyle name="Good 2" xfId="8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11"/>
    <cellStyle name="Linked Cell 2" xfId="14"/>
    <cellStyle name="Neutral 2" xfId="10"/>
    <cellStyle name="Normal" xfId="0" builtinId="0"/>
    <cellStyle name="Normal 2" xfId="5"/>
    <cellStyle name="Note 2" xfId="17"/>
    <cellStyle name="Output 2" xfId="12"/>
    <cellStyle name="Title 2" xfId="7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workbookViewId="0">
      <selection activeCell="D41" sqref="D41"/>
    </sheetView>
  </sheetViews>
  <sheetFormatPr defaultRowHeight="14.5" x14ac:dyDescent="0.35"/>
  <cols>
    <col min="1" max="1" width="3.26953125" bestFit="1" customWidth="1"/>
    <col min="2" max="2" width="13.81640625" bestFit="1" customWidth="1"/>
    <col min="3" max="3" width="34.26953125" bestFit="1" customWidth="1"/>
    <col min="4" max="4" width="49.7265625" bestFit="1" customWidth="1"/>
    <col min="5" max="5" width="21.08984375" bestFit="1" customWidth="1"/>
    <col min="6" max="6" width="14.7265625" bestFit="1" customWidth="1"/>
    <col min="7" max="7" width="21.08984375" bestFit="1" customWidth="1"/>
  </cols>
  <sheetData>
    <row r="1" spans="1:7" ht="15.5" x14ac:dyDescent="0.35">
      <c r="A1" s="6" t="s">
        <v>75</v>
      </c>
      <c r="B1" s="6" t="s">
        <v>0</v>
      </c>
      <c r="C1" s="6" t="s">
        <v>1</v>
      </c>
      <c r="D1" s="6"/>
      <c r="E1" s="7" t="s">
        <v>2</v>
      </c>
      <c r="F1" s="7" t="s">
        <v>76</v>
      </c>
      <c r="G1" s="7" t="s">
        <v>2</v>
      </c>
    </row>
    <row r="2" spans="1:7" ht="15.5" x14ac:dyDescent="0.35">
      <c r="A2" s="8">
        <v>1</v>
      </c>
      <c r="B2" s="8" t="s">
        <v>3</v>
      </c>
      <c r="C2" s="8" t="s">
        <v>4</v>
      </c>
      <c r="D2" s="8" t="s">
        <v>77</v>
      </c>
      <c r="E2" s="9">
        <v>13800000</v>
      </c>
      <c r="F2" s="10">
        <f>E2-3700000</f>
        <v>10100000</v>
      </c>
      <c r="G2" s="9">
        <f>E2-F2</f>
        <v>3700000</v>
      </c>
    </row>
    <row r="3" spans="1:7" ht="15.5" x14ac:dyDescent="0.35">
      <c r="A3" s="8">
        <f>A2+1</f>
        <v>2</v>
      </c>
      <c r="B3" s="8" t="s">
        <v>5</v>
      </c>
      <c r="C3" s="8" t="s">
        <v>6</v>
      </c>
      <c r="D3" s="11" t="s">
        <v>78</v>
      </c>
      <c r="E3" s="9">
        <v>2800000</v>
      </c>
      <c r="F3" s="10">
        <f>E3</f>
        <v>2800000</v>
      </c>
      <c r="G3" s="9">
        <f t="shared" ref="G3:G37" si="0">E3-F3</f>
        <v>0</v>
      </c>
    </row>
    <row r="4" spans="1:7" ht="15.5" x14ac:dyDescent="0.35">
      <c r="A4" s="8">
        <f t="shared" ref="A4:A37" si="1">A3+1</f>
        <v>3</v>
      </c>
      <c r="B4" s="8" t="s">
        <v>7</v>
      </c>
      <c r="C4" s="8" t="s">
        <v>8</v>
      </c>
      <c r="D4" s="11" t="s">
        <v>79</v>
      </c>
      <c r="E4" s="9">
        <v>3700000</v>
      </c>
      <c r="F4" s="10">
        <f>E4</f>
        <v>3700000</v>
      </c>
      <c r="G4" s="9">
        <f t="shared" si="0"/>
        <v>0</v>
      </c>
    </row>
    <row r="5" spans="1:7" ht="15.5" x14ac:dyDescent="0.35">
      <c r="A5" s="8">
        <f t="shared" si="1"/>
        <v>4</v>
      </c>
      <c r="B5" s="8" t="s">
        <v>9</v>
      </c>
      <c r="C5" s="8" t="s">
        <v>10</v>
      </c>
      <c r="D5" s="12" t="s">
        <v>80</v>
      </c>
      <c r="E5" s="9">
        <v>7445000</v>
      </c>
      <c r="F5" s="10">
        <f>E5-2700000</f>
        <v>4745000</v>
      </c>
      <c r="G5" s="9">
        <f t="shared" si="0"/>
        <v>2700000</v>
      </c>
    </row>
    <row r="6" spans="1:7" ht="15.5" x14ac:dyDescent="0.35">
      <c r="A6" s="8">
        <f t="shared" si="1"/>
        <v>5</v>
      </c>
      <c r="B6" s="8" t="s">
        <v>11</v>
      </c>
      <c r="C6" s="8" t="s">
        <v>12</v>
      </c>
      <c r="D6" s="11" t="s">
        <v>81</v>
      </c>
      <c r="E6" s="9">
        <v>7610000</v>
      </c>
      <c r="F6" s="10">
        <f>E6-2610000</f>
        <v>5000000</v>
      </c>
      <c r="G6" s="9">
        <f t="shared" si="0"/>
        <v>2610000</v>
      </c>
    </row>
    <row r="7" spans="1:7" ht="15.5" x14ac:dyDescent="0.35">
      <c r="A7" s="8">
        <f t="shared" si="1"/>
        <v>6</v>
      </c>
      <c r="B7" s="8" t="s">
        <v>13</v>
      </c>
      <c r="C7" s="8" t="s">
        <v>14</v>
      </c>
      <c r="D7" s="11" t="s">
        <v>82</v>
      </c>
      <c r="E7" s="9">
        <v>14685000</v>
      </c>
      <c r="F7" s="9">
        <f>E7</f>
        <v>14685000</v>
      </c>
      <c r="G7" s="9">
        <f t="shared" si="0"/>
        <v>0</v>
      </c>
    </row>
    <row r="8" spans="1:7" ht="15.5" x14ac:dyDescent="0.35">
      <c r="A8" s="8">
        <f t="shared" si="1"/>
        <v>7</v>
      </c>
      <c r="B8" s="8" t="s">
        <v>15</v>
      </c>
      <c r="C8" s="8" t="s">
        <v>16</v>
      </c>
      <c r="D8" s="11" t="s">
        <v>83</v>
      </c>
      <c r="E8" s="9">
        <v>19147500</v>
      </c>
      <c r="F8" s="13"/>
      <c r="G8" s="9">
        <f t="shared" si="0"/>
        <v>19147500</v>
      </c>
    </row>
    <row r="9" spans="1:7" ht="15.5" x14ac:dyDescent="0.35">
      <c r="A9" s="8">
        <f t="shared" si="1"/>
        <v>8</v>
      </c>
      <c r="B9" s="8" t="s">
        <v>17</v>
      </c>
      <c r="C9" s="8" t="s">
        <v>18</v>
      </c>
      <c r="D9" s="11" t="s">
        <v>84</v>
      </c>
      <c r="E9" s="9">
        <v>4300000</v>
      </c>
      <c r="F9" s="13">
        <v>2300000</v>
      </c>
      <c r="G9" s="9">
        <f t="shared" si="0"/>
        <v>2000000</v>
      </c>
    </row>
    <row r="10" spans="1:7" ht="15.5" x14ac:dyDescent="0.35">
      <c r="A10" s="8">
        <f t="shared" si="1"/>
        <v>9</v>
      </c>
      <c r="B10" s="8" t="s">
        <v>19</v>
      </c>
      <c r="C10" s="8" t="s">
        <v>20</v>
      </c>
      <c r="D10" s="11" t="s">
        <v>85</v>
      </c>
      <c r="E10" s="9">
        <v>2900000</v>
      </c>
      <c r="F10" s="13">
        <v>2300000</v>
      </c>
      <c r="G10" s="9">
        <f t="shared" si="0"/>
        <v>600000</v>
      </c>
    </row>
    <row r="11" spans="1:7" ht="15.5" x14ac:dyDescent="0.35">
      <c r="A11" s="8">
        <f t="shared" si="1"/>
        <v>10</v>
      </c>
      <c r="B11" s="8" t="s">
        <v>21</v>
      </c>
      <c r="C11" s="8" t="s">
        <v>22</v>
      </c>
      <c r="D11" s="11" t="s">
        <v>86</v>
      </c>
      <c r="E11" s="9">
        <v>4350000</v>
      </c>
      <c r="F11" s="10">
        <f>E11</f>
        <v>4350000</v>
      </c>
      <c r="G11" s="9">
        <f t="shared" si="0"/>
        <v>0</v>
      </c>
    </row>
    <row r="12" spans="1:7" ht="15.5" x14ac:dyDescent="0.35">
      <c r="A12" s="8">
        <f t="shared" si="1"/>
        <v>11</v>
      </c>
      <c r="B12" s="8" t="s">
        <v>23</v>
      </c>
      <c r="C12" s="8" t="s">
        <v>24</v>
      </c>
      <c r="D12" s="11" t="s">
        <v>87</v>
      </c>
      <c r="E12" s="9">
        <v>16700000</v>
      </c>
      <c r="F12" s="9">
        <f>E12-1900000</f>
        <v>14800000</v>
      </c>
      <c r="G12" s="9">
        <f t="shared" si="0"/>
        <v>1900000</v>
      </c>
    </row>
    <row r="13" spans="1:7" ht="15.5" x14ac:dyDescent="0.35">
      <c r="A13" s="8">
        <f t="shared" si="1"/>
        <v>12</v>
      </c>
      <c r="B13" s="8" t="s">
        <v>25</v>
      </c>
      <c r="C13" s="8" t="s">
        <v>26</v>
      </c>
      <c r="D13" s="11" t="s">
        <v>88</v>
      </c>
      <c r="E13" s="9">
        <v>7447500</v>
      </c>
      <c r="F13" s="9">
        <v>7447500</v>
      </c>
      <c r="G13" s="9">
        <f t="shared" si="0"/>
        <v>0</v>
      </c>
    </row>
    <row r="14" spans="1:7" ht="15.5" x14ac:dyDescent="0.35">
      <c r="A14" s="8">
        <f t="shared" si="1"/>
        <v>13</v>
      </c>
      <c r="B14" s="8" t="s">
        <v>27</v>
      </c>
      <c r="C14" s="8" t="s">
        <v>28</v>
      </c>
      <c r="D14" s="11" t="s">
        <v>87</v>
      </c>
      <c r="E14" s="9">
        <v>170000</v>
      </c>
      <c r="F14" s="13">
        <v>170000</v>
      </c>
      <c r="G14" s="9">
        <f t="shared" si="0"/>
        <v>0</v>
      </c>
    </row>
    <row r="15" spans="1:7" ht="15.5" x14ac:dyDescent="0.35">
      <c r="A15" s="8">
        <f t="shared" si="1"/>
        <v>14</v>
      </c>
      <c r="B15" s="8" t="s">
        <v>29</v>
      </c>
      <c r="C15" s="8" t="s">
        <v>30</v>
      </c>
      <c r="D15" s="11" t="s">
        <v>89</v>
      </c>
      <c r="E15" s="9">
        <v>4700000</v>
      </c>
      <c r="F15" s="13">
        <v>1000000</v>
      </c>
      <c r="G15" s="9">
        <f t="shared" si="0"/>
        <v>3700000</v>
      </c>
    </row>
    <row r="16" spans="1:7" ht="15.5" x14ac:dyDescent="0.35">
      <c r="A16" s="8">
        <f t="shared" si="1"/>
        <v>15</v>
      </c>
      <c r="B16" s="8" t="s">
        <v>31</v>
      </c>
      <c r="C16" s="8" t="s">
        <v>32</v>
      </c>
      <c r="D16" s="11" t="s">
        <v>90</v>
      </c>
      <c r="E16" s="9">
        <v>12980000</v>
      </c>
      <c r="F16" s="10">
        <v>3000000</v>
      </c>
      <c r="G16" s="9">
        <f t="shared" si="0"/>
        <v>9980000</v>
      </c>
    </row>
    <row r="17" spans="1:7" ht="15.5" x14ac:dyDescent="0.35">
      <c r="A17" s="8">
        <f t="shared" si="1"/>
        <v>16</v>
      </c>
      <c r="B17" s="8" t="s">
        <v>33</v>
      </c>
      <c r="C17" s="8" t="s">
        <v>34</v>
      </c>
      <c r="D17" s="8" t="s">
        <v>91</v>
      </c>
      <c r="E17" s="9">
        <v>2225000</v>
      </c>
      <c r="F17" s="13">
        <v>0</v>
      </c>
      <c r="G17" s="9">
        <f t="shared" si="0"/>
        <v>2225000</v>
      </c>
    </row>
    <row r="18" spans="1:7" ht="15.5" x14ac:dyDescent="0.35">
      <c r="A18" s="8">
        <f t="shared" si="1"/>
        <v>17</v>
      </c>
      <c r="B18" s="8" t="s">
        <v>35</v>
      </c>
      <c r="C18" s="8" t="s">
        <v>36</v>
      </c>
      <c r="D18" s="11" t="s">
        <v>92</v>
      </c>
      <c r="E18" s="9">
        <v>1512500</v>
      </c>
      <c r="F18" s="10">
        <f>E18</f>
        <v>1512500</v>
      </c>
      <c r="G18" s="9">
        <f t="shared" si="0"/>
        <v>0</v>
      </c>
    </row>
    <row r="19" spans="1:7" ht="15.5" x14ac:dyDescent="0.35">
      <c r="A19" s="8">
        <f t="shared" si="1"/>
        <v>18</v>
      </c>
      <c r="B19" s="8" t="s">
        <v>37</v>
      </c>
      <c r="C19" s="8" t="s">
        <v>38</v>
      </c>
      <c r="D19" s="11" t="s">
        <v>93</v>
      </c>
      <c r="E19" s="9">
        <v>5800000</v>
      </c>
      <c r="F19" s="10">
        <v>2100000</v>
      </c>
      <c r="G19" s="9">
        <f t="shared" si="0"/>
        <v>3700000</v>
      </c>
    </row>
    <row r="20" spans="1:7" s="1" customFormat="1" ht="15.5" x14ac:dyDescent="0.35">
      <c r="A20" s="14">
        <f t="shared" si="1"/>
        <v>19</v>
      </c>
      <c r="B20" s="14" t="s">
        <v>39</v>
      </c>
      <c r="C20" s="14" t="s">
        <v>40</v>
      </c>
      <c r="D20" s="14" t="s">
        <v>94</v>
      </c>
      <c r="E20" s="15">
        <v>3405000</v>
      </c>
      <c r="F20" s="14">
        <v>0</v>
      </c>
      <c r="G20" s="15">
        <f t="shared" si="0"/>
        <v>3405000</v>
      </c>
    </row>
    <row r="21" spans="1:7" ht="15.5" x14ac:dyDescent="0.35">
      <c r="A21" s="8">
        <f t="shared" si="1"/>
        <v>20</v>
      </c>
      <c r="B21" s="8" t="s">
        <v>41</v>
      </c>
      <c r="C21" s="8" t="s">
        <v>42</v>
      </c>
      <c r="D21" s="11" t="s">
        <v>95</v>
      </c>
      <c r="E21" s="9">
        <v>9997500</v>
      </c>
      <c r="F21" s="13">
        <v>0</v>
      </c>
      <c r="G21" s="9">
        <f t="shared" si="0"/>
        <v>9997500</v>
      </c>
    </row>
    <row r="22" spans="1:7" ht="15.5" x14ac:dyDescent="0.35">
      <c r="A22" s="8">
        <f t="shared" si="1"/>
        <v>21</v>
      </c>
      <c r="B22" s="8" t="s">
        <v>43</v>
      </c>
      <c r="C22" s="8" t="s">
        <v>44</v>
      </c>
      <c r="D22" s="8" t="s">
        <v>96</v>
      </c>
      <c r="E22" s="9">
        <v>1575000</v>
      </c>
      <c r="F22" s="10">
        <f>E22</f>
        <v>1575000</v>
      </c>
      <c r="G22" s="9">
        <f t="shared" si="0"/>
        <v>0</v>
      </c>
    </row>
    <row r="23" spans="1:7" s="1" customFormat="1" ht="15.5" x14ac:dyDescent="0.35">
      <c r="A23" s="14">
        <f t="shared" si="1"/>
        <v>22</v>
      </c>
      <c r="B23" s="16" t="s">
        <v>45</v>
      </c>
      <c r="C23" s="16" t="s">
        <v>46</v>
      </c>
      <c r="D23" s="16" t="s">
        <v>97</v>
      </c>
      <c r="E23" s="17">
        <v>1500000</v>
      </c>
      <c r="F23" s="15">
        <v>0</v>
      </c>
      <c r="G23" s="15">
        <f t="shared" si="0"/>
        <v>1500000</v>
      </c>
    </row>
    <row r="24" spans="1:7" ht="15.5" x14ac:dyDescent="0.35">
      <c r="A24" s="8">
        <f t="shared" si="1"/>
        <v>23</v>
      </c>
      <c r="B24" s="8" t="s">
        <v>47</v>
      </c>
      <c r="C24" s="8" t="s">
        <v>48</v>
      </c>
      <c r="D24" s="8" t="s">
        <v>98</v>
      </c>
      <c r="E24" s="9">
        <v>3800000</v>
      </c>
      <c r="F24" s="13">
        <v>0</v>
      </c>
      <c r="G24" s="9">
        <f t="shared" si="0"/>
        <v>3800000</v>
      </c>
    </row>
    <row r="25" spans="1:7" ht="15.5" x14ac:dyDescent="0.35">
      <c r="A25" s="8">
        <f t="shared" si="1"/>
        <v>24</v>
      </c>
      <c r="B25" s="8" t="s">
        <v>49</v>
      </c>
      <c r="C25" s="8" t="s">
        <v>50</v>
      </c>
      <c r="D25" s="8" t="s">
        <v>99</v>
      </c>
      <c r="E25" s="9">
        <v>2700000</v>
      </c>
      <c r="F25" s="13">
        <v>0</v>
      </c>
      <c r="G25" s="9">
        <f t="shared" si="0"/>
        <v>2700000</v>
      </c>
    </row>
    <row r="26" spans="1:7" ht="15.5" x14ac:dyDescent="0.35">
      <c r="A26" s="8">
        <f t="shared" si="1"/>
        <v>25</v>
      </c>
      <c r="B26" s="8" t="s">
        <v>51</v>
      </c>
      <c r="C26" s="8" t="s">
        <v>52</v>
      </c>
      <c r="D26" s="11" t="s">
        <v>100</v>
      </c>
      <c r="E26" s="9">
        <v>500000</v>
      </c>
      <c r="F26" s="13">
        <v>0</v>
      </c>
      <c r="G26" s="9">
        <f t="shared" si="0"/>
        <v>500000</v>
      </c>
    </row>
    <row r="27" spans="1:7" ht="15.5" x14ac:dyDescent="0.35">
      <c r="A27" s="8">
        <f t="shared" si="1"/>
        <v>26</v>
      </c>
      <c r="B27" s="8" t="s">
        <v>53</v>
      </c>
      <c r="C27" s="8" t="s">
        <v>54</v>
      </c>
      <c r="D27" s="8" t="s">
        <v>101</v>
      </c>
      <c r="E27" s="9">
        <v>7250000</v>
      </c>
      <c r="F27" s="13">
        <v>0</v>
      </c>
      <c r="G27" s="9">
        <f t="shared" si="0"/>
        <v>7250000</v>
      </c>
    </row>
    <row r="28" spans="1:7" ht="15.5" x14ac:dyDescent="0.35">
      <c r="A28" s="8">
        <f t="shared" si="1"/>
        <v>27</v>
      </c>
      <c r="B28" s="8" t="s">
        <v>55</v>
      </c>
      <c r="C28" s="8" t="s">
        <v>56</v>
      </c>
      <c r="D28" s="8" t="s">
        <v>102</v>
      </c>
      <c r="E28" s="9">
        <v>12985000</v>
      </c>
      <c r="F28" s="10">
        <f>E28-9958000</f>
        <v>3027000</v>
      </c>
      <c r="G28" s="9">
        <f t="shared" si="0"/>
        <v>9958000</v>
      </c>
    </row>
    <row r="29" spans="1:7" s="5" customFormat="1" ht="15.5" x14ac:dyDescent="0.35">
      <c r="A29" s="8">
        <f t="shared" si="1"/>
        <v>28</v>
      </c>
      <c r="B29" s="18" t="s">
        <v>57</v>
      </c>
      <c r="C29" s="18" t="s">
        <v>58</v>
      </c>
      <c r="D29" s="18" t="s">
        <v>103</v>
      </c>
      <c r="E29" s="19">
        <v>11250000</v>
      </c>
      <c r="F29" s="21">
        <f>E29</f>
        <v>11250000</v>
      </c>
      <c r="G29" s="19">
        <f t="shared" si="0"/>
        <v>0</v>
      </c>
    </row>
    <row r="30" spans="1:7" ht="15.5" x14ac:dyDescent="0.35">
      <c r="A30" s="8">
        <f t="shared" si="1"/>
        <v>29</v>
      </c>
      <c r="B30" s="8" t="s">
        <v>59</v>
      </c>
      <c r="C30" s="8" t="s">
        <v>60</v>
      </c>
      <c r="D30" s="8" t="s">
        <v>104</v>
      </c>
      <c r="E30" s="9">
        <v>1493000</v>
      </c>
      <c r="F30" s="13">
        <v>0</v>
      </c>
      <c r="G30" s="9">
        <f t="shared" si="0"/>
        <v>1493000</v>
      </c>
    </row>
    <row r="31" spans="1:7" ht="15.5" x14ac:dyDescent="0.35">
      <c r="A31" s="8">
        <f t="shared" si="1"/>
        <v>30</v>
      </c>
      <c r="B31" s="8" t="s">
        <v>61</v>
      </c>
      <c r="C31" s="8" t="s">
        <v>62</v>
      </c>
      <c r="D31" s="11" t="s">
        <v>105</v>
      </c>
      <c r="E31" s="9">
        <v>500</v>
      </c>
      <c r="F31" s="13">
        <v>500</v>
      </c>
      <c r="G31" s="9">
        <f t="shared" si="0"/>
        <v>0</v>
      </c>
    </row>
    <row r="32" spans="1:7" s="5" customFormat="1" ht="15.5" x14ac:dyDescent="0.35">
      <c r="A32" s="8">
        <f t="shared" si="1"/>
        <v>31</v>
      </c>
      <c r="B32" s="18" t="s">
        <v>63</v>
      </c>
      <c r="C32" s="18" t="s">
        <v>64</v>
      </c>
      <c r="D32" s="18" t="s">
        <v>106</v>
      </c>
      <c r="E32" s="19">
        <v>600000</v>
      </c>
      <c r="F32" s="19">
        <v>0</v>
      </c>
      <c r="G32" s="19">
        <f t="shared" si="0"/>
        <v>600000</v>
      </c>
    </row>
    <row r="33" spans="1:7" ht="15.5" x14ac:dyDescent="0.35">
      <c r="A33" s="8">
        <f t="shared" si="1"/>
        <v>32</v>
      </c>
      <c r="B33" s="8" t="s">
        <v>65</v>
      </c>
      <c r="C33" s="8" t="s">
        <v>66</v>
      </c>
      <c r="D33" s="8" t="s">
        <v>107</v>
      </c>
      <c r="E33" s="9">
        <v>600000</v>
      </c>
      <c r="F33" s="13">
        <v>510000</v>
      </c>
      <c r="G33" s="9">
        <f t="shared" si="0"/>
        <v>90000</v>
      </c>
    </row>
    <row r="34" spans="1:7" ht="15.5" x14ac:dyDescent="0.35">
      <c r="A34" s="8">
        <f t="shared" si="1"/>
        <v>33</v>
      </c>
      <c r="B34" s="8" t="s">
        <v>67</v>
      </c>
      <c r="C34" s="8" t="s">
        <v>68</v>
      </c>
      <c r="D34" s="8" t="s">
        <v>108</v>
      </c>
      <c r="E34" s="9">
        <v>2670000</v>
      </c>
      <c r="F34" s="13">
        <v>0</v>
      </c>
      <c r="G34" s="9">
        <f t="shared" si="0"/>
        <v>2670000</v>
      </c>
    </row>
    <row r="35" spans="1:7" s="1" customFormat="1" ht="15.5" customHeight="1" x14ac:dyDescent="0.35">
      <c r="A35" s="14">
        <f t="shared" si="1"/>
        <v>34</v>
      </c>
      <c r="B35" s="14" t="s">
        <v>69</v>
      </c>
      <c r="C35" s="14" t="s">
        <v>70</v>
      </c>
      <c r="D35" s="14" t="s">
        <v>109</v>
      </c>
      <c r="E35" s="15">
        <v>1245000</v>
      </c>
      <c r="F35" s="14">
        <v>0</v>
      </c>
      <c r="G35" s="15">
        <f t="shared" si="0"/>
        <v>1245000</v>
      </c>
    </row>
    <row r="36" spans="1:7" s="1" customFormat="1" ht="15.5" x14ac:dyDescent="0.35">
      <c r="A36" s="14">
        <f t="shared" si="1"/>
        <v>35</v>
      </c>
      <c r="B36" s="14" t="s">
        <v>71</v>
      </c>
      <c r="C36" s="14" t="s">
        <v>72</v>
      </c>
      <c r="D36" s="14" t="s">
        <v>110</v>
      </c>
      <c r="E36" s="15">
        <v>3935000</v>
      </c>
      <c r="F36" s="14">
        <v>0</v>
      </c>
      <c r="G36" s="15">
        <f t="shared" si="0"/>
        <v>3935000</v>
      </c>
    </row>
    <row r="37" spans="1:7" s="1" customFormat="1" ht="15.5" x14ac:dyDescent="0.35">
      <c r="A37" s="14">
        <f t="shared" si="1"/>
        <v>36</v>
      </c>
      <c r="B37" s="14" t="s">
        <v>73</v>
      </c>
      <c r="C37" s="14" t="s">
        <v>74</v>
      </c>
      <c r="D37" s="14" t="s">
        <v>111</v>
      </c>
      <c r="E37" s="15">
        <v>18105000</v>
      </c>
      <c r="F37" s="14">
        <v>0</v>
      </c>
      <c r="G37" s="15">
        <f t="shared" si="0"/>
        <v>18105000</v>
      </c>
    </row>
    <row r="39" spans="1:7" s="3" customFormat="1" x14ac:dyDescent="0.35">
      <c r="E39" s="4">
        <f>SUM(E2:E38)</f>
        <v>215883500</v>
      </c>
      <c r="F39" s="4">
        <f>SUM(F2:F38)</f>
        <v>96372500</v>
      </c>
      <c r="G39" s="4">
        <f>SUM(G2:G38)</f>
        <v>119511000</v>
      </c>
    </row>
    <row r="41" spans="1:7" x14ac:dyDescent="0.35">
      <c r="G41" s="2">
        <f>G37+G36+G35+G23+G20</f>
        <v>28190000</v>
      </c>
    </row>
    <row r="43" spans="1:7" x14ac:dyDescent="0.35">
      <c r="G43" s="20">
        <f>G39-G41</f>
        <v>91321000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A2CUAE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2023-12-05T12:05:26Z</dcterms:created>
  <dcterms:modified xsi:type="dcterms:W3CDTF">2023-12-06T09:19:01Z</dcterms:modified>
</cp:coreProperties>
</file>