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J55" i="3"/>
  <c r="G43"/>
  <c r="G42"/>
  <c r="G21" i="2"/>
  <c r="G22"/>
  <c r="G23" s="1"/>
  <c r="G24" s="1"/>
  <c r="G25" s="1"/>
  <c r="G26" s="1"/>
  <c r="G27" s="1"/>
  <c r="G51" i="3"/>
  <c r="G53" s="1"/>
  <c r="L37"/>
  <c r="L38"/>
  <c r="L39"/>
  <c r="L23"/>
  <c r="L24"/>
  <c r="L25"/>
  <c r="L22"/>
  <c r="L26" s="1"/>
  <c r="L37" i="2"/>
  <c r="L70" i="1"/>
  <c r="L69"/>
  <c r="L71" s="1"/>
  <c r="L41"/>
  <c r="L42"/>
  <c r="L43"/>
  <c r="L44"/>
  <c r="L45"/>
  <c r="L40"/>
  <c r="L46" s="1"/>
  <c r="L5" i="3"/>
  <c r="H5"/>
  <c r="I5" s="1"/>
  <c r="F5"/>
  <c r="H37"/>
  <c r="I37" s="1"/>
  <c r="H38"/>
  <c r="I38" s="1"/>
  <c r="H39"/>
  <c r="I39" s="1"/>
  <c r="F37"/>
  <c r="F38"/>
  <c r="F39"/>
  <c r="H24"/>
  <c r="I24" s="1"/>
  <c r="H25"/>
  <c r="I25" s="1"/>
  <c r="F24"/>
  <c r="F25"/>
  <c r="H23"/>
  <c r="I23" s="1"/>
  <c r="J23" s="1"/>
  <c r="J24" s="1"/>
  <c r="F23"/>
  <c r="G23" s="1"/>
  <c r="H22"/>
  <c r="I22" s="1"/>
  <c r="F22"/>
  <c r="F13"/>
  <c r="H13"/>
  <c r="I13" s="1"/>
  <c r="L13"/>
  <c r="J25" l="1"/>
  <c r="G24"/>
  <c r="G25" s="1"/>
  <c r="G26" s="1"/>
  <c r="G27" s="1"/>
  <c r="G28" s="1"/>
  <c r="G29" s="1"/>
  <c r="G30" s="1"/>
  <c r="G31" s="1"/>
  <c r="G32" s="1"/>
  <c r="G33" s="1"/>
  <c r="L14" i="2"/>
  <c r="L15"/>
  <c r="H14"/>
  <c r="I14" s="1"/>
  <c r="H15"/>
  <c r="I15" s="1"/>
  <c r="F14"/>
  <c r="F15"/>
  <c r="G38"/>
  <c r="H37"/>
  <c r="I37" s="1"/>
  <c r="F37"/>
  <c r="F29" i="1"/>
  <c r="H29"/>
  <c r="I29"/>
  <c r="L29"/>
  <c r="F28"/>
  <c r="H28"/>
  <c r="I28" s="1"/>
  <c r="L28"/>
  <c r="F27"/>
  <c r="H27"/>
  <c r="I27" s="1"/>
  <c r="L27"/>
  <c r="F34" i="2"/>
  <c r="H34"/>
  <c r="I34" s="1"/>
  <c r="L34"/>
  <c r="G84" i="1"/>
  <c r="L45" i="2"/>
  <c r="L44"/>
  <c r="L46" s="1"/>
  <c r="H45"/>
  <c r="I45" s="1"/>
  <c r="J45" s="1"/>
  <c r="F45"/>
  <c r="G45" s="1"/>
  <c r="G46" s="1"/>
  <c r="L49"/>
  <c r="L48"/>
  <c r="L50" s="1"/>
  <c r="H49"/>
  <c r="I49" s="1"/>
  <c r="J49" s="1"/>
  <c r="F49"/>
  <c r="G49" s="1"/>
  <c r="G50" s="1"/>
  <c r="H42" i="1"/>
  <c r="I42" s="1"/>
  <c r="H43"/>
  <c r="I43" s="1"/>
  <c r="H44"/>
  <c r="I44" s="1"/>
  <c r="H45"/>
  <c r="I45" s="1"/>
  <c r="F42"/>
  <c r="F43"/>
  <c r="F44"/>
  <c r="F45"/>
  <c r="H41"/>
  <c r="I41" s="1"/>
  <c r="J41" s="1"/>
  <c r="J42" s="1"/>
  <c r="F41"/>
  <c r="G41" s="1"/>
  <c r="G42" s="1"/>
  <c r="G43" s="1"/>
  <c r="G44" s="1"/>
  <c r="G45" s="1"/>
  <c r="G46" s="1"/>
  <c r="H40"/>
  <c r="I40" s="1"/>
  <c r="F40"/>
  <c r="H70"/>
  <c r="I70" s="1"/>
  <c r="J70" s="1"/>
  <c r="F70"/>
  <c r="G70" s="1"/>
  <c r="G71" s="1"/>
  <c r="H69"/>
  <c r="I69" s="1"/>
  <c r="F69"/>
  <c r="L59"/>
  <c r="H59"/>
  <c r="I59" s="1"/>
  <c r="F59"/>
  <c r="L41" i="2"/>
  <c r="L40"/>
  <c r="H48"/>
  <c r="I48" s="1"/>
  <c r="F48"/>
  <c r="L23" i="1"/>
  <c r="L24"/>
  <c r="L25"/>
  <c r="L26"/>
  <c r="L22"/>
  <c r="H25"/>
  <c r="I25" s="1"/>
  <c r="H26"/>
  <c r="I26" s="1"/>
  <c r="F25"/>
  <c r="F26"/>
  <c r="F12"/>
  <c r="H12"/>
  <c r="I12" s="1"/>
  <c r="L12"/>
  <c r="F11"/>
  <c r="H11"/>
  <c r="I11" s="1"/>
  <c r="L11"/>
  <c r="F10"/>
  <c r="H10"/>
  <c r="I10" s="1"/>
  <c r="L10"/>
  <c r="F9"/>
  <c r="H9"/>
  <c r="I9" s="1"/>
  <c r="L9"/>
  <c r="L45" i="3"/>
  <c r="L4"/>
  <c r="L3"/>
  <c r="L49" i="1"/>
  <c r="L50"/>
  <c r="L51"/>
  <c r="L48"/>
  <c r="L57"/>
  <c r="L58"/>
  <c r="L56"/>
  <c r="L65"/>
  <c r="L66"/>
  <c r="L64"/>
  <c r="L6" i="3" l="1"/>
  <c r="J43" i="1"/>
  <c r="J44" s="1"/>
  <c r="J45" s="1"/>
  <c r="L30"/>
  <c r="L60"/>
  <c r="L42" i="2"/>
  <c r="L67" i="1"/>
  <c r="L52"/>
  <c r="H65"/>
  <c r="I65" s="1"/>
  <c r="J65" s="1"/>
  <c r="H66"/>
  <c r="I66" s="1"/>
  <c r="F65"/>
  <c r="G65" s="1"/>
  <c r="F66"/>
  <c r="H64"/>
  <c r="I64" s="1"/>
  <c r="F64"/>
  <c r="L30" i="2"/>
  <c r="L31"/>
  <c r="L32"/>
  <c r="L33"/>
  <c r="L29"/>
  <c r="L10" i="3"/>
  <c r="L11"/>
  <c r="L12"/>
  <c r="L9"/>
  <c r="H11"/>
  <c r="I11" s="1"/>
  <c r="H12"/>
  <c r="I12" s="1"/>
  <c r="F11"/>
  <c r="F12"/>
  <c r="L14" l="1"/>
  <c r="L35" i="2"/>
  <c r="G66" i="1"/>
  <c r="G67" s="1"/>
  <c r="J66"/>
  <c r="H41" i="2" l="1"/>
  <c r="I41" s="1"/>
  <c r="J41" s="1"/>
  <c r="F41"/>
  <c r="G41" s="1"/>
  <c r="G42" s="1"/>
  <c r="H40"/>
  <c r="I40" s="1"/>
  <c r="F40"/>
  <c r="H31"/>
  <c r="I31" s="1"/>
  <c r="H32"/>
  <c r="I32" s="1"/>
  <c r="H33"/>
  <c r="I33" s="1"/>
  <c r="F31"/>
  <c r="F32"/>
  <c r="F33"/>
  <c r="L12"/>
  <c r="L13"/>
  <c r="L11"/>
  <c r="L36" i="3"/>
  <c r="L35"/>
  <c r="L4" i="1"/>
  <c r="L5"/>
  <c r="L6"/>
  <c r="L7"/>
  <c r="L8"/>
  <c r="L3"/>
  <c r="H6"/>
  <c r="I6" s="1"/>
  <c r="H7"/>
  <c r="I7" s="1"/>
  <c r="H8"/>
  <c r="I8" s="1"/>
  <c r="F6"/>
  <c r="F7"/>
  <c r="F8"/>
  <c r="L5" i="2"/>
  <c r="L6"/>
  <c r="L7"/>
  <c r="L3"/>
  <c r="H5"/>
  <c r="I5" s="1"/>
  <c r="H6"/>
  <c r="I6" s="1"/>
  <c r="H7"/>
  <c r="I7" s="1"/>
  <c r="F5"/>
  <c r="F6"/>
  <c r="F7"/>
  <c r="L16" l="1"/>
  <c r="L40" i="3"/>
  <c r="L13" i="1"/>
  <c r="H44" i="2" l="1"/>
  <c r="I44" s="1"/>
  <c r="F44"/>
  <c r="L4" l="1"/>
  <c r="L8" s="1"/>
  <c r="H37" i="1"/>
  <c r="I37" s="1"/>
  <c r="F37"/>
  <c r="H36"/>
  <c r="I36" s="1"/>
  <c r="J36" s="1"/>
  <c r="F36"/>
  <c r="H35"/>
  <c r="I35" s="1"/>
  <c r="F35"/>
  <c r="G37" l="1"/>
  <c r="G38" s="1"/>
  <c r="G36"/>
  <c r="J37"/>
  <c r="H58"/>
  <c r="I58" s="1"/>
  <c r="F58"/>
  <c r="F13" i="2"/>
  <c r="H13"/>
  <c r="I13" s="1"/>
  <c r="F12"/>
  <c r="H12"/>
  <c r="I12" s="1"/>
  <c r="F22" i="1"/>
  <c r="H22"/>
  <c r="I22" s="1"/>
  <c r="H50"/>
  <c r="I50" s="1"/>
  <c r="H51"/>
  <c r="I51" s="1"/>
  <c r="F51"/>
  <c r="L36"/>
  <c r="L37"/>
  <c r="H36" i="3"/>
  <c r="I36" s="1"/>
  <c r="J36" s="1"/>
  <c r="J37" s="1"/>
  <c r="J38" s="1"/>
  <c r="J39" s="1"/>
  <c r="H35"/>
  <c r="I35" s="1"/>
  <c r="F36"/>
  <c r="G36" s="1"/>
  <c r="G37" s="1"/>
  <c r="G38" s="1"/>
  <c r="G39" s="1"/>
  <c r="G40" s="1"/>
  <c r="G41" s="1"/>
  <c r="F35"/>
  <c r="H11" i="2" l="1"/>
  <c r="I11" s="1"/>
  <c r="F11"/>
  <c r="J12" l="1"/>
  <c r="J13" s="1"/>
  <c r="J14" s="1"/>
  <c r="J15" s="1"/>
  <c r="H10" i="3"/>
  <c r="I10" s="1"/>
  <c r="J10" s="1"/>
  <c r="J11" s="1"/>
  <c r="J12" s="1"/>
  <c r="J13" s="1"/>
  <c r="F10"/>
  <c r="G10" s="1"/>
  <c r="G11" s="1"/>
  <c r="G12" s="1"/>
  <c r="H9"/>
  <c r="I9" s="1"/>
  <c r="F9"/>
  <c r="L35" i="1"/>
  <c r="L38" s="1"/>
  <c r="G86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3" i="3" l="1"/>
  <c r="G14" s="1"/>
  <c r="G15" s="1"/>
  <c r="G16" s="1"/>
  <c r="G17" s="1"/>
  <c r="G18" s="1"/>
  <c r="G19" s="1"/>
  <c r="G20" s="1"/>
  <c r="G12" i="2"/>
  <c r="G13" s="1"/>
  <c r="G14" s="1"/>
  <c r="G15" s="1"/>
  <c r="G16" s="1"/>
  <c r="F50" i="1"/>
  <c r="F48"/>
  <c r="G17" i="2" l="1"/>
  <c r="G18" s="1"/>
  <c r="G19" s="1"/>
  <c r="G20" s="1"/>
  <c r="H57" i="1"/>
  <c r="I57" s="1"/>
  <c r="J57" s="1"/>
  <c r="J58" s="1"/>
  <c r="J59" s="1"/>
  <c r="F57"/>
  <c r="G57" s="1"/>
  <c r="G58" s="1"/>
  <c r="G59" s="1"/>
  <c r="G60" s="1"/>
  <c r="G61" s="1"/>
  <c r="G62" s="1"/>
  <c r="H56"/>
  <c r="I56" s="1"/>
  <c r="F56"/>
  <c r="H49" l="1"/>
  <c r="I49" s="1"/>
  <c r="J49" s="1"/>
  <c r="J50" s="1"/>
  <c r="J51" s="1"/>
  <c r="F49"/>
  <c r="G49" s="1"/>
  <c r="G50" s="1"/>
  <c r="H48"/>
  <c r="I48" s="1"/>
  <c r="G51" l="1"/>
  <c r="G52" s="1"/>
  <c r="G53" s="1"/>
  <c r="G54" s="1"/>
  <c r="H4" i="3"/>
  <c r="I4" s="1"/>
  <c r="J4" s="1"/>
  <c r="J5" s="1"/>
  <c r="F4"/>
  <c r="G4" s="1"/>
  <c r="G5" s="1"/>
  <c r="G6" s="1"/>
  <c r="H24" i="1" l="1"/>
  <c r="I24" s="1"/>
  <c r="F24"/>
  <c r="G7" i="3" l="1"/>
  <c r="H23" i="1"/>
  <c r="I23" s="1"/>
  <c r="J23" s="1"/>
  <c r="J24" s="1"/>
  <c r="J25" s="1"/>
  <c r="J26" s="1"/>
  <c r="J27" s="1"/>
  <c r="J28" s="1"/>
  <c r="J29" s="1"/>
  <c r="F23"/>
  <c r="H4" i="2"/>
  <c r="I4" s="1"/>
  <c r="J4" s="1"/>
  <c r="J5" s="1"/>
  <c r="J6" s="1"/>
  <c r="J7" s="1"/>
  <c r="F4"/>
  <c r="G4" s="1"/>
  <c r="H3"/>
  <c r="I3" s="1"/>
  <c r="F3"/>
  <c r="G5" l="1"/>
  <c r="G6" s="1"/>
  <c r="G7" s="1"/>
  <c r="G8" s="1"/>
  <c r="G23" i="1"/>
  <c r="G24" s="1"/>
  <c r="G25" l="1"/>
  <c r="G26" s="1"/>
  <c r="G27" s="1"/>
  <c r="G28" s="1"/>
  <c r="G29" s="1"/>
  <c r="G30" s="1"/>
  <c r="G31" s="1"/>
  <c r="G32" s="1"/>
  <c r="G33" s="1"/>
  <c r="G9" i="2"/>
  <c r="F30"/>
  <c r="G30" s="1"/>
  <c r="G31" s="1"/>
  <c r="H30"/>
  <c r="I30" s="1"/>
  <c r="J30" s="1"/>
  <c r="J31" s="1"/>
  <c r="J32" s="1"/>
  <c r="J33" s="1"/>
  <c r="J34" s="1"/>
  <c r="G32" l="1"/>
  <c r="G33" s="1"/>
  <c r="G34" s="1"/>
  <c r="G35" s="1"/>
  <c r="H29"/>
  <c r="I29" s="1"/>
  <c r="F29"/>
  <c r="H3" i="3" l="1"/>
  <c r="I3" s="1"/>
  <c r="F3"/>
  <c r="H5" i="1" l="1"/>
  <c r="I5" s="1"/>
  <c r="F5"/>
  <c r="H4"/>
  <c r="I4" s="1"/>
  <c r="J4" s="1"/>
  <c r="F4"/>
  <c r="G4" s="1"/>
  <c r="H3"/>
  <c r="I3" s="1"/>
  <c r="F3"/>
  <c r="J5" l="1"/>
  <c r="J6" s="1"/>
  <c r="J7" s="1"/>
  <c r="J8" s="1"/>
  <c r="J9" s="1"/>
  <c r="J10" s="1"/>
  <c r="J11" s="1"/>
  <c r="J12" s="1"/>
  <c r="G5"/>
  <c r="G6" s="1"/>
  <c r="G7" s="1"/>
  <c r="G8" s="1"/>
  <c r="G9" s="1"/>
  <c r="G10" s="1"/>
  <c r="G11" s="1"/>
  <c r="G12" s="1"/>
  <c r="G13" s="1"/>
  <c r="G14" l="1"/>
  <c r="G15" s="1"/>
  <c r="G16" s="1"/>
  <c r="G17" s="1"/>
  <c r="G18" s="1"/>
  <c r="G19" s="1"/>
  <c r="G20" s="1"/>
</calcChain>
</file>

<file path=xl/sharedStrings.xml><?xml version="1.0" encoding="utf-8"?>
<sst xmlns="http://schemas.openxmlformats.org/spreadsheetml/2006/main" count="272" uniqueCount="161">
  <si>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</si>
  <si>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</si>
  <si>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</si>
  <si>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</si>
  <si>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</si>
  <si>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</si>
  <si>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</si>
  <si>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</si>
  <si>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</si>
  <si>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CUMMULATIVE MARGIN</t>
  </si>
  <si>
    <t>Mhn 6kg gas</t>
  </si>
  <si>
    <t>Mhn 15kg gas</t>
  </si>
  <si>
    <t>Mhn 38kg gas</t>
  </si>
  <si>
    <t>CAROL</t>
  </si>
  <si>
    <t>AFRICANA</t>
  </si>
  <si>
    <t>MLALAKUWA</t>
  </si>
  <si>
    <t>LINDA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</si>
  <si>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</si>
  <si>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</si>
  <si>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</si>
  <si>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</si>
  <si>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</si>
  <si>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</si>
  <si>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</si>
  <si>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</si>
  <si>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</si>
  <si>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</si>
  <si>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LINA A/C</t>
  </si>
  <si>
    <t>TOTAL</t>
  </si>
  <si>
    <t>GODOWN</t>
  </si>
  <si>
    <t>cash to lina</t>
  </si>
  <si>
    <t>From godown</t>
  </si>
  <si>
    <t>EQUITY ACCOUNT</t>
  </si>
  <si>
    <t>payment to laborer</t>
  </si>
  <si>
    <t>fuel T166DRP</t>
  </si>
  <si>
    <t>M/JENIFER</t>
  </si>
  <si>
    <t>Mhn 6kg cyl.</t>
  </si>
  <si>
    <t>DEBORA</t>
  </si>
  <si>
    <t>REMARKS</t>
  </si>
  <si>
    <t xml:space="preserve">    </t>
  </si>
  <si>
    <t xml:space="preserve">TAUSI </t>
  </si>
  <si>
    <t>O2 8.5 gas</t>
  </si>
  <si>
    <t>Burner</t>
  </si>
  <si>
    <t>From carol</t>
  </si>
  <si>
    <t>Deposit to DTB</t>
  </si>
  <si>
    <t>From tausi</t>
  </si>
  <si>
    <t>TEGETA</t>
  </si>
  <si>
    <t>M-PESA</t>
  </si>
  <si>
    <t>cash to boss</t>
  </si>
  <si>
    <t xml:space="preserve">Mhn 15kg gas </t>
  </si>
  <si>
    <t>D.A 3.4 gas</t>
  </si>
  <si>
    <t>Mhn 6kg gas &amp; cyl.</t>
  </si>
  <si>
    <t>lunch</t>
  </si>
  <si>
    <t>HAPPY</t>
  </si>
  <si>
    <t>EVANCY</t>
  </si>
  <si>
    <t>CASH TO BOSS</t>
  </si>
  <si>
    <t>OUTSTANDING BAL.</t>
  </si>
  <si>
    <t>HANCE</t>
  </si>
  <si>
    <t>Deposit to CRDB A/C</t>
  </si>
  <si>
    <t>From magreth</t>
  </si>
  <si>
    <t>From debora</t>
  </si>
  <si>
    <t>fuel for truck T887DQQ</t>
  </si>
  <si>
    <t>fuel for truck T785DLV</t>
  </si>
  <si>
    <t>M/MAGRETH</t>
  </si>
  <si>
    <t xml:space="preserve">fuel truck T784DRP </t>
  </si>
  <si>
    <t>MOSHI OFFICE</t>
  </si>
  <si>
    <t xml:space="preserve">Taifa 6kg complete </t>
  </si>
  <si>
    <t>Mr.Temu allowance</t>
  </si>
  <si>
    <t>TOTAL M-PESA</t>
  </si>
  <si>
    <t>TOTAL DTB</t>
  </si>
  <si>
    <t>EQUITY</t>
  </si>
  <si>
    <t>TOTAL EXPENSES</t>
  </si>
  <si>
    <t>TOTAL CASH TO BOSS</t>
  </si>
  <si>
    <t>TOTAL CASH TO LINAS A/C</t>
  </si>
  <si>
    <t>TOTAL OUTSTANDING</t>
  </si>
  <si>
    <t>TOTAL CRDB</t>
  </si>
  <si>
    <t>JENIFER</t>
  </si>
  <si>
    <t>Trivet</t>
  </si>
  <si>
    <t>Mhn 3.5kg gas</t>
  </si>
  <si>
    <t>TABATA</t>
  </si>
  <si>
    <t xml:space="preserve">From jenifer </t>
  </si>
  <si>
    <t>carol and peter lunch</t>
  </si>
  <si>
    <t>debora, jack and driver lunch</t>
  </si>
  <si>
    <t xml:space="preserve">Mhn 38kg gas </t>
  </si>
  <si>
    <t>PROMOTION</t>
  </si>
  <si>
    <t>M/DEBORA</t>
  </si>
  <si>
    <t>Mhn 3.5kg cyl.</t>
  </si>
  <si>
    <t>TIGO-PESA</t>
  </si>
  <si>
    <t>From promotion</t>
  </si>
  <si>
    <t>From debora debt 26/11</t>
  </si>
  <si>
    <t>From jennifer debt 26/11</t>
  </si>
  <si>
    <t>fuel for promotion truck</t>
  </si>
  <si>
    <t>3D's lunch (fay and mama)</t>
  </si>
  <si>
    <t>jacksons medicine for stomach ache</t>
  </si>
  <si>
    <t>environmental cleanliness godown</t>
  </si>
  <si>
    <t>magreth and driver lunch</t>
  </si>
  <si>
    <t>magreths weekly allowance</t>
  </si>
  <si>
    <t>lina advance</t>
  </si>
  <si>
    <t>advance payment to mrema</t>
  </si>
  <si>
    <t>fuel for truck T704DKL</t>
  </si>
  <si>
    <t>peters allowance</t>
  </si>
  <si>
    <t>linas transport</t>
  </si>
  <si>
    <t>payment to laborer for washing gas cylinders</t>
  </si>
  <si>
    <t>jenifer and driver lunch</t>
  </si>
  <si>
    <t>fuel for truck T165DRP</t>
  </si>
  <si>
    <t>to linas A/C</t>
  </si>
  <si>
    <t>CO2 25kg gas</t>
  </si>
  <si>
    <t>Nitrogen</t>
  </si>
  <si>
    <t>Mhn 6kg compact gas</t>
  </si>
  <si>
    <t xml:space="preserve">NGURUKO </t>
  </si>
  <si>
    <t>M-PESA jovin</t>
  </si>
  <si>
    <t>26/11</t>
  </si>
  <si>
    <t>Regulator L/P</t>
  </si>
  <si>
    <t>Clips</t>
  </si>
  <si>
    <t>cash to mama doreen</t>
  </si>
  <si>
    <t>27/11/2019</t>
  </si>
  <si>
    <t>DATE; 27-NOVEMBER-2019</t>
  </si>
  <si>
    <t>Mhn 15kg complete</t>
  </si>
  <si>
    <t>Pipe single (mtrs)</t>
  </si>
  <si>
    <t>transport of gases to botch hospital</t>
  </si>
  <si>
    <t>TTCL phone credit bought</t>
  </si>
  <si>
    <t>photocopy of documents</t>
  </si>
  <si>
    <t>margin payment to mangesho</t>
  </si>
  <si>
    <t>getrudas transport from bank</t>
  </si>
  <si>
    <t>amos transport payment</t>
  </si>
  <si>
    <t>DEBORA 2</t>
  </si>
  <si>
    <t>Mhn 3.5kg gas &amp; cyl.</t>
  </si>
  <si>
    <t>M-PESA florence</t>
  </si>
  <si>
    <t xml:space="preserve">             NO SALES</t>
  </si>
  <si>
    <t>27/11</t>
  </si>
  <si>
    <t>fuel for truck T784DRP</t>
  </si>
  <si>
    <t>kuvisha tairi T784DRP</t>
  </si>
  <si>
    <t>ufundi kuvisha tairi</t>
  </si>
  <si>
    <t>to Daniels a/c</t>
  </si>
  <si>
    <t>LAMECK</t>
  </si>
  <si>
    <t>Mhn 6kg compact gas &amp; cyl.</t>
  </si>
  <si>
    <t>fuel T900DKK</t>
  </si>
  <si>
    <t>to jenifers a/c</t>
  </si>
  <si>
    <t>DANIEL</t>
  </si>
  <si>
    <t>M-PESA nadia</t>
  </si>
  <si>
    <t>M-PESA david</t>
  </si>
  <si>
    <t>M-PESA jackson</t>
  </si>
  <si>
    <t>M-PESA esther (259-174)</t>
  </si>
  <si>
    <t>m-pesa charge</t>
  </si>
  <si>
    <t>M-PESA esther (259-85)</t>
  </si>
  <si>
    <t>TIGO-PESA kiziba</t>
  </si>
  <si>
    <t>M-PESA erick</t>
  </si>
  <si>
    <t>TIGO-PESA vitalis</t>
  </si>
  <si>
    <t>M-PESA lightness</t>
  </si>
  <si>
    <t>M-PESA anitha</t>
  </si>
  <si>
    <t>M-PESA yohana (100+49)</t>
  </si>
  <si>
    <t>to lindas A/C</t>
  </si>
  <si>
    <t>M-PESA debora</t>
  </si>
  <si>
    <t>to Deboras A/C</t>
  </si>
  <si>
    <t>M-PESA abdalla</t>
  </si>
  <si>
    <t>TIGO-PESA sada</t>
  </si>
  <si>
    <t>to carols a/c</t>
  </si>
  <si>
    <t>M-PESA elizabeth</t>
  </si>
  <si>
    <t>to lamecks a/c</t>
  </si>
  <si>
    <t>TOTAL CASH TO M.DOREEN</t>
  </si>
  <si>
    <t>TOTALTIGO-PESA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</si>
</sst>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Font="1"/>
    <xf numFmtId="0" fontId="4" fillId="0" borderId="0" xfId="0" applyFont="1" applyAlignment="1">
      <alignment horizontal="right"/>
    </xf>
    <xf numFmtId="43" fontId="2" fillId="0" borderId="1" xfId="1" applyFont="1" applyBorder="1"/>
    <xf numFmtId="0" fontId="0" fillId="0" borderId="1" xfId="0" applyBorder="1"/>
    <xf numFmtId="43" fontId="2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16" fontId="2" fillId="0" borderId="1" xfId="0" applyNumberFormat="1" applyFont="1" applyBorder="1" applyAlignment="1">
      <alignment horizontal="left"/>
    </xf>
    <xf numFmtId="43" fontId="0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43" fontId="1" fillId="0" borderId="1" xfId="1" applyFont="1" applyBorder="1"/>
    <xf numFmtId="43" fontId="6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43" fontId="0" fillId="0" borderId="2" xfId="1" applyFont="1" applyBorder="1"/>
    <xf numFmtId="0" fontId="0" fillId="0" borderId="3" xfId="0" applyBorder="1"/>
    <xf numFmtId="43" fontId="2" fillId="0" borderId="4" xfId="1" applyFont="1" applyBorder="1"/>
    <xf numFmtId="43" fontId="2" fillId="0" borderId="4" xfId="0" applyNumberFormat="1" applyFont="1" applyBorder="1"/>
    <xf numFmtId="43" fontId="0" fillId="0" borderId="6" xfId="1" applyFont="1" applyBorder="1"/>
    <xf numFmtId="0" fontId="0" fillId="0" borderId="6" xfId="0" applyBorder="1"/>
    <xf numFmtId="43" fontId="2" fillId="0" borderId="5" xfId="1" applyFont="1" applyBorder="1"/>
    <xf numFmtId="43" fontId="2" fillId="0" borderId="5" xfId="0" applyNumberFormat="1" applyFont="1" applyBorder="1"/>
    <xf numFmtId="43" fontId="2" fillId="0" borderId="1" xfId="1" applyFont="1" applyFill="1" applyBorder="1"/>
    <xf numFmtId="43" fontId="2" fillId="0" borderId="12" xfId="0" applyNumberFormat="1" applyFont="1" applyBorder="1"/>
    <xf numFmtId="43" fontId="2" fillId="0" borderId="6" xfId="0" applyNumberFormat="1" applyFont="1" applyBorder="1"/>
    <xf numFmtId="0" fontId="8" fillId="0" borderId="0" xfId="0" applyFont="1"/>
    <xf numFmtId="43" fontId="2" fillId="0" borderId="12" xfId="0" applyNumberFormat="1" applyFon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Font="1" applyBorder="1"/>
    <xf numFmtId="43" fontId="1" fillId="0" borderId="2" xfId="1" applyFont="1" applyBorder="1"/>
    <xf numFmtId="43" fontId="0" fillId="0" borderId="2" xfId="0" applyNumberFormat="1" applyFont="1" applyBorder="1"/>
    <xf numFmtId="43" fontId="1" fillId="0" borderId="4" xfId="1" applyFont="1" applyBorder="1"/>
    <xf numFmtId="43" fontId="2" fillId="0" borderId="14" xfId="1" applyFont="1" applyBorder="1"/>
    <xf numFmtId="43" fontId="2" fillId="0" borderId="3" xfId="0" applyNumberFormat="1" applyFont="1" applyBorder="1"/>
    <xf numFmtId="0" fontId="0" fillId="0" borderId="0" xfId="0" applyBorder="1"/>
    <xf numFmtId="0" fontId="3" fillId="0" borderId="0" xfId="0" applyFont="1" applyFill="1" applyBorder="1" applyAlignment="1">
      <alignment horizontal="center" wrapText="1"/>
    </xf>
    <xf numFmtId="43" fontId="3" fillId="0" borderId="0" xfId="1" applyFont="1" applyFill="1" applyBorder="1" applyAlignment="1">
      <alignment horizontal="center" wrapText="1"/>
    </xf>
    <xf numFmtId="14" fontId="2" fillId="0" borderId="0" xfId="0" applyNumberFormat="1" applyFont="1" applyFill="1" applyBorder="1"/>
    <xf numFmtId="0" fontId="0" fillId="0" borderId="0" xfId="0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2" fillId="0" borderId="0" xfId="0" applyFont="1" applyFill="1" applyBorder="1"/>
    <xf numFmtId="43" fontId="2" fillId="0" borderId="0" xfId="0" applyNumberFormat="1" applyFont="1" applyFill="1" applyBorder="1"/>
    <xf numFmtId="43" fontId="2" fillId="0" borderId="0" xfId="1" applyFont="1" applyFill="1" applyBorder="1"/>
    <xf numFmtId="0" fontId="0" fillId="0" borderId="0" xfId="0" applyFont="1" applyFill="1" applyBorder="1"/>
    <xf numFmtId="43" fontId="1" fillId="0" borderId="0" xfId="1" applyFont="1" applyFill="1" applyBorder="1"/>
    <xf numFmtId="43" fontId="0" fillId="0" borderId="0" xfId="0" applyNumberFormat="1" applyFont="1" applyFill="1" applyBorder="1"/>
    <xf numFmtId="43" fontId="2" fillId="0" borderId="2" xfId="1" applyFont="1" applyBorder="1"/>
    <xf numFmtId="43" fontId="1" fillId="0" borderId="14" xfId="1" applyFont="1" applyBorder="1"/>
    <xf numFmtId="43" fontId="0" fillId="0" borderId="3" xfId="0" applyNumberFormat="1" applyFont="1" applyBorder="1"/>
    <xf numFmtId="43" fontId="0" fillId="0" borderId="4" xfId="0" applyNumberFormat="1" applyBorder="1"/>
    <xf numFmtId="43" fontId="2" fillId="0" borderId="12" xfId="1" applyFont="1" applyBorder="1"/>
    <xf numFmtId="43" fontId="2" fillId="0" borderId="2" xfId="0" applyNumberFormat="1" applyFont="1" applyBorder="1"/>
    <xf numFmtId="43" fontId="0" fillId="0" borderId="6" xfId="0" applyNumberFormat="1" applyBorder="1"/>
    <xf numFmtId="43" fontId="0" fillId="0" borderId="1" xfId="0" applyNumberFormat="1" applyFont="1" applyFill="1" applyBorder="1"/>
    <xf numFmtId="0" fontId="0" fillId="0" borderId="15" xfId="0" applyBorder="1"/>
    <xf numFmtId="0" fontId="2" fillId="0" borderId="5" xfId="0" applyFont="1" applyBorder="1"/>
    <xf numFmtId="43" fontId="2" fillId="0" borderId="18" xfId="1" applyFont="1" applyBorder="1"/>
    <xf numFmtId="43" fontId="2" fillId="0" borderId="16" xfId="1" applyFont="1" applyBorder="1"/>
    <xf numFmtId="43" fontId="2" fillId="0" borderId="17" xfId="1" applyFont="1" applyBorder="1"/>
    <xf numFmtId="0" fontId="2" fillId="3" borderId="5" xfId="0" applyFont="1" applyFill="1" applyBorder="1"/>
    <xf numFmtId="43" fontId="2" fillId="3" borderId="5" xfId="1" applyFont="1" applyFill="1" applyBorder="1"/>
    <xf numFmtId="16" fontId="2" fillId="0" borderId="1" xfId="0" applyNumberFormat="1" applyFont="1" applyFill="1" applyBorder="1" applyAlignment="1">
      <alignment horizontal="left"/>
    </xf>
    <xf numFmtId="0" fontId="2" fillId="0" borderId="3" xfId="0" applyFont="1" applyBorder="1"/>
    <xf numFmtId="0" fontId="3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2" fillId="0" borderId="1" xfId="0" applyFont="1" applyFill="1" applyBorder="1" applyAlignment="1">
      <alignment horizontal="left"/>
    </xf>
    <xf numFmtId="43" fontId="2" fillId="0" borderId="19" xfId="1" applyFont="1" applyBorder="1"/>
    <xf numFmtId="0" fontId="5" fillId="0" borderId="13" xfId="0" applyFont="1" applyBorder="1" applyAlignment="1">
      <alignment horizontal="right"/>
    </xf>
    <xf numFmtId="15" fontId="5" fillId="0" borderId="13" xfId="0" applyNumberFormat="1" applyFont="1" applyBorder="1" applyAlignment="1">
      <alignment horizontal="right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1"/>
  <sheetViews>
    <sheetView workbookViewId="0">
      <selection activeCell="A26" sqref="A26"/>
    </sheetView>
  </sheetViews>
  <sheetFormatPr defaultRowHeight="15"/>
  <cols>
    <col min="1" max="1" width="14.28515625" customWidth="1"/>
    <col min="2" max="2" width="32" customWidth="1"/>
    <col min="3" max="3" width="5.85546875" customWidth="1"/>
    <col min="4" max="5" width="11.5703125" style="6" bestFit="1" customWidth="1"/>
    <col min="6" max="6" width="16" customWidth="1"/>
    <col min="7" max="7" width="15.140625" customWidth="1"/>
    <col min="8" max="8" width="11.7109375" customWidth="1"/>
    <col min="9" max="9" width="13" customWidth="1"/>
    <col min="10" max="10" width="12.85546875" customWidth="1"/>
    <col min="11" max="11" width="9.5703125" customWidth="1"/>
    <col min="12" max="12" width="16.140625" customWidth="1"/>
    <col min="13" max="13" width="11.5703125" bestFit="1" customWidth="1"/>
  </cols>
  <sheetData>
    <row r="1" spans="1:12" s="4" customFormat="1" ht="15.75">
      <c r="A1" s="10" t="s">
        <v>26</v>
      </c>
      <c r="B1" s="10"/>
      <c r="C1" s="10"/>
      <c r="D1" s="82" t="s">
        <v>116</v>
      </c>
      <c r="E1" s="82"/>
      <c r="F1" s="82"/>
      <c r="G1" s="82"/>
      <c r="H1" s="82"/>
      <c r="I1" s="82"/>
      <c r="J1" s="82"/>
      <c r="K1" s="82"/>
      <c r="L1" s="4" t="s">
        <v>26</v>
      </c>
    </row>
    <row r="2" spans="1:12" s="2" customFormat="1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9</v>
      </c>
      <c r="K2" s="16" t="s">
        <v>38</v>
      </c>
    </row>
    <row r="3" spans="1:12">
      <c r="A3" s="80" t="s">
        <v>40</v>
      </c>
      <c r="B3" s="12" t="s">
        <v>10</v>
      </c>
      <c r="C3" s="12">
        <v>1</v>
      </c>
      <c r="D3" s="17">
        <v>13800</v>
      </c>
      <c r="E3" s="17">
        <v>18000</v>
      </c>
      <c r="F3" s="18">
        <f t="shared" ref="F3:F12" si="0">C3*E3</f>
        <v>18000</v>
      </c>
      <c r="G3" s="18">
        <v>18000</v>
      </c>
      <c r="H3" s="18">
        <f t="shared" ref="H3:H12" si="1">E3-D3</f>
        <v>4200</v>
      </c>
      <c r="I3" s="18">
        <f t="shared" ref="I3:I12" si="2">C3*H3</f>
        <v>4200</v>
      </c>
      <c r="J3" s="18">
        <v>4200</v>
      </c>
      <c r="K3" s="12"/>
      <c r="L3" s="7">
        <f>C3*D3</f>
        <v>13800</v>
      </c>
    </row>
    <row r="4" spans="1:12">
      <c r="A4" s="76"/>
      <c r="B4" s="12" t="s">
        <v>25</v>
      </c>
      <c r="C4" s="12">
        <v>2</v>
      </c>
      <c r="D4" s="17">
        <v>39100</v>
      </c>
      <c r="E4" s="17">
        <v>45000</v>
      </c>
      <c r="F4" s="18">
        <f t="shared" si="0"/>
        <v>90000</v>
      </c>
      <c r="G4" s="18">
        <f>G3+F4</f>
        <v>108000</v>
      </c>
      <c r="H4" s="18">
        <f t="shared" si="1"/>
        <v>5900</v>
      </c>
      <c r="I4" s="18">
        <f t="shared" si="2"/>
        <v>11800</v>
      </c>
      <c r="J4" s="18">
        <f>J3+I4</f>
        <v>16000</v>
      </c>
      <c r="K4" s="12"/>
      <c r="L4" s="7">
        <f t="shared" ref="L4:L12" si="3">C4*D4</f>
        <v>78200</v>
      </c>
    </row>
    <row r="5" spans="1:12">
      <c r="A5" s="12"/>
      <c r="B5" s="12" t="s">
        <v>11</v>
      </c>
      <c r="C5" s="12">
        <v>1</v>
      </c>
      <c r="D5" s="17">
        <v>35250</v>
      </c>
      <c r="E5" s="17">
        <v>44000</v>
      </c>
      <c r="F5" s="18">
        <f t="shared" si="0"/>
        <v>44000</v>
      </c>
      <c r="G5" s="20">
        <f t="shared" ref="G5:G12" si="4">G4+F5</f>
        <v>152000</v>
      </c>
      <c r="H5" s="18">
        <f t="shared" si="1"/>
        <v>8750</v>
      </c>
      <c r="I5" s="18">
        <f t="shared" si="2"/>
        <v>8750</v>
      </c>
      <c r="J5" s="20">
        <f t="shared" ref="J5:J12" si="5">J4+I5</f>
        <v>24750</v>
      </c>
      <c r="K5" s="12"/>
      <c r="L5" s="7">
        <f t="shared" si="3"/>
        <v>35250</v>
      </c>
    </row>
    <row r="6" spans="1:12">
      <c r="A6" s="12"/>
      <c r="B6" s="12" t="s">
        <v>11</v>
      </c>
      <c r="C6" s="12">
        <v>1</v>
      </c>
      <c r="D6" s="17">
        <v>35250</v>
      </c>
      <c r="E6" s="17">
        <v>45000</v>
      </c>
      <c r="F6" s="18">
        <f t="shared" si="0"/>
        <v>45000</v>
      </c>
      <c r="G6" s="20">
        <f t="shared" si="4"/>
        <v>197000</v>
      </c>
      <c r="H6" s="18">
        <f t="shared" si="1"/>
        <v>9750</v>
      </c>
      <c r="I6" s="18">
        <f t="shared" si="2"/>
        <v>9750</v>
      </c>
      <c r="J6" s="20">
        <f t="shared" si="5"/>
        <v>34500</v>
      </c>
      <c r="K6" s="12"/>
      <c r="L6" s="7">
        <f t="shared" si="3"/>
        <v>35250</v>
      </c>
    </row>
    <row r="7" spans="1:12">
      <c r="A7" s="12"/>
      <c r="B7" s="12" t="s">
        <v>25</v>
      </c>
      <c r="C7" s="12">
        <v>1</v>
      </c>
      <c r="D7" s="17">
        <v>39100</v>
      </c>
      <c r="E7" s="17">
        <v>40000</v>
      </c>
      <c r="F7" s="18">
        <f t="shared" si="0"/>
        <v>40000</v>
      </c>
      <c r="G7" s="20">
        <f t="shared" si="4"/>
        <v>237000</v>
      </c>
      <c r="H7" s="18">
        <f t="shared" si="1"/>
        <v>900</v>
      </c>
      <c r="I7" s="18">
        <f t="shared" si="2"/>
        <v>900</v>
      </c>
      <c r="J7" s="20">
        <f t="shared" si="5"/>
        <v>35400</v>
      </c>
      <c r="K7" s="12"/>
      <c r="L7" s="7">
        <f t="shared" si="3"/>
        <v>39100</v>
      </c>
    </row>
    <row r="8" spans="1:12">
      <c r="A8" s="12"/>
      <c r="B8" s="12" t="s">
        <v>117</v>
      </c>
      <c r="C8" s="12">
        <v>1</v>
      </c>
      <c r="D8" s="17">
        <v>73250</v>
      </c>
      <c r="E8" s="17">
        <v>82000</v>
      </c>
      <c r="F8" s="18">
        <f t="shared" si="0"/>
        <v>82000</v>
      </c>
      <c r="G8" s="20">
        <f t="shared" si="4"/>
        <v>319000</v>
      </c>
      <c r="H8" s="18">
        <f t="shared" si="1"/>
        <v>8750</v>
      </c>
      <c r="I8" s="18">
        <f t="shared" si="2"/>
        <v>8750</v>
      </c>
      <c r="J8" s="20">
        <f t="shared" si="5"/>
        <v>44150</v>
      </c>
      <c r="K8" s="12"/>
      <c r="L8" s="7">
        <f t="shared" si="3"/>
        <v>73250</v>
      </c>
    </row>
    <row r="9" spans="1:12">
      <c r="A9" s="12"/>
      <c r="B9" s="12" t="s">
        <v>66</v>
      </c>
      <c r="C9" s="12">
        <v>2</v>
      </c>
      <c r="D9" s="17">
        <v>39100</v>
      </c>
      <c r="E9" s="17">
        <v>45000</v>
      </c>
      <c r="F9" s="18">
        <f t="shared" si="0"/>
        <v>90000</v>
      </c>
      <c r="G9" s="20">
        <f t="shared" si="4"/>
        <v>409000</v>
      </c>
      <c r="H9" s="18">
        <f t="shared" si="1"/>
        <v>5900</v>
      </c>
      <c r="I9" s="18">
        <f t="shared" si="2"/>
        <v>11800</v>
      </c>
      <c r="J9" s="20">
        <f t="shared" si="5"/>
        <v>55950</v>
      </c>
      <c r="K9" s="12"/>
      <c r="L9" s="7">
        <f t="shared" si="3"/>
        <v>78200</v>
      </c>
    </row>
    <row r="10" spans="1:12">
      <c r="A10" s="12"/>
      <c r="B10" s="12" t="s">
        <v>112</v>
      </c>
      <c r="C10" s="12">
        <v>1</v>
      </c>
      <c r="D10" s="17">
        <v>10000</v>
      </c>
      <c r="E10" s="17">
        <v>18000</v>
      </c>
      <c r="F10" s="18">
        <f t="shared" si="0"/>
        <v>18000</v>
      </c>
      <c r="G10" s="20">
        <f t="shared" si="4"/>
        <v>427000</v>
      </c>
      <c r="H10" s="18">
        <f t="shared" si="1"/>
        <v>8000</v>
      </c>
      <c r="I10" s="18">
        <f t="shared" si="2"/>
        <v>8000</v>
      </c>
      <c r="J10" s="20">
        <f t="shared" si="5"/>
        <v>63950</v>
      </c>
      <c r="K10" s="12"/>
      <c r="L10" s="7">
        <f t="shared" si="3"/>
        <v>10000</v>
      </c>
    </row>
    <row r="11" spans="1:12">
      <c r="A11" s="12"/>
      <c r="B11" s="12" t="s">
        <v>118</v>
      </c>
      <c r="C11" s="12">
        <v>2</v>
      </c>
      <c r="D11" s="17">
        <v>1750</v>
      </c>
      <c r="E11" s="17">
        <v>3000</v>
      </c>
      <c r="F11" s="18">
        <f t="shared" si="0"/>
        <v>6000</v>
      </c>
      <c r="G11" s="20">
        <f t="shared" si="4"/>
        <v>433000</v>
      </c>
      <c r="H11" s="18">
        <f t="shared" si="1"/>
        <v>1250</v>
      </c>
      <c r="I11" s="18">
        <f t="shared" si="2"/>
        <v>2500</v>
      </c>
      <c r="J11" s="20">
        <f t="shared" si="5"/>
        <v>66450</v>
      </c>
      <c r="K11" s="12"/>
      <c r="L11" s="7">
        <f t="shared" si="3"/>
        <v>3500</v>
      </c>
    </row>
    <row r="12" spans="1:12" ht="15.75" thickBot="1">
      <c r="A12" s="12"/>
      <c r="B12" s="12" t="s">
        <v>113</v>
      </c>
      <c r="C12" s="12">
        <v>2</v>
      </c>
      <c r="D12" s="17">
        <v>100</v>
      </c>
      <c r="E12" s="17">
        <v>500</v>
      </c>
      <c r="F12" s="18">
        <f t="shared" si="0"/>
        <v>1000</v>
      </c>
      <c r="G12" s="36">
        <f t="shared" si="4"/>
        <v>434000</v>
      </c>
      <c r="H12" s="18">
        <f t="shared" si="1"/>
        <v>400</v>
      </c>
      <c r="I12" s="18">
        <f t="shared" si="2"/>
        <v>800</v>
      </c>
      <c r="J12" s="13">
        <f t="shared" si="5"/>
        <v>67250</v>
      </c>
      <c r="K12" s="12"/>
      <c r="L12" s="7">
        <f t="shared" si="3"/>
        <v>200</v>
      </c>
    </row>
    <row r="13" spans="1:12" s="1" customFormat="1">
      <c r="A13" s="21"/>
      <c r="B13" s="21" t="s">
        <v>119</v>
      </c>
      <c r="C13" s="21"/>
      <c r="D13" s="11"/>
      <c r="E13" s="11"/>
      <c r="F13" s="13">
        <v>-25000</v>
      </c>
      <c r="G13" s="37">
        <f>G12+F13</f>
        <v>409000</v>
      </c>
      <c r="H13" s="13"/>
      <c r="I13" s="13"/>
      <c r="J13" s="13"/>
      <c r="K13" s="21"/>
      <c r="L13" s="8">
        <f>SUM(L3:L12)</f>
        <v>366750</v>
      </c>
    </row>
    <row r="14" spans="1:12" s="1" customFormat="1">
      <c r="A14" s="21"/>
      <c r="B14" s="21" t="s">
        <v>67</v>
      </c>
      <c r="C14" s="21"/>
      <c r="D14" s="11"/>
      <c r="E14" s="11"/>
      <c r="F14" s="13">
        <v>-15000</v>
      </c>
      <c r="G14" s="37">
        <f t="shared" ref="G14:G20" si="6">G13+F14</f>
        <v>394000</v>
      </c>
      <c r="H14" s="13"/>
      <c r="I14" s="13"/>
      <c r="J14" s="13"/>
      <c r="K14" s="21"/>
      <c r="L14" s="8"/>
    </row>
    <row r="15" spans="1:12" s="1" customFormat="1">
      <c r="A15" s="21"/>
      <c r="B15" s="21" t="s">
        <v>120</v>
      </c>
      <c r="C15" s="21"/>
      <c r="D15" s="11"/>
      <c r="E15" s="11"/>
      <c r="F15" s="13">
        <v>-5000</v>
      </c>
      <c r="G15" s="37">
        <f t="shared" si="6"/>
        <v>389000</v>
      </c>
      <c r="H15" s="13"/>
      <c r="I15" s="13"/>
      <c r="J15" s="13"/>
      <c r="K15" s="21"/>
      <c r="L15" s="8"/>
    </row>
    <row r="16" spans="1:12" s="1" customFormat="1">
      <c r="A16" s="21"/>
      <c r="B16" s="21" t="s">
        <v>121</v>
      </c>
      <c r="C16" s="21"/>
      <c r="D16" s="11"/>
      <c r="E16" s="11"/>
      <c r="F16" s="13">
        <v>-1000</v>
      </c>
      <c r="G16" s="37">
        <f t="shared" si="6"/>
        <v>388000</v>
      </c>
      <c r="H16" s="13"/>
      <c r="I16" s="13"/>
      <c r="J16" s="13"/>
      <c r="K16" s="21"/>
      <c r="L16" s="8"/>
    </row>
    <row r="17" spans="1:12" s="1" customFormat="1">
      <c r="A17" s="21"/>
      <c r="B17" s="21" t="s">
        <v>122</v>
      </c>
      <c r="C17" s="21"/>
      <c r="D17" s="11"/>
      <c r="E17" s="11"/>
      <c r="F17" s="13">
        <v>-54000</v>
      </c>
      <c r="G17" s="37">
        <f t="shared" si="6"/>
        <v>334000</v>
      </c>
      <c r="H17" s="13"/>
      <c r="I17" s="13"/>
      <c r="J17" s="13"/>
      <c r="K17" s="21"/>
      <c r="L17" s="8"/>
    </row>
    <row r="18" spans="1:12" s="1" customFormat="1">
      <c r="A18" s="21"/>
      <c r="B18" s="21" t="s">
        <v>123</v>
      </c>
      <c r="C18" s="21"/>
      <c r="D18" s="11"/>
      <c r="E18" s="11"/>
      <c r="F18" s="13">
        <v>-3000</v>
      </c>
      <c r="G18" s="37">
        <f t="shared" si="6"/>
        <v>331000</v>
      </c>
      <c r="H18" s="13"/>
      <c r="I18" s="13"/>
      <c r="J18" s="13"/>
      <c r="K18" s="21"/>
      <c r="L18" s="8"/>
    </row>
    <row r="19" spans="1:12" s="1" customFormat="1">
      <c r="A19" s="21"/>
      <c r="B19" s="21" t="s">
        <v>124</v>
      </c>
      <c r="C19" s="21"/>
      <c r="D19" s="11"/>
      <c r="E19" s="11"/>
      <c r="F19" s="13">
        <v>-2000</v>
      </c>
      <c r="G19" s="37">
        <f t="shared" si="6"/>
        <v>329000</v>
      </c>
      <c r="H19" s="13"/>
      <c r="I19" s="13"/>
      <c r="J19" s="13"/>
      <c r="K19" s="21"/>
      <c r="L19" s="8"/>
    </row>
    <row r="20" spans="1:12" s="1" customFormat="1">
      <c r="A20" s="21"/>
      <c r="B20" s="21" t="s">
        <v>30</v>
      </c>
      <c r="C20" s="21"/>
      <c r="D20" s="11"/>
      <c r="E20" s="11"/>
      <c r="F20" s="13">
        <v>-330000</v>
      </c>
      <c r="G20" s="37">
        <f t="shared" si="6"/>
        <v>-1000</v>
      </c>
      <c r="H20" s="13"/>
      <c r="I20" s="13"/>
      <c r="J20" s="13"/>
      <c r="K20" s="21"/>
      <c r="L20" s="8"/>
    </row>
    <row r="21" spans="1:12" s="1" customFormat="1">
      <c r="A21" s="21"/>
      <c r="B21" s="21"/>
      <c r="C21" s="21"/>
      <c r="D21" s="11"/>
      <c r="E21" s="11"/>
      <c r="F21" s="13"/>
      <c r="G21" s="37"/>
      <c r="H21" s="13"/>
      <c r="I21" s="13"/>
      <c r="J21" s="13"/>
      <c r="K21" s="21"/>
      <c r="L21" s="8"/>
    </row>
    <row r="22" spans="1:12">
      <c r="A22" s="26" t="s">
        <v>13</v>
      </c>
      <c r="B22" s="22" t="s">
        <v>11</v>
      </c>
      <c r="C22" s="22">
        <v>9</v>
      </c>
      <c r="D22" s="23">
        <v>35250</v>
      </c>
      <c r="E22" s="23">
        <v>39000</v>
      </c>
      <c r="F22" s="20">
        <f t="shared" ref="F22:F29" si="7">C22*E22</f>
        <v>351000</v>
      </c>
      <c r="G22" s="23">
        <v>351000</v>
      </c>
      <c r="H22" s="20">
        <f t="shared" ref="H22:H29" si="8">E22-D22</f>
        <v>3750</v>
      </c>
      <c r="I22" s="20">
        <f t="shared" ref="I22:I29" si="9">C22*H22</f>
        <v>33750</v>
      </c>
      <c r="J22" s="17">
        <v>33750</v>
      </c>
      <c r="K22" s="12"/>
      <c r="L22" s="7">
        <f>C22*D22</f>
        <v>317250</v>
      </c>
    </row>
    <row r="23" spans="1:12">
      <c r="A23" s="12"/>
      <c r="B23" s="22" t="s">
        <v>10</v>
      </c>
      <c r="C23" s="22">
        <v>67</v>
      </c>
      <c r="D23" s="17">
        <v>13800</v>
      </c>
      <c r="E23" s="17">
        <v>16000</v>
      </c>
      <c r="F23" s="20">
        <f t="shared" si="7"/>
        <v>1072000</v>
      </c>
      <c r="G23" s="45">
        <f>G22+F23</f>
        <v>1423000</v>
      </c>
      <c r="H23" s="18">
        <f t="shared" si="8"/>
        <v>2200</v>
      </c>
      <c r="I23" s="18">
        <f t="shared" si="9"/>
        <v>147400</v>
      </c>
      <c r="J23" s="20">
        <f>J22+I23</f>
        <v>181150</v>
      </c>
      <c r="K23" s="12"/>
      <c r="L23" s="7">
        <f t="shared" ref="L23:L29" si="10">C23*D23</f>
        <v>924600</v>
      </c>
    </row>
    <row r="24" spans="1:12">
      <c r="A24" s="12"/>
      <c r="B24" s="12" t="s">
        <v>36</v>
      </c>
      <c r="C24" s="22">
        <v>3</v>
      </c>
      <c r="D24" s="17">
        <v>20000</v>
      </c>
      <c r="E24" s="17">
        <v>19000</v>
      </c>
      <c r="F24" s="44">
        <f t="shared" si="7"/>
        <v>57000</v>
      </c>
      <c r="G24" s="23">
        <f t="shared" ref="G24:G29" si="11">G23+F24</f>
        <v>1480000</v>
      </c>
      <c r="H24" s="41">
        <f t="shared" si="8"/>
        <v>-1000</v>
      </c>
      <c r="I24" s="18">
        <f t="shared" si="9"/>
        <v>-3000</v>
      </c>
      <c r="J24" s="20">
        <f t="shared" ref="J24:J29" si="12">J23+I24</f>
        <v>178150</v>
      </c>
      <c r="K24" s="12"/>
      <c r="L24" s="7">
        <f t="shared" si="10"/>
        <v>60000</v>
      </c>
    </row>
    <row r="25" spans="1:12">
      <c r="A25" s="12"/>
      <c r="B25" s="12" t="s">
        <v>42</v>
      </c>
      <c r="C25" s="22">
        <v>4</v>
      </c>
      <c r="D25" s="17">
        <v>2500</v>
      </c>
      <c r="E25" s="17">
        <v>5000</v>
      </c>
      <c r="F25" s="44">
        <f t="shared" si="7"/>
        <v>20000</v>
      </c>
      <c r="G25" s="23">
        <f t="shared" si="11"/>
        <v>1500000</v>
      </c>
      <c r="H25" s="41">
        <f t="shared" si="8"/>
        <v>2500</v>
      </c>
      <c r="I25" s="18">
        <f t="shared" si="9"/>
        <v>10000</v>
      </c>
      <c r="J25" s="20">
        <f t="shared" si="12"/>
        <v>188150</v>
      </c>
      <c r="K25" s="12"/>
      <c r="L25" s="7">
        <f t="shared" si="10"/>
        <v>10000</v>
      </c>
    </row>
    <row r="26" spans="1:12">
      <c r="A26" s="12"/>
      <c r="B26" s="12" t="s">
        <v>77</v>
      </c>
      <c r="C26" s="22">
        <v>4</v>
      </c>
      <c r="D26" s="17">
        <v>2800</v>
      </c>
      <c r="E26" s="17">
        <v>5000</v>
      </c>
      <c r="F26" s="44">
        <f t="shared" si="7"/>
        <v>20000</v>
      </c>
      <c r="G26" s="23">
        <f t="shared" si="11"/>
        <v>1520000</v>
      </c>
      <c r="H26" s="41">
        <f t="shared" si="8"/>
        <v>2200</v>
      </c>
      <c r="I26" s="18">
        <f t="shared" si="9"/>
        <v>8800</v>
      </c>
      <c r="J26" s="20">
        <f t="shared" si="12"/>
        <v>196950</v>
      </c>
      <c r="K26" s="12"/>
      <c r="L26" s="7">
        <f t="shared" si="10"/>
        <v>11200</v>
      </c>
    </row>
    <row r="27" spans="1:12">
      <c r="A27" s="12"/>
      <c r="B27" s="12" t="s">
        <v>78</v>
      </c>
      <c r="C27" s="22">
        <v>1</v>
      </c>
      <c r="D27" s="17">
        <v>8175</v>
      </c>
      <c r="E27" s="17">
        <v>9500</v>
      </c>
      <c r="F27" s="44">
        <f t="shared" si="7"/>
        <v>9500</v>
      </c>
      <c r="G27" s="23">
        <f t="shared" si="11"/>
        <v>1529500</v>
      </c>
      <c r="H27" s="41">
        <f t="shared" si="8"/>
        <v>1325</v>
      </c>
      <c r="I27" s="18">
        <f t="shared" si="9"/>
        <v>1325</v>
      </c>
      <c r="J27" s="20">
        <f t="shared" si="12"/>
        <v>198275</v>
      </c>
      <c r="K27" s="12"/>
      <c r="L27" s="7">
        <f t="shared" si="10"/>
        <v>8175</v>
      </c>
    </row>
    <row r="28" spans="1:12">
      <c r="A28" s="12"/>
      <c r="B28" s="12" t="s">
        <v>108</v>
      </c>
      <c r="C28" s="22">
        <v>1</v>
      </c>
      <c r="D28" s="17">
        <v>13800</v>
      </c>
      <c r="E28" s="17">
        <v>16000</v>
      </c>
      <c r="F28" s="44">
        <f t="shared" si="7"/>
        <v>16000</v>
      </c>
      <c r="G28" s="23">
        <f t="shared" si="11"/>
        <v>1545500</v>
      </c>
      <c r="H28" s="41">
        <f t="shared" si="8"/>
        <v>2200</v>
      </c>
      <c r="I28" s="18">
        <f t="shared" si="9"/>
        <v>2200</v>
      </c>
      <c r="J28" s="20">
        <f t="shared" si="12"/>
        <v>200475</v>
      </c>
      <c r="K28" s="12"/>
      <c r="L28" s="7">
        <f t="shared" si="10"/>
        <v>13800</v>
      </c>
    </row>
    <row r="29" spans="1:12" ht="15.75" thickBot="1">
      <c r="A29" s="12"/>
      <c r="B29" s="12" t="s">
        <v>36</v>
      </c>
      <c r="C29" s="22">
        <v>1</v>
      </c>
      <c r="D29" s="17">
        <v>20000</v>
      </c>
      <c r="E29" s="17">
        <v>19000</v>
      </c>
      <c r="F29" s="44">
        <f t="shared" si="7"/>
        <v>19000</v>
      </c>
      <c r="G29" s="65">
        <f t="shared" si="11"/>
        <v>1564500</v>
      </c>
      <c r="H29" s="41">
        <f t="shared" si="8"/>
        <v>-1000</v>
      </c>
      <c r="I29" s="18">
        <f t="shared" si="9"/>
        <v>-1000</v>
      </c>
      <c r="J29" s="13">
        <f t="shared" si="12"/>
        <v>199475</v>
      </c>
      <c r="K29" s="12"/>
      <c r="L29" s="7">
        <f t="shared" si="10"/>
        <v>20000</v>
      </c>
    </row>
    <row r="30" spans="1:12" s="3" customFormat="1">
      <c r="A30" s="22"/>
      <c r="B30" s="21" t="s">
        <v>30</v>
      </c>
      <c r="C30" s="21"/>
      <c r="D30" s="11"/>
      <c r="E30" s="11"/>
      <c r="F30" s="11">
        <v>-850000</v>
      </c>
      <c r="G30" s="37">
        <f>G29+F30</f>
        <v>714500</v>
      </c>
      <c r="H30" s="21"/>
      <c r="I30" s="21"/>
      <c r="J30" s="21"/>
      <c r="K30" s="22"/>
      <c r="L30" s="8">
        <f>SUM(L22:L29)</f>
        <v>1365025</v>
      </c>
    </row>
    <row r="31" spans="1:12" s="3" customFormat="1">
      <c r="A31" s="22"/>
      <c r="B31" s="21" t="s">
        <v>30</v>
      </c>
      <c r="C31" s="12"/>
      <c r="D31" s="17"/>
      <c r="E31" s="17"/>
      <c r="F31" s="11">
        <v>-241500</v>
      </c>
      <c r="G31" s="37">
        <f>G30+F31</f>
        <v>473000</v>
      </c>
      <c r="H31" s="12"/>
      <c r="I31" s="12"/>
      <c r="J31" s="12"/>
      <c r="K31" s="22"/>
    </row>
    <row r="32" spans="1:12" s="3" customFormat="1">
      <c r="A32" s="22"/>
      <c r="B32" s="21" t="s">
        <v>155</v>
      </c>
      <c r="C32" s="12"/>
      <c r="D32" s="17"/>
      <c r="E32" s="17"/>
      <c r="F32" s="11">
        <v>-119000</v>
      </c>
      <c r="G32" s="37">
        <f>G31+F32</f>
        <v>354000</v>
      </c>
      <c r="H32" s="12"/>
      <c r="I32" s="12"/>
      <c r="J32" s="12"/>
      <c r="K32" s="22"/>
    </row>
    <row r="33" spans="1:12" s="3" customFormat="1">
      <c r="A33" s="22"/>
      <c r="B33" s="21" t="s">
        <v>156</v>
      </c>
      <c r="C33" s="12"/>
      <c r="D33" s="17"/>
      <c r="E33" s="17"/>
      <c r="F33" s="11">
        <v>-354000</v>
      </c>
      <c r="G33" s="37">
        <f>G32+F33</f>
        <v>0</v>
      </c>
      <c r="H33" s="12"/>
      <c r="I33" s="12"/>
      <c r="J33" s="12"/>
      <c r="K33" s="22"/>
    </row>
    <row r="34" spans="1:12" s="3" customFormat="1">
      <c r="A34" s="22"/>
      <c r="B34" s="21"/>
      <c r="C34" s="12"/>
      <c r="D34" s="17"/>
      <c r="E34" s="17"/>
      <c r="F34" s="11"/>
      <c r="G34" s="37"/>
      <c r="H34" s="12"/>
      <c r="I34" s="12"/>
      <c r="J34" s="12"/>
      <c r="K34" s="22"/>
    </row>
    <row r="35" spans="1:12" s="3" customFormat="1">
      <c r="A35" s="26" t="s">
        <v>29</v>
      </c>
      <c r="B35" s="21" t="s">
        <v>41</v>
      </c>
      <c r="C35" s="12">
        <v>16</v>
      </c>
      <c r="D35" s="17">
        <v>15340</v>
      </c>
      <c r="E35" s="17">
        <v>25000</v>
      </c>
      <c r="F35" s="23">
        <f>C35*E35</f>
        <v>400000</v>
      </c>
      <c r="G35" s="20">
        <v>400000</v>
      </c>
      <c r="H35" s="18">
        <f>E35-D35</f>
        <v>9660</v>
      </c>
      <c r="I35" s="18">
        <f>C35*H35</f>
        <v>154560</v>
      </c>
      <c r="J35" s="18">
        <v>154560</v>
      </c>
      <c r="K35" s="22"/>
      <c r="L35" s="9">
        <f>C35*D35</f>
        <v>245440</v>
      </c>
    </row>
    <row r="36" spans="1:12" s="3" customFormat="1">
      <c r="A36" s="22"/>
      <c r="B36" s="21" t="s">
        <v>106</v>
      </c>
      <c r="C36" s="12">
        <v>6</v>
      </c>
      <c r="D36" s="17">
        <v>71684.639999999999</v>
      </c>
      <c r="E36" s="17">
        <v>83000</v>
      </c>
      <c r="F36" s="23">
        <f t="shared" ref="F36:F37" si="13">C36*E36</f>
        <v>498000</v>
      </c>
      <c r="G36" s="18">
        <f>G35+F36</f>
        <v>898000</v>
      </c>
      <c r="H36" s="18">
        <f t="shared" ref="H36:H37" si="14">E36-D36</f>
        <v>11315.36</v>
      </c>
      <c r="I36" s="18">
        <f t="shared" ref="I36:I37" si="15">C36*H36</f>
        <v>67892.160000000003</v>
      </c>
      <c r="J36" s="18">
        <f>J35+I36</f>
        <v>222452.16</v>
      </c>
      <c r="K36" s="22"/>
      <c r="L36" s="9">
        <f t="shared" ref="L36:L37" si="16">C36*D36</f>
        <v>430107.83999999997</v>
      </c>
    </row>
    <row r="37" spans="1:12" s="3" customFormat="1" ht="15.75" thickBot="1">
      <c r="A37" s="22"/>
      <c r="B37" s="21" t="s">
        <v>107</v>
      </c>
      <c r="C37" s="12">
        <v>2</v>
      </c>
      <c r="D37" s="17">
        <v>60000</v>
      </c>
      <c r="E37" s="17">
        <v>180000</v>
      </c>
      <c r="F37" s="23">
        <f t="shared" si="13"/>
        <v>360000</v>
      </c>
      <c r="G37" s="36">
        <f t="shared" ref="G37" si="17">G36+F37</f>
        <v>1258000</v>
      </c>
      <c r="H37" s="18">
        <f t="shared" si="14"/>
        <v>120000</v>
      </c>
      <c r="I37" s="18">
        <f t="shared" si="15"/>
        <v>240000</v>
      </c>
      <c r="J37" s="13">
        <f t="shared" ref="J37" si="18">J36+I37</f>
        <v>462452.16000000003</v>
      </c>
      <c r="K37" s="22"/>
      <c r="L37" s="9">
        <f t="shared" si="16"/>
        <v>120000</v>
      </c>
    </row>
    <row r="38" spans="1:12" s="3" customFormat="1">
      <c r="A38" s="22"/>
      <c r="B38" s="21" t="s">
        <v>30</v>
      </c>
      <c r="C38" s="12"/>
      <c r="D38" s="17"/>
      <c r="E38" s="17"/>
      <c r="F38" s="11">
        <v>-1258000</v>
      </c>
      <c r="G38" s="37">
        <f>G37+F38</f>
        <v>0</v>
      </c>
      <c r="H38" s="18"/>
      <c r="I38" s="18"/>
      <c r="J38" s="18"/>
      <c r="K38" s="22"/>
      <c r="L38" s="8">
        <f>SUM(L35:L37)</f>
        <v>795547.84</v>
      </c>
    </row>
    <row r="39" spans="1:12" s="3" customFormat="1">
      <c r="A39" s="22"/>
      <c r="B39" s="21"/>
      <c r="C39" s="12"/>
      <c r="D39" s="17"/>
      <c r="E39" s="17"/>
      <c r="F39" s="11"/>
      <c r="G39" s="37"/>
      <c r="H39" s="18"/>
      <c r="I39" s="18"/>
      <c r="J39" s="18"/>
      <c r="K39" s="22"/>
      <c r="L39" s="8"/>
    </row>
    <row r="40" spans="1:12" s="3" customFormat="1">
      <c r="A40" s="21" t="s">
        <v>85</v>
      </c>
      <c r="B40" s="21" t="s">
        <v>11</v>
      </c>
      <c r="C40" s="12">
        <v>3</v>
      </c>
      <c r="D40" s="17">
        <v>35250</v>
      </c>
      <c r="E40" s="17">
        <v>39000</v>
      </c>
      <c r="F40" s="11">
        <f>C40*E40</f>
        <v>117000</v>
      </c>
      <c r="G40" s="37">
        <v>117000</v>
      </c>
      <c r="H40" s="18">
        <f>E40-D40</f>
        <v>3750</v>
      </c>
      <c r="I40" s="18">
        <f>C40*H40</f>
        <v>11250</v>
      </c>
      <c r="J40" s="18">
        <v>11250</v>
      </c>
      <c r="K40" s="22"/>
      <c r="L40" s="8">
        <f>C40*D40</f>
        <v>105750</v>
      </c>
    </row>
    <row r="41" spans="1:12" s="3" customFormat="1">
      <c r="A41" s="22"/>
      <c r="B41" s="21" t="s">
        <v>10</v>
      </c>
      <c r="C41" s="12">
        <v>21</v>
      </c>
      <c r="D41" s="17">
        <v>13800</v>
      </c>
      <c r="E41" s="17">
        <v>16000</v>
      </c>
      <c r="F41" s="11">
        <f>C41*E41</f>
        <v>336000</v>
      </c>
      <c r="G41" s="37">
        <f>G40+F41</f>
        <v>453000</v>
      </c>
      <c r="H41" s="18">
        <f>E41-D41</f>
        <v>2200</v>
      </c>
      <c r="I41" s="18">
        <f>C41*H41</f>
        <v>46200</v>
      </c>
      <c r="J41" s="18">
        <f>J40+I41</f>
        <v>57450</v>
      </c>
      <c r="K41" s="22"/>
      <c r="L41" s="8">
        <f t="shared" ref="L41:L45" si="19">C41*D41</f>
        <v>289800</v>
      </c>
    </row>
    <row r="42" spans="1:12" s="3" customFormat="1">
      <c r="A42" s="22"/>
      <c r="B42" s="21" t="s">
        <v>78</v>
      </c>
      <c r="C42" s="12">
        <v>1</v>
      </c>
      <c r="D42" s="17">
        <v>8175</v>
      </c>
      <c r="E42" s="17">
        <v>9500</v>
      </c>
      <c r="F42" s="11">
        <f t="shared" ref="F42:F45" si="20">C42*E42</f>
        <v>9500</v>
      </c>
      <c r="G42" s="37">
        <f t="shared" ref="G42:G45" si="21">G41+F42</f>
        <v>462500</v>
      </c>
      <c r="H42" s="18">
        <f t="shared" ref="H42:H45" si="22">E42-D42</f>
        <v>1325</v>
      </c>
      <c r="I42" s="18">
        <f t="shared" ref="I42:I45" si="23">C42*H42</f>
        <v>1325</v>
      </c>
      <c r="J42" s="18">
        <f t="shared" ref="J42:J45" si="24">J41+I42</f>
        <v>58775</v>
      </c>
      <c r="K42" s="22"/>
      <c r="L42" s="8">
        <f t="shared" si="19"/>
        <v>8175</v>
      </c>
    </row>
    <row r="43" spans="1:12" s="3" customFormat="1">
      <c r="A43" s="22"/>
      <c r="B43" s="21" t="s">
        <v>36</v>
      </c>
      <c r="C43" s="12">
        <v>2</v>
      </c>
      <c r="D43" s="17">
        <v>20000</v>
      </c>
      <c r="E43" s="17">
        <v>19000</v>
      </c>
      <c r="F43" s="11">
        <f t="shared" si="20"/>
        <v>38000</v>
      </c>
      <c r="G43" s="37">
        <f t="shared" si="21"/>
        <v>500500</v>
      </c>
      <c r="H43" s="18">
        <f t="shared" si="22"/>
        <v>-1000</v>
      </c>
      <c r="I43" s="18">
        <f t="shared" si="23"/>
        <v>-2000</v>
      </c>
      <c r="J43" s="18">
        <f t="shared" si="24"/>
        <v>56775</v>
      </c>
      <c r="K43" s="22"/>
      <c r="L43" s="8">
        <f t="shared" si="19"/>
        <v>40000</v>
      </c>
    </row>
    <row r="44" spans="1:12" s="3" customFormat="1">
      <c r="A44" s="22"/>
      <c r="B44" s="21" t="s">
        <v>42</v>
      </c>
      <c r="C44" s="12">
        <v>2</v>
      </c>
      <c r="D44" s="17">
        <v>2500</v>
      </c>
      <c r="E44" s="17">
        <v>3500</v>
      </c>
      <c r="F44" s="11">
        <f t="shared" si="20"/>
        <v>7000</v>
      </c>
      <c r="G44" s="37">
        <f t="shared" si="21"/>
        <v>507500</v>
      </c>
      <c r="H44" s="18">
        <f t="shared" si="22"/>
        <v>1000</v>
      </c>
      <c r="I44" s="18">
        <f t="shared" si="23"/>
        <v>2000</v>
      </c>
      <c r="J44" s="18">
        <f t="shared" si="24"/>
        <v>58775</v>
      </c>
      <c r="K44" s="22"/>
      <c r="L44" s="8">
        <f t="shared" si="19"/>
        <v>5000</v>
      </c>
    </row>
    <row r="45" spans="1:12" s="3" customFormat="1" ht="15.75" thickBot="1">
      <c r="A45" s="22"/>
      <c r="B45" s="21" t="s">
        <v>86</v>
      </c>
      <c r="C45" s="12">
        <v>1</v>
      </c>
      <c r="D45" s="17">
        <v>15000</v>
      </c>
      <c r="E45" s="17">
        <v>16000</v>
      </c>
      <c r="F45" s="11">
        <f t="shared" si="20"/>
        <v>16000</v>
      </c>
      <c r="G45" s="36">
        <f t="shared" si="21"/>
        <v>523500</v>
      </c>
      <c r="H45" s="18">
        <f t="shared" si="22"/>
        <v>1000</v>
      </c>
      <c r="I45" s="18">
        <f t="shared" si="23"/>
        <v>1000</v>
      </c>
      <c r="J45" s="13">
        <f t="shared" si="24"/>
        <v>59775</v>
      </c>
      <c r="K45" s="22"/>
      <c r="L45" s="8">
        <f t="shared" si="19"/>
        <v>15000</v>
      </c>
    </row>
    <row r="46" spans="1:12" s="3" customFormat="1">
      <c r="A46" s="22"/>
      <c r="B46" s="21" t="s">
        <v>30</v>
      </c>
      <c r="C46" s="12"/>
      <c r="D46" s="17"/>
      <c r="E46" s="17"/>
      <c r="F46" s="11">
        <v>-523500</v>
      </c>
      <c r="G46" s="37">
        <f>G45+F46</f>
        <v>0</v>
      </c>
      <c r="H46" s="18"/>
      <c r="I46" s="18"/>
      <c r="J46" s="18"/>
      <c r="K46" s="22"/>
      <c r="L46" s="8">
        <f>SUM(L40:L45)</f>
        <v>463725</v>
      </c>
    </row>
    <row r="47" spans="1:12" s="3" customFormat="1">
      <c r="A47" s="22"/>
      <c r="B47" s="21"/>
      <c r="C47" s="12"/>
      <c r="D47" s="17"/>
      <c r="E47" s="17"/>
      <c r="F47" s="11"/>
      <c r="G47" s="13"/>
      <c r="H47" s="12"/>
      <c r="I47" s="12"/>
      <c r="J47" s="12"/>
      <c r="K47" s="22"/>
      <c r="L47" s="8"/>
    </row>
    <row r="48" spans="1:12" s="3" customFormat="1">
      <c r="A48" s="26" t="s">
        <v>35</v>
      </c>
      <c r="B48" s="22" t="s">
        <v>10</v>
      </c>
      <c r="C48" s="12">
        <v>39</v>
      </c>
      <c r="D48" s="17">
        <v>13800</v>
      </c>
      <c r="E48" s="17">
        <v>16000</v>
      </c>
      <c r="F48" s="23">
        <f>C48*E48</f>
        <v>624000</v>
      </c>
      <c r="G48" s="20">
        <v>624000</v>
      </c>
      <c r="H48" s="18">
        <f>E48-D48</f>
        <v>2200</v>
      </c>
      <c r="I48" s="18">
        <f>C48*H48</f>
        <v>85800</v>
      </c>
      <c r="J48" s="17">
        <v>85800</v>
      </c>
      <c r="K48" s="22"/>
      <c r="L48" s="9">
        <f>C48*D48</f>
        <v>538200</v>
      </c>
    </row>
    <row r="49" spans="1:12" s="3" customFormat="1">
      <c r="A49" s="22"/>
      <c r="B49" s="22" t="s">
        <v>11</v>
      </c>
      <c r="C49" s="12">
        <v>18</v>
      </c>
      <c r="D49" s="17">
        <v>35250</v>
      </c>
      <c r="E49" s="17">
        <v>39000</v>
      </c>
      <c r="F49" s="23">
        <f>C49*E49</f>
        <v>702000</v>
      </c>
      <c r="G49" s="20">
        <f>G48+F49</f>
        <v>1326000</v>
      </c>
      <c r="H49" s="18">
        <f>E49-D49</f>
        <v>3750</v>
      </c>
      <c r="I49" s="18">
        <f>C49*H49</f>
        <v>67500</v>
      </c>
      <c r="J49" s="18">
        <f>J48+I49</f>
        <v>153300</v>
      </c>
      <c r="K49" s="22"/>
      <c r="L49" s="9">
        <f t="shared" ref="L49:L51" si="25">C49*D49</f>
        <v>634500</v>
      </c>
    </row>
    <row r="50" spans="1:12" s="3" customFormat="1">
      <c r="A50" s="22"/>
      <c r="B50" s="12" t="s">
        <v>36</v>
      </c>
      <c r="C50" s="12">
        <v>1</v>
      </c>
      <c r="D50" s="17">
        <v>20000</v>
      </c>
      <c r="E50" s="17">
        <v>19000</v>
      </c>
      <c r="F50" s="23">
        <f t="shared" ref="F50:F51" si="26">C50*E50</f>
        <v>19000</v>
      </c>
      <c r="G50" s="20">
        <f t="shared" ref="G50:G51" si="27">G49+F50</f>
        <v>1345000</v>
      </c>
      <c r="H50" s="18">
        <f t="shared" ref="H50:H51" si="28">E50-D50</f>
        <v>-1000</v>
      </c>
      <c r="I50" s="18">
        <f t="shared" ref="I50:I51" si="29">C50*H50</f>
        <v>-1000</v>
      </c>
      <c r="J50" s="18">
        <f t="shared" ref="J50:J51" si="30">J49+I50</f>
        <v>152300</v>
      </c>
      <c r="K50" s="22"/>
      <c r="L50" s="9">
        <f t="shared" si="25"/>
        <v>20000</v>
      </c>
    </row>
    <row r="51" spans="1:12" s="3" customFormat="1" ht="15.75" thickBot="1">
      <c r="A51" s="22"/>
      <c r="B51" s="12" t="s">
        <v>42</v>
      </c>
      <c r="C51" s="12">
        <v>7</v>
      </c>
      <c r="D51" s="17">
        <v>2500</v>
      </c>
      <c r="E51" s="17">
        <v>4000</v>
      </c>
      <c r="F51" s="23">
        <f t="shared" si="26"/>
        <v>28000</v>
      </c>
      <c r="G51" s="36">
        <f t="shared" si="27"/>
        <v>1373000</v>
      </c>
      <c r="H51" s="18">
        <f t="shared" si="28"/>
        <v>1500</v>
      </c>
      <c r="I51" s="18">
        <f t="shared" si="29"/>
        <v>10500</v>
      </c>
      <c r="J51" s="13">
        <f t="shared" si="30"/>
        <v>162800</v>
      </c>
      <c r="K51" s="22"/>
      <c r="L51" s="9">
        <f t="shared" si="25"/>
        <v>17500</v>
      </c>
    </row>
    <row r="52" spans="1:12" s="3" customFormat="1">
      <c r="A52" s="22"/>
      <c r="B52" s="21" t="s">
        <v>30</v>
      </c>
      <c r="C52" s="12"/>
      <c r="D52" s="17"/>
      <c r="E52" s="17"/>
      <c r="F52" s="11">
        <v>-840000</v>
      </c>
      <c r="G52" s="37">
        <f>G51+F52</f>
        <v>533000</v>
      </c>
      <c r="H52" s="18"/>
      <c r="I52" s="18"/>
      <c r="J52" s="13"/>
      <c r="K52" s="22"/>
      <c r="L52" s="8">
        <f>SUM(L48:L51)</f>
        <v>1210200</v>
      </c>
    </row>
    <row r="53" spans="1:12" s="3" customFormat="1">
      <c r="A53" s="22"/>
      <c r="B53" s="21" t="s">
        <v>30</v>
      </c>
      <c r="C53" s="12"/>
      <c r="D53" s="17"/>
      <c r="E53" s="17"/>
      <c r="F53" s="11">
        <v>-527000</v>
      </c>
      <c r="G53" s="37">
        <f t="shared" ref="G53:G54" si="31">G52+F53</f>
        <v>6000</v>
      </c>
      <c r="H53" s="18"/>
      <c r="I53" s="18"/>
      <c r="J53" s="13"/>
      <c r="K53" s="22"/>
      <c r="L53" s="8"/>
    </row>
    <row r="54" spans="1:12" s="3" customFormat="1">
      <c r="A54" s="22"/>
      <c r="B54" s="21" t="s">
        <v>137</v>
      </c>
      <c r="C54" s="12"/>
      <c r="D54" s="17"/>
      <c r="E54" s="17"/>
      <c r="F54" s="11">
        <v>-6000</v>
      </c>
      <c r="G54" s="37">
        <f t="shared" si="31"/>
        <v>0</v>
      </c>
      <c r="H54" s="18"/>
      <c r="I54" s="18"/>
      <c r="J54" s="13"/>
      <c r="K54" s="22"/>
      <c r="L54" s="8"/>
    </row>
    <row r="55" spans="1:12" s="3" customFormat="1">
      <c r="A55" s="22"/>
      <c r="B55" s="21"/>
      <c r="C55" s="12"/>
      <c r="D55" s="17"/>
      <c r="E55" s="17"/>
      <c r="F55" s="11"/>
      <c r="G55" s="37"/>
      <c r="H55" s="18"/>
      <c r="I55" s="18"/>
      <c r="J55" s="13"/>
      <c r="K55" s="22"/>
      <c r="L55" s="8"/>
    </row>
    <row r="56" spans="1:12" s="3" customFormat="1">
      <c r="A56" s="26" t="s">
        <v>63</v>
      </c>
      <c r="B56" s="21" t="s">
        <v>10</v>
      </c>
      <c r="C56" s="12">
        <v>28</v>
      </c>
      <c r="D56" s="17">
        <v>13800</v>
      </c>
      <c r="E56" s="17">
        <v>16000</v>
      </c>
      <c r="F56" s="23">
        <f>C56*E56</f>
        <v>448000</v>
      </c>
      <c r="G56" s="42">
        <v>448000</v>
      </c>
      <c r="H56" s="18">
        <f>E56-D56</f>
        <v>2200</v>
      </c>
      <c r="I56" s="18">
        <f>C56*H56</f>
        <v>61600</v>
      </c>
      <c r="J56" s="20">
        <v>61600</v>
      </c>
      <c r="K56" s="22"/>
      <c r="L56" s="9">
        <f>C56*D56</f>
        <v>386400</v>
      </c>
    </row>
    <row r="57" spans="1:12" s="3" customFormat="1">
      <c r="A57" s="22"/>
      <c r="B57" s="21" t="s">
        <v>11</v>
      </c>
      <c r="C57" s="12">
        <v>5</v>
      </c>
      <c r="D57" s="17">
        <v>35250</v>
      </c>
      <c r="E57" s="17">
        <v>39000</v>
      </c>
      <c r="F57" s="43">
        <f>C57*E57</f>
        <v>195000</v>
      </c>
      <c r="G57" s="20">
        <f>G56+F57</f>
        <v>643000</v>
      </c>
      <c r="H57" s="41">
        <f>E57-D57</f>
        <v>3750</v>
      </c>
      <c r="I57" s="18">
        <f>C57*H57</f>
        <v>18750</v>
      </c>
      <c r="J57" s="20">
        <f>J56+I57</f>
        <v>80350</v>
      </c>
      <c r="K57" s="22"/>
      <c r="L57" s="9">
        <f t="shared" ref="L57:L59" si="32">C57*D57</f>
        <v>176250</v>
      </c>
    </row>
    <row r="58" spans="1:12" s="3" customFormat="1">
      <c r="A58" s="22"/>
      <c r="B58" s="21" t="s">
        <v>36</v>
      </c>
      <c r="C58" s="12">
        <v>1</v>
      </c>
      <c r="D58" s="17">
        <v>20000</v>
      </c>
      <c r="E58" s="17">
        <v>19000</v>
      </c>
      <c r="F58" s="43">
        <f t="shared" ref="F58:F59" si="33">C58*E58</f>
        <v>19000</v>
      </c>
      <c r="G58" s="20">
        <f t="shared" ref="G58:G59" si="34">G57+F58</f>
        <v>662000</v>
      </c>
      <c r="H58" s="41">
        <f t="shared" ref="H58:H59" si="35">E58-D58</f>
        <v>-1000</v>
      </c>
      <c r="I58" s="18">
        <f t="shared" ref="I58:I59" si="36">C58*H58</f>
        <v>-1000</v>
      </c>
      <c r="J58" s="20">
        <f t="shared" ref="J58:J59" si="37">J57+I58</f>
        <v>79350</v>
      </c>
      <c r="K58" s="22"/>
      <c r="L58" s="9">
        <f t="shared" si="32"/>
        <v>20000</v>
      </c>
    </row>
    <row r="59" spans="1:12" s="3" customFormat="1" ht="15.75" thickBot="1">
      <c r="A59" s="22"/>
      <c r="B59" s="21" t="s">
        <v>78</v>
      </c>
      <c r="C59" s="12">
        <v>1</v>
      </c>
      <c r="D59" s="17">
        <v>8175</v>
      </c>
      <c r="E59" s="17">
        <v>9500</v>
      </c>
      <c r="F59" s="43">
        <f t="shared" si="33"/>
        <v>9500</v>
      </c>
      <c r="G59" s="36">
        <f t="shared" si="34"/>
        <v>671500</v>
      </c>
      <c r="H59" s="41">
        <f t="shared" si="35"/>
        <v>1325</v>
      </c>
      <c r="I59" s="18">
        <f t="shared" si="36"/>
        <v>1325</v>
      </c>
      <c r="J59" s="13">
        <f t="shared" si="37"/>
        <v>80675</v>
      </c>
      <c r="K59" s="22"/>
      <c r="L59" s="9">
        <f t="shared" si="32"/>
        <v>8175</v>
      </c>
    </row>
    <row r="60" spans="1:12" s="3" customFormat="1">
      <c r="A60" s="22"/>
      <c r="B60" s="21" t="s">
        <v>30</v>
      </c>
      <c r="C60" s="12"/>
      <c r="D60" s="17"/>
      <c r="E60" s="17"/>
      <c r="F60" s="11">
        <v>-586000</v>
      </c>
      <c r="G60" s="37">
        <f>G59+F60</f>
        <v>85500</v>
      </c>
      <c r="H60" s="18"/>
      <c r="I60" s="18"/>
      <c r="J60" s="13"/>
      <c r="K60" s="22"/>
      <c r="L60" s="8">
        <f>SUM(L56:L59)</f>
        <v>590825</v>
      </c>
    </row>
    <row r="61" spans="1:12" s="3" customFormat="1">
      <c r="A61" s="22"/>
      <c r="B61" s="21" t="s">
        <v>154</v>
      </c>
      <c r="C61" s="12"/>
      <c r="D61" s="17"/>
      <c r="E61" s="17"/>
      <c r="F61" s="11">
        <v>-85000</v>
      </c>
      <c r="G61" s="37">
        <f t="shared" ref="G61:G62" si="38">G60+F61</f>
        <v>500</v>
      </c>
      <c r="H61" s="18"/>
      <c r="I61" s="18"/>
      <c r="J61" s="13"/>
      <c r="K61" s="22"/>
      <c r="L61" s="8"/>
    </row>
    <row r="62" spans="1:12" s="3" customFormat="1">
      <c r="A62" s="22"/>
      <c r="B62" s="21" t="s">
        <v>143</v>
      </c>
      <c r="C62" s="12"/>
      <c r="D62" s="17"/>
      <c r="E62" s="17"/>
      <c r="F62" s="11">
        <v>-500</v>
      </c>
      <c r="G62" s="37">
        <f t="shared" si="38"/>
        <v>0</v>
      </c>
      <c r="H62" s="18"/>
      <c r="I62" s="18"/>
      <c r="J62" s="13"/>
      <c r="K62" s="22"/>
      <c r="L62" s="8"/>
    </row>
    <row r="63" spans="1:12" s="3" customFormat="1">
      <c r="A63" s="26"/>
      <c r="B63" s="21"/>
      <c r="C63" s="12"/>
      <c r="D63" s="17"/>
      <c r="E63" s="17"/>
      <c r="F63" s="11"/>
      <c r="G63" s="37"/>
      <c r="H63" s="18"/>
      <c r="I63" s="18"/>
      <c r="J63" s="13"/>
      <c r="K63" s="22"/>
      <c r="L63" s="8"/>
    </row>
    <row r="64" spans="1:12" s="3" customFormat="1">
      <c r="A64" s="26" t="s">
        <v>57</v>
      </c>
      <c r="B64" s="21" t="s">
        <v>10</v>
      </c>
      <c r="C64" s="12">
        <v>35</v>
      </c>
      <c r="D64" s="17">
        <v>13800</v>
      </c>
      <c r="E64" s="17">
        <v>14100</v>
      </c>
      <c r="F64" s="11">
        <f>C64*E64</f>
        <v>493500</v>
      </c>
      <c r="G64" s="37">
        <v>493500</v>
      </c>
      <c r="H64" s="18">
        <f>E64-D64</f>
        <v>300</v>
      </c>
      <c r="I64" s="18">
        <f>C64*H64</f>
        <v>10500</v>
      </c>
      <c r="J64" s="13">
        <v>10500</v>
      </c>
      <c r="K64" s="22"/>
      <c r="L64" s="8">
        <f>C64*D64</f>
        <v>483000</v>
      </c>
    </row>
    <row r="65" spans="1:12" s="3" customFormat="1">
      <c r="A65" s="26"/>
      <c r="B65" s="21" t="s">
        <v>11</v>
      </c>
      <c r="C65" s="12">
        <v>10</v>
      </c>
      <c r="D65" s="17">
        <v>35250</v>
      </c>
      <c r="E65" s="17">
        <v>35750</v>
      </c>
      <c r="F65" s="11">
        <f t="shared" ref="F65:F66" si="39">C65*E65</f>
        <v>357500</v>
      </c>
      <c r="G65" s="37">
        <f>G64+F65</f>
        <v>851000</v>
      </c>
      <c r="H65" s="18">
        <f t="shared" ref="H65:H66" si="40">E65-D65</f>
        <v>500</v>
      </c>
      <c r="I65" s="18">
        <f t="shared" ref="I65:I66" si="41">C65*H65</f>
        <v>5000</v>
      </c>
      <c r="J65" s="13">
        <f>J64+I65</f>
        <v>15500</v>
      </c>
      <c r="K65" s="22"/>
      <c r="L65" s="8">
        <f t="shared" ref="L65:L66" si="42">C65*D65</f>
        <v>352500</v>
      </c>
    </row>
    <row r="66" spans="1:12" s="3" customFormat="1" ht="15.75" thickBot="1">
      <c r="A66" s="26"/>
      <c r="B66" s="21" t="s">
        <v>51</v>
      </c>
      <c r="C66" s="12">
        <v>5</v>
      </c>
      <c r="D66" s="17">
        <v>33800</v>
      </c>
      <c r="E66" s="17">
        <v>33100</v>
      </c>
      <c r="F66" s="11">
        <f t="shared" si="39"/>
        <v>165500</v>
      </c>
      <c r="G66" s="36">
        <f>G65+F66</f>
        <v>1016500</v>
      </c>
      <c r="H66" s="18">
        <f t="shared" si="40"/>
        <v>-700</v>
      </c>
      <c r="I66" s="18">
        <f t="shared" si="41"/>
        <v>-3500</v>
      </c>
      <c r="J66" s="13">
        <f>J65+I66</f>
        <v>12000</v>
      </c>
      <c r="K66" s="22"/>
      <c r="L66" s="8">
        <f t="shared" si="42"/>
        <v>169000</v>
      </c>
    </row>
    <row r="67" spans="1:12" s="3" customFormat="1">
      <c r="A67" s="26"/>
      <c r="B67" s="21" t="s">
        <v>58</v>
      </c>
      <c r="C67" s="12"/>
      <c r="D67" s="17"/>
      <c r="E67" s="17"/>
      <c r="F67" s="11">
        <v>-1016500</v>
      </c>
      <c r="G67" s="37">
        <f>G66+F67</f>
        <v>0</v>
      </c>
      <c r="H67" s="18"/>
      <c r="I67" s="18"/>
      <c r="J67" s="13"/>
      <c r="K67" s="22"/>
      <c r="L67" s="8">
        <f>SUM(L64:L66)</f>
        <v>1004500</v>
      </c>
    </row>
    <row r="68" spans="1:12" s="3" customFormat="1">
      <c r="A68" s="26"/>
      <c r="B68" s="21"/>
      <c r="C68" s="12"/>
      <c r="D68" s="17"/>
      <c r="E68" s="17"/>
      <c r="F68" s="11"/>
      <c r="G68" s="37"/>
      <c r="H68" s="18"/>
      <c r="I68" s="18"/>
      <c r="J68" s="13"/>
      <c r="K68" s="22"/>
      <c r="L68" s="8"/>
    </row>
    <row r="69" spans="1:12" s="3" customFormat="1">
      <c r="A69" s="26" t="s">
        <v>84</v>
      </c>
      <c r="B69" s="21" t="s">
        <v>51</v>
      </c>
      <c r="C69" s="12">
        <v>2</v>
      </c>
      <c r="D69" s="17">
        <v>33800</v>
      </c>
      <c r="E69" s="17">
        <v>35000</v>
      </c>
      <c r="F69" s="11">
        <f>C69*E69</f>
        <v>70000</v>
      </c>
      <c r="G69" s="37">
        <v>70000</v>
      </c>
      <c r="H69" s="18">
        <f>E69-D69</f>
        <v>1200</v>
      </c>
      <c r="I69" s="18">
        <f>C69*H69</f>
        <v>2400</v>
      </c>
      <c r="J69" s="13">
        <v>2400</v>
      </c>
      <c r="K69" s="22"/>
      <c r="L69" s="8">
        <f>C69*D69</f>
        <v>67600</v>
      </c>
    </row>
    <row r="70" spans="1:12" s="3" customFormat="1" ht="15.75" thickBot="1">
      <c r="A70" s="26"/>
      <c r="B70" s="21" t="s">
        <v>25</v>
      </c>
      <c r="C70" s="12">
        <v>1</v>
      </c>
      <c r="D70" s="17">
        <v>39100</v>
      </c>
      <c r="E70" s="17">
        <v>42000</v>
      </c>
      <c r="F70" s="11">
        <f>C70*E70</f>
        <v>42000</v>
      </c>
      <c r="G70" s="36">
        <f>G69+F70</f>
        <v>112000</v>
      </c>
      <c r="H70" s="18">
        <f>E70-D70</f>
        <v>2900</v>
      </c>
      <c r="I70" s="18">
        <f>C70*H70</f>
        <v>2900</v>
      </c>
      <c r="J70" s="13">
        <f>J69+I70</f>
        <v>5300</v>
      </c>
      <c r="K70" s="22"/>
      <c r="L70" s="8">
        <f>C70*D70</f>
        <v>39100</v>
      </c>
    </row>
    <row r="71" spans="1:12" s="3" customFormat="1">
      <c r="A71" s="26"/>
      <c r="B71" s="21" t="s">
        <v>30</v>
      </c>
      <c r="C71" s="12"/>
      <c r="D71" s="17"/>
      <c r="E71" s="17"/>
      <c r="F71" s="11">
        <v>-112000</v>
      </c>
      <c r="G71" s="37">
        <f>G70+F71</f>
        <v>0</v>
      </c>
      <c r="H71" s="18"/>
      <c r="I71" s="18"/>
      <c r="J71" s="13"/>
      <c r="K71" s="22"/>
      <c r="L71" s="8">
        <f>SUM(L69:L70)</f>
        <v>106700</v>
      </c>
    </row>
    <row r="72" spans="1:12">
      <c r="A72" s="12"/>
      <c r="B72" s="12"/>
      <c r="C72" s="12"/>
      <c r="D72" s="17"/>
      <c r="E72" s="17"/>
      <c r="F72" s="18"/>
      <c r="G72" s="32"/>
      <c r="H72" s="12"/>
      <c r="I72" s="12"/>
      <c r="J72" s="12"/>
      <c r="K72" s="12"/>
    </row>
    <row r="73" spans="1:12">
      <c r="A73" s="26" t="s">
        <v>27</v>
      </c>
      <c r="B73" s="21" t="s">
        <v>45</v>
      </c>
      <c r="C73" s="12"/>
      <c r="D73" s="17"/>
      <c r="E73" s="17"/>
      <c r="F73" s="11"/>
      <c r="G73" s="11">
        <v>330000</v>
      </c>
      <c r="H73" s="12"/>
      <c r="I73" s="12"/>
      <c r="J73" s="12"/>
      <c r="K73" s="12"/>
    </row>
    <row r="74" spans="1:12">
      <c r="A74" s="21"/>
      <c r="B74" s="21" t="s">
        <v>43</v>
      </c>
      <c r="C74" s="12"/>
      <c r="D74" s="17"/>
      <c r="E74" s="17"/>
      <c r="F74" s="11"/>
      <c r="G74" s="11">
        <v>850000</v>
      </c>
      <c r="H74" s="12"/>
      <c r="I74" s="12"/>
      <c r="J74" s="12"/>
      <c r="K74" s="12"/>
    </row>
    <row r="75" spans="1:12">
      <c r="A75" s="12"/>
      <c r="B75" s="21" t="s">
        <v>43</v>
      </c>
      <c r="C75" s="12"/>
      <c r="D75" s="17"/>
      <c r="E75" s="17"/>
      <c r="F75" s="11"/>
      <c r="G75" s="11">
        <v>241500</v>
      </c>
      <c r="H75" s="12"/>
      <c r="I75" s="12"/>
      <c r="J75" s="12"/>
      <c r="K75" s="12"/>
    </row>
    <row r="76" spans="1:12">
      <c r="A76" s="12"/>
      <c r="B76" s="21" t="s">
        <v>80</v>
      </c>
      <c r="C76" s="12"/>
      <c r="D76" s="17"/>
      <c r="E76" s="17"/>
      <c r="F76" s="11"/>
      <c r="G76" s="11">
        <v>527000</v>
      </c>
      <c r="H76" s="12"/>
      <c r="I76" s="12"/>
      <c r="J76" s="12"/>
      <c r="K76" s="12"/>
    </row>
    <row r="77" spans="1:12">
      <c r="A77" s="12"/>
      <c r="B77" s="21" t="s">
        <v>31</v>
      </c>
      <c r="C77" s="12"/>
      <c r="D77" s="17"/>
      <c r="E77" s="17"/>
      <c r="F77" s="11"/>
      <c r="G77" s="11">
        <v>1258000</v>
      </c>
      <c r="H77" s="12"/>
      <c r="I77" s="12"/>
      <c r="J77" s="12"/>
      <c r="K77" s="12"/>
    </row>
    <row r="78" spans="1:12">
      <c r="A78" s="12"/>
      <c r="B78" s="21" t="s">
        <v>60</v>
      </c>
      <c r="C78" s="12"/>
      <c r="D78" s="17"/>
      <c r="E78" s="17"/>
      <c r="F78" s="11"/>
      <c r="G78" s="11">
        <v>523500</v>
      </c>
      <c r="H78" s="12"/>
      <c r="I78" s="12"/>
      <c r="J78" s="12"/>
      <c r="K78" s="12"/>
    </row>
    <row r="79" spans="1:12">
      <c r="A79" s="12"/>
      <c r="B79" s="21" t="s">
        <v>59</v>
      </c>
      <c r="C79" s="12"/>
      <c r="D79" s="17"/>
      <c r="E79" s="17"/>
      <c r="F79" s="11"/>
      <c r="G79" s="11">
        <v>586000</v>
      </c>
      <c r="H79" s="12"/>
      <c r="I79" s="12"/>
      <c r="J79" s="12"/>
      <c r="K79" s="12"/>
    </row>
    <row r="80" spans="1:12">
      <c r="A80" s="12"/>
      <c r="B80" s="21" t="s">
        <v>80</v>
      </c>
      <c r="C80" s="12"/>
      <c r="D80" s="17"/>
      <c r="E80" s="17"/>
      <c r="F80" s="11"/>
      <c r="G80" s="11">
        <v>840000</v>
      </c>
      <c r="H80" s="12"/>
      <c r="I80" s="12"/>
      <c r="J80" s="12"/>
      <c r="K80" s="12"/>
    </row>
    <row r="81" spans="1:11">
      <c r="A81" s="12"/>
      <c r="B81" s="21" t="s">
        <v>88</v>
      </c>
      <c r="C81" s="12"/>
      <c r="D81" s="17"/>
      <c r="E81" s="17"/>
      <c r="F81" s="11"/>
      <c r="G81" s="11">
        <v>112000</v>
      </c>
      <c r="H81" s="12"/>
      <c r="I81" s="12"/>
      <c r="J81" s="12"/>
      <c r="K81" s="12"/>
    </row>
    <row r="82" spans="1:11">
      <c r="A82" s="12"/>
      <c r="B82" s="21" t="s">
        <v>89</v>
      </c>
      <c r="C82" s="12"/>
      <c r="D82" s="17"/>
      <c r="E82" s="17"/>
      <c r="F82" s="11"/>
      <c r="G82" s="11">
        <v>16000</v>
      </c>
      <c r="H82" s="12"/>
      <c r="I82" s="12"/>
      <c r="J82" s="12"/>
      <c r="K82" s="12"/>
    </row>
    <row r="83" spans="1:11">
      <c r="A83" s="12"/>
      <c r="B83" s="21" t="s">
        <v>90</v>
      </c>
      <c r="C83" s="12"/>
      <c r="D83" s="17"/>
      <c r="E83" s="17"/>
      <c r="F83" s="11"/>
      <c r="G83" s="11">
        <v>39000</v>
      </c>
      <c r="H83" s="12"/>
      <c r="I83" s="12"/>
      <c r="J83" s="12"/>
      <c r="K83" s="12"/>
    </row>
    <row r="84" spans="1:11" ht="17.25">
      <c r="A84" s="21"/>
      <c r="B84" s="21" t="s">
        <v>28</v>
      </c>
      <c r="C84" s="12"/>
      <c r="D84" s="17"/>
      <c r="E84" s="17"/>
      <c r="F84" s="13"/>
      <c r="G84" s="24">
        <f>SUM(G73:G83)</f>
        <v>5323000</v>
      </c>
      <c r="H84" s="12"/>
      <c r="I84" s="12"/>
      <c r="J84" s="12"/>
      <c r="K84" s="12"/>
    </row>
    <row r="85" spans="1:11">
      <c r="A85" s="21"/>
      <c r="B85" s="21"/>
      <c r="C85" s="12"/>
      <c r="D85" s="17"/>
      <c r="E85" s="17"/>
      <c r="F85" s="13"/>
      <c r="G85" s="13"/>
      <c r="H85" s="12"/>
      <c r="I85" s="12"/>
      <c r="J85" s="12"/>
      <c r="K85" s="12"/>
    </row>
    <row r="86" spans="1:11">
      <c r="A86" s="12"/>
      <c r="B86" s="21" t="s">
        <v>55</v>
      </c>
      <c r="C86" s="12"/>
      <c r="D86" s="17"/>
      <c r="E86" s="17"/>
      <c r="F86" s="11">
        <v>-4690000</v>
      </c>
      <c r="G86" s="13">
        <f>G84+F86</f>
        <v>633000</v>
      </c>
      <c r="H86" s="12"/>
      <c r="I86" s="12"/>
      <c r="J86" s="12"/>
      <c r="K86" s="12"/>
    </row>
    <row r="87" spans="1:11">
      <c r="A87" s="25"/>
      <c r="B87" s="21" t="s">
        <v>32</v>
      </c>
      <c r="C87" s="12"/>
      <c r="D87" s="17"/>
      <c r="E87" s="17"/>
      <c r="F87" s="11">
        <v>-250000</v>
      </c>
      <c r="G87" s="13">
        <f t="shared" ref="G87:G107" si="43">G86+F87</f>
        <v>383000</v>
      </c>
      <c r="H87" s="12"/>
      <c r="I87" s="12"/>
      <c r="J87" s="12"/>
      <c r="K87" s="12"/>
    </row>
    <row r="88" spans="1:11">
      <c r="A88" s="25"/>
      <c r="B88" s="21" t="s">
        <v>47</v>
      </c>
      <c r="C88" s="12"/>
      <c r="D88" s="17"/>
      <c r="E88" s="17"/>
      <c r="F88" s="11">
        <v>-20000</v>
      </c>
      <c r="G88" s="13">
        <f t="shared" si="43"/>
        <v>363000</v>
      </c>
      <c r="H88" s="12"/>
      <c r="I88" s="12"/>
      <c r="J88" s="12"/>
      <c r="K88" s="12"/>
    </row>
    <row r="89" spans="1:11">
      <c r="A89" s="25"/>
      <c r="B89" s="21" t="s">
        <v>91</v>
      </c>
      <c r="C89" s="12"/>
      <c r="D89" s="17"/>
      <c r="E89" s="17"/>
      <c r="F89" s="11">
        <v>-10000</v>
      </c>
      <c r="G89" s="13">
        <f t="shared" si="43"/>
        <v>353000</v>
      </c>
      <c r="H89" s="12"/>
      <c r="I89" s="12"/>
      <c r="J89" s="12"/>
      <c r="K89" s="12"/>
    </row>
    <row r="90" spans="1:11">
      <c r="A90" s="12"/>
      <c r="B90" s="21" t="s">
        <v>61</v>
      </c>
      <c r="C90" s="12"/>
      <c r="D90" s="17"/>
      <c r="E90" s="17"/>
      <c r="F90" s="11">
        <v>-30000</v>
      </c>
      <c r="G90" s="13">
        <f t="shared" si="43"/>
        <v>323000</v>
      </c>
      <c r="H90" s="12"/>
      <c r="I90" s="12"/>
      <c r="J90" s="12"/>
      <c r="K90" s="12"/>
    </row>
    <row r="91" spans="1:11">
      <c r="A91" s="12"/>
      <c r="B91" s="21" t="s">
        <v>82</v>
      </c>
      <c r="C91" s="12"/>
      <c r="D91" s="17"/>
      <c r="E91" s="17"/>
      <c r="F91" s="11">
        <v>-6000</v>
      </c>
      <c r="G91" s="13">
        <f t="shared" si="43"/>
        <v>317000</v>
      </c>
      <c r="H91" s="12"/>
      <c r="I91" s="12"/>
      <c r="J91" s="12"/>
      <c r="K91" s="12"/>
    </row>
    <row r="92" spans="1:11">
      <c r="A92" s="12"/>
      <c r="B92" s="21" t="s">
        <v>92</v>
      </c>
      <c r="C92" s="12"/>
      <c r="D92" s="17"/>
      <c r="E92" s="17"/>
      <c r="F92" s="11">
        <v>-10000</v>
      </c>
      <c r="G92" s="13">
        <f t="shared" si="43"/>
        <v>307000</v>
      </c>
      <c r="H92" s="12"/>
      <c r="I92" s="12"/>
      <c r="J92" s="12"/>
      <c r="K92" s="12"/>
    </row>
    <row r="93" spans="1:11">
      <c r="A93" s="12"/>
      <c r="B93" s="21" t="s">
        <v>93</v>
      </c>
      <c r="C93" s="12"/>
      <c r="D93" s="17"/>
      <c r="E93" s="17"/>
      <c r="F93" s="11">
        <v>-2000</v>
      </c>
      <c r="G93" s="13">
        <f t="shared" si="43"/>
        <v>305000</v>
      </c>
      <c r="H93" s="12"/>
      <c r="I93" s="12"/>
      <c r="J93" s="12"/>
      <c r="K93" s="12"/>
    </row>
    <row r="94" spans="1:11">
      <c r="A94" s="12"/>
      <c r="B94" s="26" t="s">
        <v>94</v>
      </c>
      <c r="C94" s="12"/>
      <c r="D94" s="17"/>
      <c r="E94" s="17"/>
      <c r="F94" s="35">
        <v>-7000</v>
      </c>
      <c r="G94" s="13">
        <f t="shared" si="43"/>
        <v>298000</v>
      </c>
      <c r="H94" s="12"/>
      <c r="I94" s="12"/>
      <c r="J94" s="12"/>
      <c r="K94" s="12"/>
    </row>
    <row r="95" spans="1:11">
      <c r="A95" s="12"/>
      <c r="B95" s="26" t="s">
        <v>95</v>
      </c>
      <c r="C95" s="12"/>
      <c r="D95" s="17"/>
      <c r="E95" s="17"/>
      <c r="F95" s="13">
        <v>-5000</v>
      </c>
      <c r="G95" s="13">
        <f t="shared" si="43"/>
        <v>293000</v>
      </c>
      <c r="H95" s="12"/>
      <c r="I95" s="12"/>
      <c r="J95" s="12"/>
      <c r="K95" s="12"/>
    </row>
    <row r="96" spans="1:11">
      <c r="A96" s="12"/>
      <c r="B96" s="26" t="s">
        <v>96</v>
      </c>
      <c r="C96" s="12"/>
      <c r="D96" s="17"/>
      <c r="E96" s="17"/>
      <c r="F96" s="35">
        <v>-70000</v>
      </c>
      <c r="G96" s="13">
        <f t="shared" si="43"/>
        <v>223000</v>
      </c>
      <c r="H96" s="12"/>
      <c r="I96" s="12"/>
      <c r="J96" s="12"/>
      <c r="K96" s="12"/>
    </row>
    <row r="97" spans="1:11" s="1" customFormat="1">
      <c r="A97" s="21"/>
      <c r="B97" s="21" t="s">
        <v>97</v>
      </c>
      <c r="C97" s="21"/>
      <c r="D97" s="11"/>
      <c r="E97" s="11"/>
      <c r="F97" s="13">
        <v>-50000</v>
      </c>
      <c r="G97" s="13">
        <f t="shared" si="43"/>
        <v>173000</v>
      </c>
      <c r="H97" s="21"/>
      <c r="I97" s="21"/>
      <c r="J97" s="21"/>
      <c r="K97" s="21"/>
    </row>
    <row r="98" spans="1:11" s="1" customFormat="1">
      <c r="A98" s="21"/>
      <c r="B98" s="21" t="s">
        <v>81</v>
      </c>
      <c r="C98" s="21"/>
      <c r="D98" s="11"/>
      <c r="E98" s="11"/>
      <c r="F98" s="11">
        <v>-5000</v>
      </c>
      <c r="G98" s="13">
        <f t="shared" si="43"/>
        <v>168000</v>
      </c>
      <c r="H98" s="21"/>
      <c r="I98" s="21"/>
      <c r="J98" s="21"/>
      <c r="K98" s="21"/>
    </row>
    <row r="99" spans="1:11" s="1" customFormat="1">
      <c r="A99" s="21"/>
      <c r="B99" s="21" t="s">
        <v>62</v>
      </c>
      <c r="C99" s="21"/>
      <c r="D99" s="11"/>
      <c r="E99" s="11"/>
      <c r="F99" s="11">
        <v>-30000</v>
      </c>
      <c r="G99" s="13">
        <f t="shared" si="43"/>
        <v>138000</v>
      </c>
      <c r="H99" s="21"/>
      <c r="I99" s="21"/>
      <c r="J99" s="21"/>
      <c r="K99" s="21"/>
    </row>
    <row r="100" spans="1:11" s="1" customFormat="1">
      <c r="A100" s="21"/>
      <c r="B100" s="21" t="s">
        <v>98</v>
      </c>
      <c r="C100" s="21"/>
      <c r="D100" s="11"/>
      <c r="E100" s="11"/>
      <c r="F100" s="11">
        <v>-5000</v>
      </c>
      <c r="G100" s="13">
        <f t="shared" si="43"/>
        <v>133000</v>
      </c>
      <c r="H100" s="21"/>
      <c r="I100" s="21"/>
      <c r="J100" s="21"/>
      <c r="K100" s="21"/>
    </row>
    <row r="101" spans="1:11" s="1" customFormat="1">
      <c r="A101" s="21"/>
      <c r="B101" s="21" t="s">
        <v>99</v>
      </c>
      <c r="C101" s="21"/>
      <c r="D101" s="11"/>
      <c r="E101" s="11"/>
      <c r="F101" s="11">
        <v>-30000</v>
      </c>
      <c r="G101" s="13">
        <f t="shared" si="43"/>
        <v>103000</v>
      </c>
      <c r="H101" s="21"/>
      <c r="I101" s="21"/>
      <c r="J101" s="21"/>
      <c r="K101" s="21"/>
    </row>
    <row r="102" spans="1:11" s="1" customFormat="1">
      <c r="A102" s="21"/>
      <c r="B102" s="21" t="s">
        <v>100</v>
      </c>
      <c r="C102" s="21"/>
      <c r="D102" s="11"/>
      <c r="E102" s="11"/>
      <c r="F102" s="11">
        <v>-13000</v>
      </c>
      <c r="G102" s="13">
        <f t="shared" si="43"/>
        <v>90000</v>
      </c>
      <c r="H102" s="21"/>
      <c r="I102" s="21"/>
      <c r="J102" s="21"/>
      <c r="K102" s="21"/>
    </row>
    <row r="103" spans="1:11" s="1" customFormat="1">
      <c r="A103" s="21"/>
      <c r="B103" s="21" t="s">
        <v>101</v>
      </c>
      <c r="C103" s="21"/>
      <c r="D103" s="11"/>
      <c r="E103" s="11"/>
      <c r="F103" s="11">
        <v>-10000</v>
      </c>
      <c r="G103" s="13">
        <f t="shared" si="43"/>
        <v>80000</v>
      </c>
      <c r="H103" s="21"/>
      <c r="I103" s="21"/>
      <c r="J103" s="21"/>
      <c r="K103" s="21"/>
    </row>
    <row r="104" spans="1:11" s="1" customFormat="1">
      <c r="A104" s="21"/>
      <c r="B104" s="21" t="s">
        <v>102</v>
      </c>
      <c r="C104" s="21"/>
      <c r="D104" s="11"/>
      <c r="E104" s="11"/>
      <c r="F104" s="11">
        <v>-2500</v>
      </c>
      <c r="G104" s="13">
        <f t="shared" si="43"/>
        <v>77500</v>
      </c>
      <c r="H104" s="21"/>
      <c r="I104" s="21"/>
      <c r="J104" s="21"/>
      <c r="K104" s="21"/>
    </row>
    <row r="105" spans="1:11" s="1" customFormat="1">
      <c r="A105" s="21"/>
      <c r="B105" s="21" t="s">
        <v>103</v>
      </c>
      <c r="C105" s="21"/>
      <c r="D105" s="11"/>
      <c r="E105" s="11"/>
      <c r="F105" s="11">
        <v>-5000</v>
      </c>
      <c r="G105" s="13">
        <f t="shared" si="43"/>
        <v>72500</v>
      </c>
      <c r="H105" s="21"/>
      <c r="I105" s="21"/>
      <c r="J105" s="21"/>
      <c r="K105" s="21"/>
    </row>
    <row r="106" spans="1:11" s="1" customFormat="1">
      <c r="A106" s="21"/>
      <c r="B106" s="21" t="s">
        <v>104</v>
      </c>
      <c r="C106" s="21"/>
      <c r="D106" s="11"/>
      <c r="E106" s="11"/>
      <c r="F106" s="11">
        <v>-30000</v>
      </c>
      <c r="G106" s="13">
        <f t="shared" si="43"/>
        <v>42500</v>
      </c>
      <c r="H106" s="21"/>
      <c r="I106" s="21"/>
      <c r="J106" s="21"/>
      <c r="K106" s="21"/>
    </row>
    <row r="107" spans="1:11" s="1" customFormat="1">
      <c r="A107" s="21"/>
      <c r="B107" s="21" t="s">
        <v>105</v>
      </c>
      <c r="C107" s="21"/>
      <c r="D107" s="11"/>
      <c r="E107" s="11"/>
      <c r="F107" s="11">
        <v>-42500</v>
      </c>
      <c r="G107" s="13">
        <f t="shared" si="43"/>
        <v>0</v>
      </c>
      <c r="H107" s="21"/>
      <c r="I107" s="21"/>
      <c r="J107" s="21"/>
      <c r="K107" s="21"/>
    </row>
    <row r="108" spans="1:11">
      <c r="A108" s="12"/>
      <c r="B108" s="12"/>
      <c r="C108" s="12"/>
      <c r="D108" s="17"/>
      <c r="E108" s="17"/>
      <c r="F108" s="12"/>
      <c r="G108" s="12"/>
      <c r="H108" s="12"/>
      <c r="I108" s="12"/>
      <c r="J108" s="12"/>
      <c r="K108" s="12"/>
    </row>
    <row r="109" spans="1:11">
      <c r="A109" s="12"/>
      <c r="B109" s="12"/>
      <c r="C109" s="12"/>
      <c r="D109" s="17"/>
      <c r="E109" s="17"/>
      <c r="F109" s="12"/>
      <c r="G109" s="12"/>
      <c r="H109" s="12"/>
      <c r="I109" s="12"/>
      <c r="J109" s="12"/>
      <c r="K109" s="12"/>
    </row>
    <row r="110" spans="1:11">
      <c r="A110" s="12"/>
      <c r="B110" s="12"/>
      <c r="C110" s="12"/>
      <c r="D110" s="17"/>
      <c r="E110" s="17"/>
      <c r="F110" s="12"/>
      <c r="G110" s="12"/>
      <c r="H110" s="12"/>
      <c r="I110" s="12"/>
      <c r="J110" s="12"/>
      <c r="K110" s="12"/>
    </row>
    <row r="111" spans="1:11">
      <c r="A111" s="12"/>
      <c r="B111" s="12"/>
      <c r="C111" s="12"/>
      <c r="D111" s="17"/>
      <c r="E111" s="17"/>
      <c r="F111" s="12"/>
      <c r="G111" s="12"/>
      <c r="H111" s="12"/>
      <c r="I111" s="12"/>
      <c r="J111" s="12"/>
      <c r="K111" s="12"/>
    </row>
  </sheetData>
  <mergeCells count="1">
    <mergeCell ref="D1:K1"/>
  </mergeCells>
  <pageMargins left="0.7" right="0.7" top="0.75" bottom="0.75" header="0.3" footer="0.3"/>
  <pageSetup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"/>
  <sheetViews>
    <sheetView topLeftCell="A31" workbookViewId="0">
      <selection activeCell="F54" sqref="F54"/>
    </sheetView>
  </sheetViews>
  <sheetFormatPr defaultRowHeight="15"/>
  <cols>
    <col min="1" max="1" width="16" customWidth="1"/>
    <col min="2" max="2" width="25.42578125" customWidth="1"/>
    <col min="3" max="3" width="5.7109375" customWidth="1"/>
    <col min="4" max="4" width="11.5703125" style="6" bestFit="1" customWidth="1"/>
    <col min="5" max="5" width="11.5703125" style="6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2.85546875" customWidth="1"/>
    <col min="11" max="11" width="10.140625" customWidth="1"/>
    <col min="12" max="12" width="13" customWidth="1"/>
  </cols>
  <sheetData>
    <row r="1" spans="1:12" ht="15.75">
      <c r="A1" s="4" t="s">
        <v>26</v>
      </c>
      <c r="B1" s="4"/>
      <c r="C1" s="4"/>
      <c r="D1" s="5"/>
      <c r="E1" s="5"/>
      <c r="F1" s="83" t="s">
        <v>115</v>
      </c>
      <c r="G1" s="82"/>
      <c r="H1" s="82"/>
      <c r="I1" s="82"/>
      <c r="J1" s="82"/>
      <c r="K1" s="82"/>
    </row>
    <row r="2" spans="1:12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78" t="s">
        <v>9</v>
      </c>
      <c r="H2" s="14" t="s">
        <v>4</v>
      </c>
      <c r="I2" s="14" t="s">
        <v>7</v>
      </c>
      <c r="J2" s="14" t="s">
        <v>9</v>
      </c>
      <c r="K2" s="14" t="s">
        <v>38</v>
      </c>
    </row>
    <row r="3" spans="1:12">
      <c r="A3" s="26" t="s">
        <v>15</v>
      </c>
      <c r="B3" s="12" t="s">
        <v>11</v>
      </c>
      <c r="C3" s="12">
        <v>1</v>
      </c>
      <c r="D3" s="17">
        <v>35250</v>
      </c>
      <c r="E3" s="17">
        <v>35000</v>
      </c>
      <c r="F3" s="18">
        <f t="shared" ref="F3:F7" si="0">C3*E3</f>
        <v>35000</v>
      </c>
      <c r="G3" s="18">
        <v>35000</v>
      </c>
      <c r="H3" s="18">
        <f t="shared" ref="H3:H7" si="1">E3-D3</f>
        <v>-250</v>
      </c>
      <c r="I3" s="18">
        <f t="shared" ref="I3:I7" si="2">C3*H3</f>
        <v>-250</v>
      </c>
      <c r="J3" s="18">
        <v>-250</v>
      </c>
      <c r="K3" s="12"/>
      <c r="L3" s="7">
        <f>C3*D3</f>
        <v>35250</v>
      </c>
    </row>
    <row r="4" spans="1:12">
      <c r="A4" s="26"/>
      <c r="B4" s="12" t="s">
        <v>78</v>
      </c>
      <c r="C4" s="12">
        <v>1</v>
      </c>
      <c r="D4" s="17">
        <v>8175</v>
      </c>
      <c r="E4" s="17">
        <v>11000</v>
      </c>
      <c r="F4" s="18">
        <f t="shared" si="0"/>
        <v>11000</v>
      </c>
      <c r="G4" s="68">
        <f>G3+F4</f>
        <v>46000</v>
      </c>
      <c r="H4" s="18">
        <f t="shared" si="1"/>
        <v>2825</v>
      </c>
      <c r="I4" s="18">
        <f t="shared" si="2"/>
        <v>2825</v>
      </c>
      <c r="J4" s="20">
        <f>J3+I4</f>
        <v>2575</v>
      </c>
      <c r="K4" s="12"/>
      <c r="L4" s="7">
        <f t="shared" ref="L4:L7" si="3">C4*D4</f>
        <v>8175</v>
      </c>
    </row>
    <row r="5" spans="1:12">
      <c r="A5" s="12"/>
      <c r="B5" s="12" t="s">
        <v>50</v>
      </c>
      <c r="C5" s="12">
        <v>1</v>
      </c>
      <c r="D5" s="17">
        <v>69006.399999999994</v>
      </c>
      <c r="E5" s="17">
        <v>73000</v>
      </c>
      <c r="F5" s="18">
        <f t="shared" si="0"/>
        <v>73000</v>
      </c>
      <c r="G5" s="68">
        <f t="shared" ref="G5:G7" si="4">G4+F5</f>
        <v>119000</v>
      </c>
      <c r="H5" s="18">
        <f t="shared" si="1"/>
        <v>3993.6000000000058</v>
      </c>
      <c r="I5" s="18">
        <f t="shared" si="2"/>
        <v>3993.6000000000058</v>
      </c>
      <c r="J5" s="20">
        <f t="shared" ref="J5:J7" si="5">J4+I5</f>
        <v>6568.6000000000058</v>
      </c>
      <c r="K5" s="12"/>
      <c r="L5" s="7">
        <f t="shared" si="3"/>
        <v>69006.399999999994</v>
      </c>
    </row>
    <row r="6" spans="1:12">
      <c r="A6" s="12"/>
      <c r="B6" s="12" t="s">
        <v>112</v>
      </c>
      <c r="C6" s="12">
        <v>1</v>
      </c>
      <c r="D6" s="17">
        <v>10000</v>
      </c>
      <c r="E6" s="17">
        <v>15000</v>
      </c>
      <c r="F6" s="18">
        <f t="shared" si="0"/>
        <v>15000</v>
      </c>
      <c r="G6" s="68">
        <f t="shared" si="4"/>
        <v>134000</v>
      </c>
      <c r="H6" s="18">
        <f t="shared" si="1"/>
        <v>5000</v>
      </c>
      <c r="I6" s="18">
        <f t="shared" si="2"/>
        <v>5000</v>
      </c>
      <c r="J6" s="20">
        <f t="shared" si="5"/>
        <v>11568.600000000006</v>
      </c>
      <c r="K6" s="12"/>
      <c r="L6" s="7">
        <f t="shared" si="3"/>
        <v>10000</v>
      </c>
    </row>
    <row r="7" spans="1:12" ht="15.75" thickBot="1">
      <c r="A7" s="12"/>
      <c r="B7" s="12" t="s">
        <v>113</v>
      </c>
      <c r="C7" s="17">
        <v>2</v>
      </c>
      <c r="D7" s="17">
        <v>100</v>
      </c>
      <c r="E7" s="17">
        <v>500</v>
      </c>
      <c r="F7" s="18">
        <f t="shared" si="0"/>
        <v>1000</v>
      </c>
      <c r="G7" s="39">
        <f t="shared" si="4"/>
        <v>135000</v>
      </c>
      <c r="H7" s="18">
        <f t="shared" si="1"/>
        <v>400</v>
      </c>
      <c r="I7" s="18">
        <f t="shared" si="2"/>
        <v>800</v>
      </c>
      <c r="J7" s="13">
        <f t="shared" si="5"/>
        <v>12368.600000000006</v>
      </c>
      <c r="K7" s="12"/>
      <c r="L7" s="7">
        <f t="shared" si="3"/>
        <v>200</v>
      </c>
    </row>
    <row r="8" spans="1:12">
      <c r="A8" s="12"/>
      <c r="B8" s="21" t="s">
        <v>114</v>
      </c>
      <c r="C8" s="21"/>
      <c r="D8" s="11"/>
      <c r="E8" s="11"/>
      <c r="F8" s="13">
        <v>-11000</v>
      </c>
      <c r="G8" s="37">
        <f>G7+F8</f>
        <v>124000</v>
      </c>
      <c r="H8" s="18"/>
      <c r="I8" s="18"/>
      <c r="J8" s="20"/>
      <c r="K8" s="12"/>
      <c r="L8" s="8">
        <f>SUM(L3:L7)</f>
        <v>122631.4</v>
      </c>
    </row>
    <row r="9" spans="1:12">
      <c r="A9" s="12"/>
      <c r="B9" s="21" t="s">
        <v>48</v>
      </c>
      <c r="C9" s="21"/>
      <c r="D9" s="11"/>
      <c r="E9" s="11"/>
      <c r="F9" s="66">
        <v>-124000</v>
      </c>
      <c r="G9" s="37">
        <f>G8+F9</f>
        <v>0</v>
      </c>
      <c r="H9" s="41"/>
      <c r="I9" s="18"/>
      <c r="J9" s="20"/>
      <c r="K9" s="12"/>
      <c r="L9" s="8"/>
    </row>
    <row r="10" spans="1:12">
      <c r="A10" s="19"/>
      <c r="B10" s="12"/>
      <c r="C10" s="12"/>
      <c r="D10" s="17"/>
      <c r="E10" s="17"/>
      <c r="F10" s="40"/>
      <c r="G10" s="64"/>
      <c r="H10" s="41"/>
      <c r="I10" s="18"/>
      <c r="J10" s="17"/>
      <c r="K10" s="12"/>
      <c r="L10" s="7"/>
    </row>
    <row r="11" spans="1:12">
      <c r="A11" s="26" t="s">
        <v>16</v>
      </c>
      <c r="B11" s="12" t="s">
        <v>10</v>
      </c>
      <c r="C11" s="12">
        <v>33</v>
      </c>
      <c r="D11" s="17">
        <v>13800</v>
      </c>
      <c r="E11" s="17">
        <v>16000</v>
      </c>
      <c r="F11" s="40">
        <f t="shared" ref="F11:F15" si="6">C11*E11</f>
        <v>528000</v>
      </c>
      <c r="G11" s="20">
        <v>528000</v>
      </c>
      <c r="H11" s="41">
        <f t="shared" ref="H11:H15" si="7">E11-D11</f>
        <v>2200</v>
      </c>
      <c r="I11" s="18">
        <f t="shared" ref="I11:I15" si="8">C11*H11</f>
        <v>72600</v>
      </c>
      <c r="J11" s="17">
        <v>72600</v>
      </c>
      <c r="K11" s="12"/>
      <c r="L11" s="7">
        <f>C11*D11</f>
        <v>455400</v>
      </c>
    </row>
    <row r="12" spans="1:12">
      <c r="A12" s="21"/>
      <c r="B12" s="12" t="s">
        <v>49</v>
      </c>
      <c r="C12" s="12">
        <v>15</v>
      </c>
      <c r="D12" s="17">
        <v>35250</v>
      </c>
      <c r="E12" s="17">
        <v>39000</v>
      </c>
      <c r="F12" s="40">
        <f t="shared" si="6"/>
        <v>585000</v>
      </c>
      <c r="G12" s="20">
        <f t="shared" ref="G12:G15" si="9">G11+F12</f>
        <v>1113000</v>
      </c>
      <c r="H12" s="41">
        <f t="shared" si="7"/>
        <v>3750</v>
      </c>
      <c r="I12" s="18">
        <f t="shared" si="8"/>
        <v>56250</v>
      </c>
      <c r="J12" s="17">
        <f t="shared" ref="J12:J15" si="10">J11+I12</f>
        <v>128850</v>
      </c>
      <c r="K12" s="12"/>
      <c r="L12" s="7">
        <f t="shared" ref="L12:L15" si="11">C12*D12</f>
        <v>528750</v>
      </c>
    </row>
    <row r="13" spans="1:12">
      <c r="A13" s="12"/>
      <c r="B13" s="12" t="s">
        <v>83</v>
      </c>
      <c r="C13" s="12">
        <v>1</v>
      </c>
      <c r="D13" s="17">
        <v>76900</v>
      </c>
      <c r="E13" s="17">
        <v>85000</v>
      </c>
      <c r="F13" s="40">
        <f t="shared" si="6"/>
        <v>85000</v>
      </c>
      <c r="G13" s="20">
        <f t="shared" si="9"/>
        <v>1198000</v>
      </c>
      <c r="H13" s="41">
        <f t="shared" si="7"/>
        <v>8100</v>
      </c>
      <c r="I13" s="18">
        <f t="shared" si="8"/>
        <v>8100</v>
      </c>
      <c r="J13" s="23">
        <f t="shared" si="10"/>
        <v>136950</v>
      </c>
      <c r="K13" s="12"/>
      <c r="L13" s="7">
        <f t="shared" si="11"/>
        <v>76900</v>
      </c>
    </row>
    <row r="14" spans="1:12">
      <c r="A14" s="12"/>
      <c r="B14" s="12" t="s">
        <v>83</v>
      </c>
      <c r="C14" s="12">
        <v>1</v>
      </c>
      <c r="D14" s="17">
        <v>76900</v>
      </c>
      <c r="E14" s="17">
        <v>82000</v>
      </c>
      <c r="F14" s="40">
        <f t="shared" si="6"/>
        <v>82000</v>
      </c>
      <c r="G14" s="20">
        <f t="shared" si="9"/>
        <v>1280000</v>
      </c>
      <c r="H14" s="41">
        <f t="shared" si="7"/>
        <v>5100</v>
      </c>
      <c r="I14" s="18">
        <f t="shared" si="8"/>
        <v>5100</v>
      </c>
      <c r="J14" s="23">
        <f t="shared" si="10"/>
        <v>142050</v>
      </c>
      <c r="K14" s="12"/>
      <c r="L14" s="7">
        <f t="shared" si="11"/>
        <v>76900</v>
      </c>
    </row>
    <row r="15" spans="1:12" ht="15.75" thickBot="1">
      <c r="A15" s="12"/>
      <c r="B15" s="12" t="s">
        <v>83</v>
      </c>
      <c r="C15" s="12">
        <v>1</v>
      </c>
      <c r="D15" s="17">
        <v>76900</v>
      </c>
      <c r="E15" s="17">
        <v>83000</v>
      </c>
      <c r="F15" s="40">
        <f t="shared" si="6"/>
        <v>83000</v>
      </c>
      <c r="G15" s="36">
        <f t="shared" si="9"/>
        <v>1363000</v>
      </c>
      <c r="H15" s="41">
        <f t="shared" si="7"/>
        <v>6100</v>
      </c>
      <c r="I15" s="18">
        <f t="shared" si="8"/>
        <v>6100</v>
      </c>
      <c r="J15" s="11">
        <f t="shared" si="10"/>
        <v>148150</v>
      </c>
      <c r="K15" s="12"/>
      <c r="L15" s="7">
        <f t="shared" si="11"/>
        <v>76900</v>
      </c>
    </row>
    <row r="16" spans="1:12" s="1" customFormat="1">
      <c r="A16" s="21"/>
      <c r="B16" s="21" t="s">
        <v>34</v>
      </c>
      <c r="C16" s="21"/>
      <c r="D16" s="11"/>
      <c r="E16" s="11"/>
      <c r="F16" s="66">
        <v>-30000</v>
      </c>
      <c r="G16" s="37">
        <f>G15+F16</f>
        <v>1333000</v>
      </c>
      <c r="H16" s="47"/>
      <c r="I16" s="13"/>
      <c r="J16" s="11"/>
      <c r="K16" s="21"/>
      <c r="L16" s="8">
        <f>SUM(L11:L15)</f>
        <v>1214850</v>
      </c>
    </row>
    <row r="17" spans="1:12" s="1" customFormat="1">
      <c r="A17" s="21"/>
      <c r="B17" s="21" t="s">
        <v>52</v>
      </c>
      <c r="C17" s="21"/>
      <c r="D17" s="11"/>
      <c r="E17" s="11"/>
      <c r="F17" s="66">
        <v>-5000</v>
      </c>
      <c r="G17" s="37">
        <f>G16+F17</f>
        <v>1328000</v>
      </c>
      <c r="H17" s="47"/>
      <c r="I17" s="13"/>
      <c r="J17" s="11"/>
      <c r="K17" s="21"/>
      <c r="L17" s="8"/>
    </row>
    <row r="18" spans="1:12" s="1" customFormat="1">
      <c r="A18" s="21"/>
      <c r="B18" s="21" t="s">
        <v>145</v>
      </c>
      <c r="C18" s="21"/>
      <c r="D18" s="11"/>
      <c r="E18" s="11"/>
      <c r="F18" s="66">
        <v>-600000</v>
      </c>
      <c r="G18" s="37">
        <f t="shared" ref="G18:G27" si="12">G17+F18</f>
        <v>728000</v>
      </c>
      <c r="H18" s="47"/>
      <c r="I18" s="13"/>
      <c r="J18" s="11"/>
      <c r="K18" s="21"/>
      <c r="L18" s="8"/>
    </row>
    <row r="19" spans="1:12" s="1" customFormat="1">
      <c r="A19" s="21"/>
      <c r="B19" s="21" t="s">
        <v>146</v>
      </c>
      <c r="C19" s="21"/>
      <c r="D19" s="11"/>
      <c r="E19" s="11"/>
      <c r="F19" s="66">
        <v>-71000</v>
      </c>
      <c r="G19" s="37">
        <f t="shared" si="12"/>
        <v>657000</v>
      </c>
      <c r="H19" s="47"/>
      <c r="I19" s="13"/>
      <c r="J19" s="11"/>
      <c r="K19" s="21"/>
      <c r="L19" s="8"/>
    </row>
    <row r="20" spans="1:12" s="1" customFormat="1">
      <c r="A20" s="21"/>
      <c r="B20" s="21" t="s">
        <v>147</v>
      </c>
      <c r="C20" s="21"/>
      <c r="D20" s="11"/>
      <c r="E20" s="11"/>
      <c r="F20" s="66">
        <v>-126000</v>
      </c>
      <c r="G20" s="37">
        <f t="shared" si="12"/>
        <v>531000</v>
      </c>
      <c r="H20" s="47"/>
      <c r="I20" s="13"/>
      <c r="J20" s="11"/>
      <c r="K20" s="21"/>
      <c r="L20" s="8"/>
    </row>
    <row r="21" spans="1:12" s="1" customFormat="1">
      <c r="A21" s="21"/>
      <c r="B21" s="21" t="s">
        <v>110</v>
      </c>
      <c r="C21" s="21"/>
      <c r="D21" s="11"/>
      <c r="E21" s="11"/>
      <c r="F21" s="66">
        <v>-16000</v>
      </c>
      <c r="G21" s="37">
        <f t="shared" si="12"/>
        <v>515000</v>
      </c>
      <c r="H21" s="47"/>
      <c r="I21" s="13"/>
      <c r="J21" s="11"/>
      <c r="K21" s="21"/>
      <c r="L21" s="8"/>
    </row>
    <row r="22" spans="1:12" s="1" customFormat="1">
      <c r="A22" s="21"/>
      <c r="B22" s="21" t="s">
        <v>148</v>
      </c>
      <c r="C22" s="21"/>
      <c r="D22" s="11"/>
      <c r="E22" s="11"/>
      <c r="F22" s="66">
        <v>-64000</v>
      </c>
      <c r="G22" s="37">
        <f t="shared" si="12"/>
        <v>451000</v>
      </c>
      <c r="H22" s="47"/>
      <c r="I22" s="13"/>
      <c r="J22" s="11"/>
      <c r="K22" s="21"/>
      <c r="L22" s="8"/>
    </row>
    <row r="23" spans="1:12" s="1" customFormat="1">
      <c r="A23" s="21"/>
      <c r="B23" s="21" t="s">
        <v>149</v>
      </c>
      <c r="C23" s="21"/>
      <c r="D23" s="11"/>
      <c r="E23" s="11"/>
      <c r="F23" s="66">
        <v>-55000</v>
      </c>
      <c r="G23" s="37">
        <f t="shared" si="12"/>
        <v>396000</v>
      </c>
      <c r="H23" s="47"/>
      <c r="I23" s="13"/>
      <c r="J23" s="11"/>
      <c r="K23" s="21"/>
      <c r="L23" s="8"/>
    </row>
    <row r="24" spans="1:12" s="1" customFormat="1">
      <c r="A24" s="21"/>
      <c r="B24" s="21" t="s">
        <v>110</v>
      </c>
      <c r="C24" s="21"/>
      <c r="D24" s="11"/>
      <c r="E24" s="11"/>
      <c r="F24" s="66">
        <v>-80000</v>
      </c>
      <c r="G24" s="37">
        <f t="shared" si="12"/>
        <v>316000</v>
      </c>
      <c r="H24" s="47"/>
      <c r="I24" s="13"/>
      <c r="J24" s="11"/>
      <c r="K24" s="21"/>
      <c r="L24" s="8"/>
    </row>
    <row r="25" spans="1:12" s="1" customFormat="1">
      <c r="A25" s="21"/>
      <c r="B25" s="21" t="s">
        <v>149</v>
      </c>
      <c r="C25" s="21"/>
      <c r="D25" s="11"/>
      <c r="E25" s="11"/>
      <c r="F25" s="66">
        <v>-55000</v>
      </c>
      <c r="G25" s="37">
        <f t="shared" si="12"/>
        <v>261000</v>
      </c>
      <c r="H25" s="47"/>
      <c r="I25" s="13"/>
      <c r="J25" s="11"/>
      <c r="K25" s="21"/>
      <c r="L25" s="8"/>
    </row>
    <row r="26" spans="1:12" s="1" customFormat="1">
      <c r="A26" s="21"/>
      <c r="B26" s="21" t="s">
        <v>150</v>
      </c>
      <c r="C26" s="21"/>
      <c r="D26" s="11"/>
      <c r="E26" s="11"/>
      <c r="F26" s="66">
        <v>-149000</v>
      </c>
      <c r="G26" s="37">
        <f t="shared" si="12"/>
        <v>112000</v>
      </c>
      <c r="H26" s="47"/>
      <c r="I26" s="13"/>
      <c r="J26" s="11"/>
      <c r="K26" s="21"/>
      <c r="L26" s="8"/>
    </row>
    <row r="27" spans="1:12" s="1" customFormat="1">
      <c r="A27" s="21"/>
      <c r="B27" s="21" t="s">
        <v>151</v>
      </c>
      <c r="C27" s="21"/>
      <c r="D27" s="11"/>
      <c r="E27" s="11"/>
      <c r="F27" s="66">
        <v>-112000</v>
      </c>
      <c r="G27" s="37">
        <f t="shared" si="12"/>
        <v>0</v>
      </c>
      <c r="H27" s="47"/>
      <c r="I27" s="13"/>
      <c r="J27" s="11"/>
      <c r="K27" s="21"/>
      <c r="L27" s="8"/>
    </row>
    <row r="28" spans="1:12" s="3" customFormat="1">
      <c r="A28" s="26"/>
      <c r="B28" s="21"/>
      <c r="C28" s="21"/>
      <c r="D28" s="11"/>
      <c r="E28" s="11"/>
      <c r="F28" s="11"/>
      <c r="G28" s="13" t="s">
        <v>39</v>
      </c>
      <c r="H28" s="18"/>
      <c r="I28" s="18"/>
      <c r="J28" s="17"/>
      <c r="K28" s="22"/>
      <c r="L28" s="8"/>
    </row>
    <row r="29" spans="1:12">
      <c r="A29" s="26" t="s">
        <v>14</v>
      </c>
      <c r="B29" s="12" t="s">
        <v>25</v>
      </c>
      <c r="C29" s="12">
        <v>1</v>
      </c>
      <c r="D29" s="17">
        <v>39100</v>
      </c>
      <c r="E29" s="17">
        <v>45000</v>
      </c>
      <c r="F29" s="20">
        <f t="shared" ref="F29:F34" si="13">C29*E29</f>
        <v>45000</v>
      </c>
      <c r="G29" s="20">
        <v>45000</v>
      </c>
      <c r="H29" s="20">
        <f t="shared" ref="H29:H34" si="14">E29-D29</f>
        <v>5900</v>
      </c>
      <c r="I29" s="20">
        <f t="shared" ref="I29:I34" si="15">C29*H29</f>
        <v>5900</v>
      </c>
      <c r="J29" s="20">
        <v>5900</v>
      </c>
      <c r="K29" s="12"/>
      <c r="L29" s="9">
        <f>C29*D29</f>
        <v>39100</v>
      </c>
    </row>
    <row r="30" spans="1:12">
      <c r="A30" s="12"/>
      <c r="B30" s="12" t="s">
        <v>42</v>
      </c>
      <c r="C30" s="12">
        <v>1</v>
      </c>
      <c r="D30" s="17">
        <v>2500</v>
      </c>
      <c r="E30" s="17">
        <v>5000</v>
      </c>
      <c r="F30" s="20">
        <f t="shared" si="13"/>
        <v>5000</v>
      </c>
      <c r="G30" s="20">
        <f>G29+F30</f>
        <v>50000</v>
      </c>
      <c r="H30" s="20">
        <f t="shared" si="14"/>
        <v>2500</v>
      </c>
      <c r="I30" s="20">
        <f t="shared" si="15"/>
        <v>2500</v>
      </c>
      <c r="J30" s="20">
        <f>J29+I30</f>
        <v>8400</v>
      </c>
      <c r="K30" s="12"/>
      <c r="L30" s="9">
        <f t="shared" ref="L30:L34" si="16">C30*D30</f>
        <v>2500</v>
      </c>
    </row>
    <row r="31" spans="1:12">
      <c r="A31" s="12"/>
      <c r="B31" s="12" t="s">
        <v>77</v>
      </c>
      <c r="C31" s="12">
        <v>3</v>
      </c>
      <c r="D31" s="17">
        <v>2800</v>
      </c>
      <c r="E31" s="17">
        <v>5000</v>
      </c>
      <c r="F31" s="20">
        <f t="shared" si="13"/>
        <v>15000</v>
      </c>
      <c r="G31" s="20">
        <f t="shared" ref="G31" si="17">G30+F31</f>
        <v>65000</v>
      </c>
      <c r="H31" s="20">
        <f t="shared" si="14"/>
        <v>2200</v>
      </c>
      <c r="I31" s="20">
        <f t="shared" si="15"/>
        <v>6600</v>
      </c>
      <c r="J31" s="20">
        <f t="shared" ref="J31:J34" si="18">J30+I31</f>
        <v>15000</v>
      </c>
      <c r="K31" s="12"/>
      <c r="L31" s="9">
        <f t="shared" si="16"/>
        <v>8400</v>
      </c>
    </row>
    <row r="32" spans="1:12">
      <c r="A32" s="12"/>
      <c r="B32" s="12" t="s">
        <v>10</v>
      </c>
      <c r="C32" s="12">
        <v>2</v>
      </c>
      <c r="D32" s="17">
        <v>13800</v>
      </c>
      <c r="E32" s="17">
        <v>16000</v>
      </c>
      <c r="F32" s="20">
        <f t="shared" si="13"/>
        <v>32000</v>
      </c>
      <c r="G32" s="20">
        <f>G31+F32</f>
        <v>97000</v>
      </c>
      <c r="H32" s="20">
        <f t="shared" si="14"/>
        <v>2200</v>
      </c>
      <c r="I32" s="20">
        <f t="shared" si="15"/>
        <v>4400</v>
      </c>
      <c r="J32" s="20">
        <f t="shared" si="18"/>
        <v>19400</v>
      </c>
      <c r="K32" s="12"/>
      <c r="L32" s="9">
        <f t="shared" si="16"/>
        <v>27600</v>
      </c>
    </row>
    <row r="33" spans="1:12">
      <c r="A33" s="12"/>
      <c r="B33" s="12" t="s">
        <v>41</v>
      </c>
      <c r="C33" s="12">
        <v>2</v>
      </c>
      <c r="D33" s="17">
        <v>15340</v>
      </c>
      <c r="E33" s="17">
        <v>30000</v>
      </c>
      <c r="F33" s="20">
        <f t="shared" si="13"/>
        <v>60000</v>
      </c>
      <c r="G33" s="20">
        <f t="shared" ref="G33:G34" si="19">G32+F33</f>
        <v>157000</v>
      </c>
      <c r="H33" s="20">
        <f t="shared" si="14"/>
        <v>14660</v>
      </c>
      <c r="I33" s="20">
        <f t="shared" si="15"/>
        <v>29320</v>
      </c>
      <c r="J33" s="20">
        <f t="shared" si="18"/>
        <v>48720</v>
      </c>
      <c r="K33" s="12"/>
      <c r="L33" s="9">
        <f t="shared" si="16"/>
        <v>30680</v>
      </c>
    </row>
    <row r="34" spans="1:12" ht="15.75" thickBot="1">
      <c r="A34" s="12"/>
      <c r="B34" s="12" t="s">
        <v>11</v>
      </c>
      <c r="C34" s="12">
        <v>3</v>
      </c>
      <c r="D34" s="17">
        <v>35250</v>
      </c>
      <c r="E34" s="17">
        <v>45000</v>
      </c>
      <c r="F34" s="20">
        <f t="shared" si="13"/>
        <v>135000</v>
      </c>
      <c r="G34" s="36">
        <f t="shared" si="19"/>
        <v>292000</v>
      </c>
      <c r="H34" s="20">
        <f t="shared" si="14"/>
        <v>9750</v>
      </c>
      <c r="I34" s="20">
        <f t="shared" si="15"/>
        <v>29250</v>
      </c>
      <c r="J34" s="13">
        <f t="shared" si="18"/>
        <v>77970</v>
      </c>
      <c r="K34" s="12"/>
      <c r="L34" s="9">
        <f t="shared" si="16"/>
        <v>105750</v>
      </c>
    </row>
    <row r="35" spans="1:12" s="1" customFormat="1">
      <c r="A35" s="21"/>
      <c r="B35" s="21" t="s">
        <v>47</v>
      </c>
      <c r="C35" s="21"/>
      <c r="D35" s="11"/>
      <c r="E35" s="11"/>
      <c r="F35" s="13">
        <v>-292000</v>
      </c>
      <c r="G35" s="37">
        <f>G34+F35</f>
        <v>0</v>
      </c>
      <c r="H35" s="13"/>
      <c r="I35" s="13"/>
      <c r="J35" s="13"/>
      <c r="K35" s="21"/>
      <c r="L35" s="8">
        <f>SUM(L29:L34)</f>
        <v>214030</v>
      </c>
    </row>
    <row r="36" spans="1:12" s="1" customFormat="1">
      <c r="A36" s="21"/>
      <c r="B36" s="21"/>
      <c r="C36" s="21"/>
      <c r="D36" s="11"/>
      <c r="E36" s="11"/>
      <c r="F36" s="13"/>
      <c r="G36" s="37"/>
      <c r="H36" s="13"/>
      <c r="I36" s="13"/>
      <c r="J36" s="13"/>
      <c r="K36" s="21"/>
      <c r="L36" s="8"/>
    </row>
    <row r="37" spans="1:12" s="1" customFormat="1" ht="15.75" thickBot="1">
      <c r="A37" s="21" t="s">
        <v>109</v>
      </c>
      <c r="B37" s="21" t="s">
        <v>12</v>
      </c>
      <c r="C37" s="21">
        <v>6</v>
      </c>
      <c r="D37" s="11">
        <v>76900</v>
      </c>
      <c r="E37" s="11">
        <v>82000</v>
      </c>
      <c r="F37" s="13">
        <f>C37*E37</f>
        <v>492000</v>
      </c>
      <c r="G37" s="36">
        <v>492000</v>
      </c>
      <c r="H37" s="13">
        <f>E37-D37</f>
        <v>5100</v>
      </c>
      <c r="I37" s="13">
        <f>C37*H37</f>
        <v>30600</v>
      </c>
      <c r="J37" s="13">
        <v>30600</v>
      </c>
      <c r="K37" s="21"/>
      <c r="L37" s="8">
        <f>C37*D37</f>
        <v>461400</v>
      </c>
    </row>
    <row r="38" spans="1:12" s="1" customFormat="1">
      <c r="A38" s="21" t="s">
        <v>111</v>
      </c>
      <c r="B38" s="21" t="s">
        <v>110</v>
      </c>
      <c r="C38" s="21"/>
      <c r="D38" s="11"/>
      <c r="E38" s="11"/>
      <c r="F38" s="13">
        <v>-492000</v>
      </c>
      <c r="G38" s="37">
        <f>G37+F38</f>
        <v>0</v>
      </c>
      <c r="H38" s="13"/>
      <c r="I38" s="13"/>
      <c r="J38" s="13"/>
      <c r="K38" s="21"/>
      <c r="L38" s="8"/>
    </row>
    <row r="39" spans="1:12">
      <c r="A39" s="12"/>
      <c r="B39" s="21"/>
      <c r="C39" s="21"/>
      <c r="D39" s="11"/>
      <c r="E39" s="11"/>
      <c r="F39" s="11"/>
      <c r="G39" s="37"/>
      <c r="H39" s="12"/>
      <c r="I39" s="12"/>
      <c r="J39" s="12"/>
      <c r="K39" s="12"/>
    </row>
    <row r="40" spans="1:12">
      <c r="A40" s="26" t="s">
        <v>53</v>
      </c>
      <c r="B40" s="21" t="s">
        <v>11</v>
      </c>
      <c r="C40" s="21">
        <v>1</v>
      </c>
      <c r="D40" s="11">
        <v>35250</v>
      </c>
      <c r="E40" s="11">
        <v>39000</v>
      </c>
      <c r="F40" s="11">
        <f>C40*E40</f>
        <v>39000</v>
      </c>
      <c r="G40" s="37">
        <v>39000</v>
      </c>
      <c r="H40" s="18">
        <f>E40-D40</f>
        <v>3750</v>
      </c>
      <c r="I40" s="18">
        <f>C40*H40</f>
        <v>3750</v>
      </c>
      <c r="J40" s="17">
        <v>3750</v>
      </c>
      <c r="K40" s="12"/>
      <c r="L40" s="7">
        <f>C40*D40</f>
        <v>35250</v>
      </c>
    </row>
    <row r="41" spans="1:12" ht="15.75" thickBot="1">
      <c r="A41" s="12"/>
      <c r="B41" s="21" t="s">
        <v>42</v>
      </c>
      <c r="C41" s="21">
        <v>1</v>
      </c>
      <c r="D41" s="11">
        <v>2500</v>
      </c>
      <c r="E41" s="11">
        <v>5000</v>
      </c>
      <c r="F41" s="11">
        <f>C41*E41</f>
        <v>5000</v>
      </c>
      <c r="G41" s="36">
        <f>G40+F41</f>
        <v>44000</v>
      </c>
      <c r="H41" s="18">
        <f>E41-D41</f>
        <v>2500</v>
      </c>
      <c r="I41" s="18">
        <f>C41*H41</f>
        <v>2500</v>
      </c>
      <c r="J41" s="20">
        <f>J40+I41</f>
        <v>6250</v>
      </c>
      <c r="K41" s="12"/>
      <c r="L41" s="7">
        <f t="shared" ref="L41" si="20">C41*D41</f>
        <v>2500</v>
      </c>
    </row>
    <row r="42" spans="1:12">
      <c r="A42" s="12"/>
      <c r="B42" s="21" t="s">
        <v>48</v>
      </c>
      <c r="C42" s="21"/>
      <c r="D42" s="11"/>
      <c r="E42" s="11"/>
      <c r="F42" s="11">
        <v>-44000</v>
      </c>
      <c r="G42" s="37">
        <f>G41+F42</f>
        <v>0</v>
      </c>
      <c r="H42" s="12"/>
      <c r="I42" s="12"/>
      <c r="J42" s="32"/>
      <c r="K42" s="12"/>
      <c r="L42" s="8">
        <f>SUM(L40:L41)</f>
        <v>37750</v>
      </c>
    </row>
    <row r="43" spans="1:12">
      <c r="A43" s="12"/>
      <c r="B43" s="21"/>
      <c r="C43" s="21"/>
      <c r="D43" s="11"/>
      <c r="E43" s="11"/>
      <c r="F43" s="11"/>
      <c r="G43" s="13"/>
      <c r="H43" s="12"/>
      <c r="I43" s="12"/>
      <c r="J43" s="12"/>
      <c r="K43" s="12"/>
    </row>
    <row r="44" spans="1:12">
      <c r="A44" s="26" t="s">
        <v>46</v>
      </c>
      <c r="B44" s="12" t="s">
        <v>11</v>
      </c>
      <c r="C44" s="12">
        <v>1</v>
      </c>
      <c r="D44" s="17">
        <v>35250</v>
      </c>
      <c r="E44" s="17">
        <v>40000</v>
      </c>
      <c r="F44" s="18">
        <f>C44*E44</f>
        <v>40000</v>
      </c>
      <c r="G44" s="23">
        <v>40000</v>
      </c>
      <c r="H44" s="18">
        <f>E44-D44</f>
        <v>4750</v>
      </c>
      <c r="I44" s="18">
        <f>C44*H44</f>
        <v>4750</v>
      </c>
      <c r="J44" s="23">
        <v>4750</v>
      </c>
      <c r="K44" s="12"/>
      <c r="L44" s="7">
        <f>C44*D44</f>
        <v>35250</v>
      </c>
    </row>
    <row r="45" spans="1:12" ht="15.75" thickBot="1">
      <c r="A45" s="26"/>
      <c r="B45" s="12" t="s">
        <v>41</v>
      </c>
      <c r="C45" s="12">
        <v>4</v>
      </c>
      <c r="D45" s="17">
        <v>15340</v>
      </c>
      <c r="E45" s="17">
        <v>30000</v>
      </c>
      <c r="F45" s="18">
        <f>C45*E45</f>
        <v>120000</v>
      </c>
      <c r="G45" s="65">
        <f>G44+F45</f>
        <v>160000</v>
      </c>
      <c r="H45" s="18">
        <f>E45-D45</f>
        <v>14660</v>
      </c>
      <c r="I45" s="18">
        <f>C45*H45</f>
        <v>58640</v>
      </c>
      <c r="J45" s="11">
        <f>J44+I45</f>
        <v>63390</v>
      </c>
      <c r="K45" s="12"/>
      <c r="L45" s="7">
        <f>C45*D45</f>
        <v>61360</v>
      </c>
    </row>
    <row r="46" spans="1:12" s="1" customFormat="1">
      <c r="A46" s="21"/>
      <c r="B46" s="21" t="s">
        <v>87</v>
      </c>
      <c r="C46" s="21"/>
      <c r="D46" s="11"/>
      <c r="E46" s="11"/>
      <c r="F46" s="11">
        <v>-160000</v>
      </c>
      <c r="G46" s="37">
        <f>G45+F46</f>
        <v>0</v>
      </c>
      <c r="H46" s="21"/>
      <c r="I46" s="21"/>
      <c r="J46" s="21"/>
      <c r="K46" s="21"/>
      <c r="L46" s="8">
        <f>SUM(L44:L45)</f>
        <v>96610</v>
      </c>
    </row>
    <row r="47" spans="1:12">
      <c r="A47" s="12"/>
      <c r="B47" s="12"/>
      <c r="C47" s="12"/>
      <c r="D47" s="17"/>
      <c r="E47" s="17"/>
      <c r="F47" s="12"/>
      <c r="G47" s="12"/>
      <c r="H47" s="12"/>
      <c r="I47" s="12"/>
      <c r="J47" s="12"/>
      <c r="K47" s="12"/>
    </row>
    <row r="48" spans="1:12">
      <c r="A48" s="26" t="s">
        <v>79</v>
      </c>
      <c r="B48" s="12" t="s">
        <v>41</v>
      </c>
      <c r="C48" s="12">
        <v>8</v>
      </c>
      <c r="D48" s="17">
        <v>15340</v>
      </c>
      <c r="E48" s="17">
        <v>25000</v>
      </c>
      <c r="F48" s="18">
        <f>C48*E48</f>
        <v>200000</v>
      </c>
      <c r="G48" s="23">
        <v>200000</v>
      </c>
      <c r="H48" s="18">
        <f>E48-D48</f>
        <v>9660</v>
      </c>
      <c r="I48" s="18">
        <f>C48*H48</f>
        <v>77280</v>
      </c>
      <c r="J48" s="23">
        <v>77280</v>
      </c>
      <c r="K48" s="12"/>
      <c r="L48" s="7">
        <f>C48*D48</f>
        <v>122720</v>
      </c>
    </row>
    <row r="49" spans="1:12" ht="15.75" thickBot="1">
      <c r="A49" s="26"/>
      <c r="B49" s="12" t="s">
        <v>11</v>
      </c>
      <c r="C49" s="12">
        <v>2</v>
      </c>
      <c r="D49" s="17">
        <v>35250</v>
      </c>
      <c r="E49" s="17">
        <v>39000</v>
      </c>
      <c r="F49" s="18">
        <f>C49*E49</f>
        <v>78000</v>
      </c>
      <c r="G49" s="65">
        <f>G48+F49</f>
        <v>278000</v>
      </c>
      <c r="H49" s="18">
        <f>E49-D49</f>
        <v>3750</v>
      </c>
      <c r="I49" s="18">
        <f>C49*H49</f>
        <v>7500</v>
      </c>
      <c r="J49" s="11">
        <f>J48+I49</f>
        <v>84780</v>
      </c>
      <c r="K49" s="12"/>
      <c r="L49" s="7">
        <f>C49*D49</f>
        <v>70500</v>
      </c>
    </row>
    <row r="50" spans="1:12" s="1" customFormat="1">
      <c r="A50" s="21"/>
      <c r="B50" s="21" t="s">
        <v>47</v>
      </c>
      <c r="C50" s="21"/>
      <c r="D50" s="11"/>
      <c r="E50" s="11"/>
      <c r="F50" s="11">
        <v>-278000</v>
      </c>
      <c r="G50" s="37">
        <f>G49+F50</f>
        <v>0</v>
      </c>
      <c r="H50" s="21"/>
      <c r="I50" s="21"/>
      <c r="J50" s="21"/>
      <c r="K50" s="21"/>
      <c r="L50" s="8">
        <f>SUM(L48:L49)</f>
        <v>193220</v>
      </c>
    </row>
    <row r="51" spans="1:12">
      <c r="A51" s="12"/>
      <c r="B51" s="12"/>
      <c r="C51" s="12"/>
      <c r="D51" s="17"/>
      <c r="E51" s="17"/>
      <c r="F51" s="12"/>
      <c r="G51" s="12"/>
      <c r="H51" s="12"/>
      <c r="I51" s="12"/>
      <c r="J51" s="12"/>
      <c r="K51" s="12"/>
    </row>
  </sheetData>
  <mergeCells count="1">
    <mergeCell ref="F1:K1"/>
  </mergeCells>
  <pageMargins left="0.7" right="0.7" top="0.75" bottom="0.75" header="0.3" footer="0.3"/>
  <pageSetup scale="8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tabSelected="1" topLeftCell="A52" workbookViewId="0">
      <selection activeCell="G69" sqref="G69"/>
    </sheetView>
  </sheetViews>
  <sheetFormatPr defaultRowHeight="15"/>
  <cols>
    <col min="1" max="1" width="14.140625" customWidth="1"/>
    <col min="2" max="2" width="26.28515625" customWidth="1"/>
    <col min="3" max="3" width="5.28515625" customWidth="1"/>
    <col min="4" max="5" width="11.5703125" style="6" bestFit="1" customWidth="1"/>
    <col min="6" max="6" width="14" bestFit="1" customWidth="1"/>
    <col min="7" max="7" width="16.7109375" customWidth="1"/>
    <col min="8" max="8" width="12.140625" customWidth="1"/>
    <col min="9" max="9" width="13" customWidth="1"/>
    <col min="10" max="10" width="19.28515625" style="6" customWidth="1"/>
    <col min="11" max="11" width="10.85546875" customWidth="1"/>
    <col min="12" max="12" width="13.140625" customWidth="1"/>
  </cols>
  <sheetData>
    <row r="1" spans="1:12" ht="15.75">
      <c r="A1" s="83">
        <v>43796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9</v>
      </c>
      <c r="K2" s="14" t="s">
        <v>38</v>
      </c>
    </row>
    <row r="3" spans="1:12">
      <c r="A3" s="26" t="s">
        <v>17</v>
      </c>
      <c r="B3" s="21" t="s">
        <v>10</v>
      </c>
      <c r="C3" s="22">
        <v>59</v>
      </c>
      <c r="D3" s="23">
        <v>10500</v>
      </c>
      <c r="E3" s="23">
        <v>13000</v>
      </c>
      <c r="F3" s="20">
        <f>C3*E3</f>
        <v>767000</v>
      </c>
      <c r="G3" s="20">
        <v>767000</v>
      </c>
      <c r="H3" s="18">
        <f>E3-D3</f>
        <v>2500</v>
      </c>
      <c r="I3" s="18">
        <f>C3*H3</f>
        <v>147500</v>
      </c>
      <c r="J3" s="23">
        <v>147500</v>
      </c>
      <c r="K3" s="12"/>
      <c r="L3" s="7">
        <f>C3*D3</f>
        <v>619500</v>
      </c>
    </row>
    <row r="4" spans="1:12">
      <c r="A4" s="21"/>
      <c r="B4" s="21" t="s">
        <v>11</v>
      </c>
      <c r="C4" s="22">
        <v>4</v>
      </c>
      <c r="D4" s="23">
        <v>34500</v>
      </c>
      <c r="E4" s="23">
        <v>39000</v>
      </c>
      <c r="F4" s="20">
        <f>C4*E4</f>
        <v>156000</v>
      </c>
      <c r="G4" s="20">
        <f t="shared" ref="G4:G5" si="0">G3+F4</f>
        <v>923000</v>
      </c>
      <c r="H4" s="18">
        <f>E4-D4</f>
        <v>4500</v>
      </c>
      <c r="I4" s="18">
        <f>C4*H4</f>
        <v>18000</v>
      </c>
      <c r="J4" s="23">
        <f>J3+I4</f>
        <v>165500</v>
      </c>
      <c r="K4" s="12"/>
      <c r="L4" s="7">
        <f t="shared" ref="L4:L5" si="1">C4*D4</f>
        <v>138000</v>
      </c>
    </row>
    <row r="5" spans="1:12" ht="15.75" thickBot="1">
      <c r="A5" s="21"/>
      <c r="B5" s="21" t="s">
        <v>51</v>
      </c>
      <c r="C5" s="22">
        <v>1</v>
      </c>
      <c r="D5" s="23">
        <v>30500</v>
      </c>
      <c r="E5" s="23">
        <v>35000</v>
      </c>
      <c r="F5" s="20">
        <f>C5*E5</f>
        <v>35000</v>
      </c>
      <c r="G5" s="36">
        <f t="shared" si="0"/>
        <v>958000</v>
      </c>
      <c r="H5" s="18">
        <f>E5-D5</f>
        <v>4500</v>
      </c>
      <c r="I5" s="18">
        <f>C5*H5</f>
        <v>4500</v>
      </c>
      <c r="J5" s="11">
        <f>J4+I5</f>
        <v>170000</v>
      </c>
      <c r="K5" s="12"/>
      <c r="L5" s="7">
        <f t="shared" si="1"/>
        <v>30500</v>
      </c>
    </row>
    <row r="6" spans="1:12">
      <c r="A6" s="12"/>
      <c r="B6" s="21" t="s">
        <v>33</v>
      </c>
      <c r="C6" s="21"/>
      <c r="D6" s="11"/>
      <c r="E6" s="11"/>
      <c r="F6" s="11">
        <v>-5000</v>
      </c>
      <c r="G6" s="37">
        <f>G5+F6</f>
        <v>953000</v>
      </c>
      <c r="H6" s="12"/>
      <c r="I6" s="18"/>
      <c r="J6" s="17"/>
      <c r="K6" s="12"/>
      <c r="L6" s="8">
        <f>SUM(L3:L5)</f>
        <v>788000</v>
      </c>
    </row>
    <row r="7" spans="1:12">
      <c r="A7" s="12"/>
      <c r="B7" s="21" t="s">
        <v>44</v>
      </c>
      <c r="C7" s="21"/>
      <c r="D7" s="11"/>
      <c r="E7" s="11"/>
      <c r="F7" s="11">
        <v>-953000</v>
      </c>
      <c r="G7" s="13">
        <f>G6+F7</f>
        <v>0</v>
      </c>
      <c r="H7" s="12" t="s">
        <v>26</v>
      </c>
      <c r="I7" s="18"/>
      <c r="J7" s="17"/>
      <c r="K7" s="12"/>
    </row>
    <row r="8" spans="1:12" s="1" customFormat="1">
      <c r="A8" s="21"/>
      <c r="B8" s="21" t="s">
        <v>26</v>
      </c>
      <c r="C8" s="21"/>
      <c r="D8" s="11"/>
      <c r="E8" s="29"/>
      <c r="F8" s="29"/>
      <c r="G8" s="30"/>
      <c r="H8" s="13"/>
      <c r="I8" s="13"/>
      <c r="J8" s="11"/>
      <c r="K8" s="21"/>
      <c r="L8" s="8"/>
    </row>
    <row r="9" spans="1:12" s="1" customFormat="1">
      <c r="A9" s="26" t="s">
        <v>125</v>
      </c>
      <c r="B9" s="21" t="s">
        <v>10</v>
      </c>
      <c r="C9" s="22">
        <v>20</v>
      </c>
      <c r="D9" s="23">
        <v>10500</v>
      </c>
      <c r="E9" s="45">
        <v>13000</v>
      </c>
      <c r="F9" s="62">
        <f>C9*E9</f>
        <v>260000</v>
      </c>
      <c r="G9" s="20">
        <v>260000</v>
      </c>
      <c r="H9" s="63">
        <f>E9-D9</f>
        <v>2500</v>
      </c>
      <c r="I9" s="20">
        <f>C9*H9</f>
        <v>50000</v>
      </c>
      <c r="J9" s="23">
        <v>50000</v>
      </c>
      <c r="K9" s="22"/>
      <c r="L9" s="9">
        <f>C9*D9</f>
        <v>210000</v>
      </c>
    </row>
    <row r="10" spans="1:12" s="1" customFormat="1">
      <c r="A10" s="21" t="s">
        <v>111</v>
      </c>
      <c r="B10" s="21" t="s">
        <v>49</v>
      </c>
      <c r="C10" s="22">
        <v>1</v>
      </c>
      <c r="D10" s="23">
        <v>34500</v>
      </c>
      <c r="E10" s="62">
        <v>39000</v>
      </c>
      <c r="F10" s="43">
        <f>C10*E10</f>
        <v>39000</v>
      </c>
      <c r="G10" s="20">
        <f>G9+F10</f>
        <v>299000</v>
      </c>
      <c r="H10" s="63">
        <f>E10-D10</f>
        <v>4500</v>
      </c>
      <c r="I10" s="20">
        <f>C10*H10</f>
        <v>4500</v>
      </c>
      <c r="J10" s="23">
        <f>J9+I10</f>
        <v>54500</v>
      </c>
      <c r="K10" s="22"/>
      <c r="L10" s="9">
        <f t="shared" ref="L10:L13" si="2">C10*D10</f>
        <v>34500</v>
      </c>
    </row>
    <row r="11" spans="1:12" s="1" customFormat="1">
      <c r="A11" s="21"/>
      <c r="B11" s="21" t="s">
        <v>51</v>
      </c>
      <c r="C11" s="22">
        <v>1</v>
      </c>
      <c r="D11" s="23">
        <v>30500</v>
      </c>
      <c r="E11" s="62">
        <v>35000</v>
      </c>
      <c r="F11" s="43">
        <f t="shared" ref="F11:F13" si="3">C11*E11</f>
        <v>35000</v>
      </c>
      <c r="G11" s="20">
        <f t="shared" ref="G11:G13" si="4">G10+F11</f>
        <v>334000</v>
      </c>
      <c r="H11" s="63">
        <f t="shared" ref="H11:H13" si="5">E11-D11</f>
        <v>4500</v>
      </c>
      <c r="I11" s="20">
        <f t="shared" ref="I11:I13" si="6">C11*H11</f>
        <v>4500</v>
      </c>
      <c r="J11" s="23">
        <f t="shared" ref="J11" si="7">J10+I11</f>
        <v>59000</v>
      </c>
      <c r="K11" s="22"/>
      <c r="L11" s="9">
        <f t="shared" si="2"/>
        <v>30500</v>
      </c>
    </row>
    <row r="12" spans="1:12" s="1" customFormat="1">
      <c r="A12" s="21"/>
      <c r="B12" s="21" t="s">
        <v>126</v>
      </c>
      <c r="C12" s="22">
        <v>3</v>
      </c>
      <c r="D12" s="23">
        <v>23175</v>
      </c>
      <c r="E12" s="62">
        <v>25500</v>
      </c>
      <c r="F12" s="43">
        <f t="shared" si="3"/>
        <v>76500</v>
      </c>
      <c r="G12" s="20">
        <f t="shared" si="4"/>
        <v>410500</v>
      </c>
      <c r="H12" s="63">
        <f t="shared" si="5"/>
        <v>2325</v>
      </c>
      <c r="I12" s="20">
        <f t="shared" si="6"/>
        <v>6975</v>
      </c>
      <c r="J12" s="23">
        <f>J11+I12</f>
        <v>65975</v>
      </c>
      <c r="K12" s="22"/>
      <c r="L12" s="9">
        <f t="shared" si="2"/>
        <v>69525</v>
      </c>
    </row>
    <row r="13" spans="1:12" s="1" customFormat="1" ht="15.75" thickBot="1">
      <c r="A13" s="21"/>
      <c r="B13" s="21" t="s">
        <v>12</v>
      </c>
      <c r="C13" s="22">
        <v>2</v>
      </c>
      <c r="D13" s="23">
        <v>75000</v>
      </c>
      <c r="E13" s="62">
        <v>85000</v>
      </c>
      <c r="F13" s="43">
        <f t="shared" si="3"/>
        <v>170000</v>
      </c>
      <c r="G13" s="36">
        <f t="shared" si="4"/>
        <v>580500</v>
      </c>
      <c r="H13" s="63">
        <f t="shared" si="5"/>
        <v>10000</v>
      </c>
      <c r="I13" s="20">
        <f t="shared" si="6"/>
        <v>20000</v>
      </c>
      <c r="J13" s="11">
        <f>J12+I13</f>
        <v>85975</v>
      </c>
      <c r="K13" s="22"/>
      <c r="L13" s="9">
        <f t="shared" si="2"/>
        <v>150000</v>
      </c>
    </row>
    <row r="14" spans="1:12" s="1" customFormat="1">
      <c r="A14" s="21"/>
      <c r="B14" s="21" t="s">
        <v>64</v>
      </c>
      <c r="C14" s="22"/>
      <c r="D14" s="23"/>
      <c r="E14" s="62"/>
      <c r="F14" s="61">
        <v>-40000</v>
      </c>
      <c r="G14" s="37">
        <f>G13+F14</f>
        <v>540500</v>
      </c>
      <c r="H14" s="63"/>
      <c r="I14" s="20"/>
      <c r="J14" s="23"/>
      <c r="K14" s="22"/>
      <c r="L14" s="8">
        <f>SUM(L9:L13)</f>
        <v>494525</v>
      </c>
    </row>
    <row r="15" spans="1:12" s="1" customFormat="1">
      <c r="A15" s="21"/>
      <c r="B15" s="21" t="s">
        <v>127</v>
      </c>
      <c r="C15" s="22"/>
      <c r="D15" s="23"/>
      <c r="E15" s="62"/>
      <c r="F15" s="61">
        <v>-72000</v>
      </c>
      <c r="G15" s="37">
        <f t="shared" ref="G15:G20" si="8">G14+F15</f>
        <v>468500</v>
      </c>
      <c r="H15" s="63"/>
      <c r="I15" s="20"/>
      <c r="J15" s="23"/>
      <c r="K15" s="22"/>
      <c r="L15" s="8"/>
    </row>
    <row r="16" spans="1:12" s="1" customFormat="1">
      <c r="A16" s="21"/>
      <c r="B16" s="21" t="s">
        <v>139</v>
      </c>
      <c r="C16" s="22"/>
      <c r="D16" s="23"/>
      <c r="E16" s="62"/>
      <c r="F16" s="61">
        <v>-238000</v>
      </c>
      <c r="G16" s="37">
        <f t="shared" si="8"/>
        <v>230500</v>
      </c>
      <c r="H16" s="63"/>
      <c r="I16" s="20"/>
      <c r="J16" s="23"/>
      <c r="K16" s="22"/>
      <c r="L16" s="8"/>
    </row>
    <row r="17" spans="1:12" s="1" customFormat="1">
      <c r="A17" s="21"/>
      <c r="B17" s="21" t="s">
        <v>140</v>
      </c>
      <c r="C17" s="22"/>
      <c r="D17" s="23"/>
      <c r="E17" s="62"/>
      <c r="F17" s="61">
        <v>-60000</v>
      </c>
      <c r="G17" s="37">
        <f t="shared" si="8"/>
        <v>170500</v>
      </c>
      <c r="H17" s="63"/>
      <c r="I17" s="20"/>
      <c r="J17" s="23"/>
      <c r="K17" s="22"/>
      <c r="L17" s="8"/>
    </row>
    <row r="18" spans="1:12" s="1" customFormat="1">
      <c r="A18" s="21"/>
      <c r="B18" s="21" t="s">
        <v>141</v>
      </c>
      <c r="C18" s="22"/>
      <c r="D18" s="23"/>
      <c r="E18" s="62"/>
      <c r="F18" s="61">
        <v>-85000</v>
      </c>
      <c r="G18" s="37">
        <f t="shared" si="8"/>
        <v>85500</v>
      </c>
      <c r="H18" s="63"/>
      <c r="I18" s="20"/>
      <c r="J18" s="23"/>
      <c r="K18" s="22"/>
      <c r="L18" s="8"/>
    </row>
    <row r="19" spans="1:12" s="1" customFormat="1">
      <c r="A19" s="21"/>
      <c r="B19" s="21" t="s">
        <v>142</v>
      </c>
      <c r="C19" s="22"/>
      <c r="D19" s="23"/>
      <c r="E19" s="62"/>
      <c r="F19" s="61">
        <v>-85000</v>
      </c>
      <c r="G19" s="37">
        <f t="shared" si="8"/>
        <v>500</v>
      </c>
      <c r="H19" s="63"/>
      <c r="I19" s="20"/>
      <c r="J19" s="23"/>
      <c r="K19" s="22"/>
      <c r="L19" s="8"/>
    </row>
    <row r="20" spans="1:12" s="1" customFormat="1">
      <c r="A20" s="21"/>
      <c r="B20" s="21" t="s">
        <v>143</v>
      </c>
      <c r="C20" s="22"/>
      <c r="D20" s="23"/>
      <c r="E20" s="62"/>
      <c r="F20" s="61">
        <v>-500</v>
      </c>
      <c r="G20" s="37">
        <f t="shared" si="8"/>
        <v>0</v>
      </c>
      <c r="H20" s="63"/>
      <c r="I20" s="20"/>
      <c r="J20" s="23"/>
      <c r="K20" s="22"/>
      <c r="L20" s="8"/>
    </row>
    <row r="21" spans="1:12" s="1" customFormat="1">
      <c r="A21" s="21"/>
      <c r="B21" s="21"/>
      <c r="C21" s="22"/>
      <c r="D21" s="23"/>
      <c r="E21" s="62"/>
      <c r="F21" s="61"/>
      <c r="G21" s="37"/>
      <c r="H21" s="63"/>
      <c r="I21" s="20"/>
      <c r="J21" s="23"/>
      <c r="K21" s="22"/>
      <c r="L21" s="8"/>
    </row>
    <row r="22" spans="1:12" s="1" customFormat="1">
      <c r="A22" s="21" t="s">
        <v>37</v>
      </c>
      <c r="B22" s="21" t="s">
        <v>10</v>
      </c>
      <c r="C22" s="22">
        <v>100</v>
      </c>
      <c r="D22" s="23">
        <v>10500</v>
      </c>
      <c r="E22" s="62">
        <v>13000</v>
      </c>
      <c r="F22" s="61">
        <f>C22*E22</f>
        <v>1300000</v>
      </c>
      <c r="G22" s="37">
        <v>1300000</v>
      </c>
      <c r="H22" s="63">
        <f>E22-D22</f>
        <v>2500</v>
      </c>
      <c r="I22" s="20">
        <f>C22*H22</f>
        <v>250000</v>
      </c>
      <c r="J22" s="23">
        <v>250000</v>
      </c>
      <c r="K22" s="22"/>
      <c r="L22" s="8">
        <f>C22*D22</f>
        <v>1050000</v>
      </c>
    </row>
    <row r="23" spans="1:12" s="1" customFormat="1">
      <c r="A23" s="21" t="s">
        <v>129</v>
      </c>
      <c r="B23" s="21" t="s">
        <v>51</v>
      </c>
      <c r="C23" s="22">
        <v>15</v>
      </c>
      <c r="D23" s="23">
        <v>30500</v>
      </c>
      <c r="E23" s="62">
        <v>35000</v>
      </c>
      <c r="F23" s="61">
        <f>C23*E23</f>
        <v>525000</v>
      </c>
      <c r="G23" s="37">
        <f>G22+F23</f>
        <v>1825000</v>
      </c>
      <c r="H23" s="63">
        <f>E23-D23</f>
        <v>4500</v>
      </c>
      <c r="I23" s="20">
        <f>C23*H23</f>
        <v>67500</v>
      </c>
      <c r="J23" s="23">
        <f>J22+I23</f>
        <v>317500</v>
      </c>
      <c r="K23" s="22"/>
      <c r="L23" s="8">
        <f t="shared" ref="L23:L25" si="9">C23*D23</f>
        <v>457500</v>
      </c>
    </row>
    <row r="24" spans="1:12" s="1" customFormat="1">
      <c r="A24" s="21"/>
      <c r="B24" s="21" t="s">
        <v>25</v>
      </c>
      <c r="C24" s="22">
        <v>3</v>
      </c>
      <c r="D24" s="23">
        <v>35800</v>
      </c>
      <c r="E24" s="62">
        <v>42500</v>
      </c>
      <c r="F24" s="61">
        <f t="shared" ref="F24:F25" si="10">C24*E24</f>
        <v>127500</v>
      </c>
      <c r="G24" s="37">
        <f t="shared" ref="G24:G25" si="11">G23+F24</f>
        <v>1952500</v>
      </c>
      <c r="H24" s="63">
        <f t="shared" ref="H24:H25" si="12">E24-D24</f>
        <v>6700</v>
      </c>
      <c r="I24" s="20">
        <f t="shared" ref="I24:I25" si="13">C24*H24</f>
        <v>20100</v>
      </c>
      <c r="J24" s="23">
        <f t="shared" ref="J24:J25" si="14">J23+I24</f>
        <v>337600</v>
      </c>
      <c r="K24" s="22"/>
      <c r="L24" s="8">
        <f t="shared" si="9"/>
        <v>107400</v>
      </c>
    </row>
    <row r="25" spans="1:12" s="1" customFormat="1" ht="15.75" thickBot="1">
      <c r="A25" s="21"/>
      <c r="B25" s="21" t="s">
        <v>11</v>
      </c>
      <c r="C25" s="22">
        <v>18</v>
      </c>
      <c r="D25" s="23">
        <v>35250</v>
      </c>
      <c r="E25" s="62">
        <v>39000</v>
      </c>
      <c r="F25" s="61">
        <f t="shared" si="10"/>
        <v>702000</v>
      </c>
      <c r="G25" s="36">
        <f t="shared" si="11"/>
        <v>2654500</v>
      </c>
      <c r="H25" s="63">
        <f t="shared" si="12"/>
        <v>3750</v>
      </c>
      <c r="I25" s="20">
        <f t="shared" si="13"/>
        <v>67500</v>
      </c>
      <c r="J25" s="23">
        <f t="shared" si="14"/>
        <v>405100</v>
      </c>
      <c r="K25" s="22"/>
      <c r="L25" s="8">
        <f t="shared" si="9"/>
        <v>634500</v>
      </c>
    </row>
    <row r="26" spans="1:12" s="1" customFormat="1">
      <c r="A26" s="21"/>
      <c r="B26" s="21" t="s">
        <v>130</v>
      </c>
      <c r="C26" s="22"/>
      <c r="D26" s="23"/>
      <c r="E26" s="62"/>
      <c r="F26" s="61">
        <v>-35000</v>
      </c>
      <c r="G26" s="37">
        <f>G25+F26</f>
        <v>2619500</v>
      </c>
      <c r="H26" s="63"/>
      <c r="I26" s="20"/>
      <c r="J26" s="23"/>
      <c r="K26" s="22"/>
      <c r="L26" s="8">
        <f>SUM(L22:L25)</f>
        <v>2249400</v>
      </c>
    </row>
    <row r="27" spans="1:12" s="1" customFormat="1">
      <c r="A27" s="21"/>
      <c r="B27" s="21" t="s">
        <v>131</v>
      </c>
      <c r="C27" s="22"/>
      <c r="D27" s="23"/>
      <c r="E27" s="62"/>
      <c r="F27" s="61">
        <v>-4000</v>
      </c>
      <c r="G27" s="37">
        <f t="shared" ref="G27:G33" si="15">G26+F27</f>
        <v>2615500</v>
      </c>
      <c r="H27" s="63"/>
      <c r="I27" s="20"/>
      <c r="J27" s="23"/>
      <c r="K27" s="22"/>
      <c r="L27" s="8"/>
    </row>
    <row r="28" spans="1:12" s="1" customFormat="1">
      <c r="A28" s="21"/>
      <c r="B28" s="21" t="s">
        <v>132</v>
      </c>
      <c r="C28" s="22"/>
      <c r="D28" s="23"/>
      <c r="E28" s="62"/>
      <c r="F28" s="61">
        <v>-5000</v>
      </c>
      <c r="G28" s="37">
        <f t="shared" si="15"/>
        <v>2610500</v>
      </c>
      <c r="H28" s="63"/>
      <c r="I28" s="20"/>
      <c r="J28" s="23"/>
      <c r="K28" s="22"/>
      <c r="L28" s="8"/>
    </row>
    <row r="29" spans="1:12" s="1" customFormat="1">
      <c r="A29" s="21"/>
      <c r="B29" s="21" t="s">
        <v>44</v>
      </c>
      <c r="C29" s="22"/>
      <c r="D29" s="23"/>
      <c r="E29" s="62"/>
      <c r="F29" s="61">
        <v>-1342000</v>
      </c>
      <c r="G29" s="37">
        <f t="shared" si="15"/>
        <v>1268500</v>
      </c>
      <c r="H29" s="63"/>
      <c r="I29" s="20"/>
      <c r="J29" s="23"/>
      <c r="K29" s="22"/>
      <c r="L29" s="8"/>
    </row>
    <row r="30" spans="1:12" s="1" customFormat="1">
      <c r="A30" s="21"/>
      <c r="B30" s="21" t="s">
        <v>133</v>
      </c>
      <c r="C30" s="22"/>
      <c r="D30" s="23"/>
      <c r="E30" s="62"/>
      <c r="F30" s="61">
        <v>-857000</v>
      </c>
      <c r="G30" s="37">
        <f t="shared" si="15"/>
        <v>411500</v>
      </c>
      <c r="H30" s="63"/>
      <c r="I30" s="20"/>
      <c r="J30" s="23"/>
      <c r="K30" s="22"/>
      <c r="L30" s="8"/>
    </row>
    <row r="31" spans="1:12" s="1" customFormat="1">
      <c r="A31" s="21"/>
      <c r="B31" s="21" t="s">
        <v>144</v>
      </c>
      <c r="C31" s="22"/>
      <c r="D31" s="23"/>
      <c r="E31" s="62"/>
      <c r="F31" s="61">
        <v>-174000</v>
      </c>
      <c r="G31" s="37">
        <f t="shared" si="15"/>
        <v>237500</v>
      </c>
      <c r="H31" s="63"/>
      <c r="I31" s="20"/>
      <c r="J31" s="23"/>
      <c r="K31" s="22"/>
      <c r="L31" s="8"/>
    </row>
    <row r="32" spans="1:12" s="1" customFormat="1">
      <c r="A32" s="21"/>
      <c r="B32" s="21" t="s">
        <v>152</v>
      </c>
      <c r="C32" s="22"/>
      <c r="D32" s="23"/>
      <c r="E32" s="62"/>
      <c r="F32" s="61">
        <v>-99000</v>
      </c>
      <c r="G32" s="37">
        <f t="shared" si="15"/>
        <v>138500</v>
      </c>
      <c r="H32" s="63"/>
      <c r="I32" s="20"/>
      <c r="J32" s="23"/>
      <c r="K32" s="22"/>
      <c r="L32" s="8"/>
    </row>
    <row r="33" spans="1:12" s="1" customFormat="1">
      <c r="A33" s="21"/>
      <c r="B33" s="21" t="s">
        <v>153</v>
      </c>
      <c r="C33" s="22"/>
      <c r="D33" s="23"/>
      <c r="E33" s="62"/>
      <c r="F33" s="61">
        <v>-138500</v>
      </c>
      <c r="G33" s="37">
        <f t="shared" si="15"/>
        <v>0</v>
      </c>
      <c r="H33" s="63"/>
      <c r="I33" s="20"/>
      <c r="J33" s="23"/>
      <c r="K33" s="22"/>
      <c r="L33" s="8"/>
    </row>
    <row r="34" spans="1:12" s="1" customFormat="1">
      <c r="A34" s="21"/>
      <c r="B34" s="21"/>
      <c r="C34" s="21"/>
      <c r="D34" s="11"/>
      <c r="E34" s="46"/>
      <c r="F34" s="61"/>
      <c r="G34" s="13"/>
      <c r="H34" s="47"/>
      <c r="I34" s="13"/>
      <c r="J34" s="11"/>
      <c r="K34" s="21"/>
      <c r="L34" s="8"/>
    </row>
    <row r="35" spans="1:12" s="1" customFormat="1">
      <c r="A35" s="26" t="s">
        <v>134</v>
      </c>
      <c r="B35" s="21" t="s">
        <v>10</v>
      </c>
      <c r="C35" s="21">
        <v>58</v>
      </c>
      <c r="D35" s="11">
        <v>10500</v>
      </c>
      <c r="E35" s="29">
        <v>13000</v>
      </c>
      <c r="F35" s="11">
        <f>C35*E35</f>
        <v>754000</v>
      </c>
      <c r="G35" s="13">
        <v>754000</v>
      </c>
      <c r="H35" s="47">
        <f>E35-D35</f>
        <v>2500</v>
      </c>
      <c r="I35" s="13">
        <f>H35*C35</f>
        <v>145000</v>
      </c>
      <c r="J35" s="11">
        <v>145000</v>
      </c>
      <c r="K35" s="21"/>
      <c r="L35" s="9">
        <f>C35*D35</f>
        <v>609000</v>
      </c>
    </row>
    <row r="36" spans="1:12" s="1" customFormat="1">
      <c r="A36" s="21"/>
      <c r="B36" s="21" t="s">
        <v>51</v>
      </c>
      <c r="C36" s="21">
        <v>9</v>
      </c>
      <c r="D36" s="11">
        <v>30500</v>
      </c>
      <c r="E36" s="29">
        <v>35000</v>
      </c>
      <c r="F36" s="11">
        <f t="shared" ref="F36:F39" si="16">C36*E36</f>
        <v>315000</v>
      </c>
      <c r="G36" s="13">
        <f t="shared" ref="G36:G39" si="17">G35+F36</f>
        <v>1069000</v>
      </c>
      <c r="H36" s="47">
        <f t="shared" ref="H36:H39" si="18">E36-D36</f>
        <v>4500</v>
      </c>
      <c r="I36" s="13">
        <f t="shared" ref="I36:I39" si="19">H36*C36</f>
        <v>40500</v>
      </c>
      <c r="J36" s="11">
        <f>J35+I36</f>
        <v>185500</v>
      </c>
      <c r="K36" s="21"/>
      <c r="L36" s="9">
        <f t="shared" ref="L36:L39" si="20">C36*D36</f>
        <v>274500</v>
      </c>
    </row>
    <row r="37" spans="1:12" s="1" customFormat="1">
      <c r="A37" s="21"/>
      <c r="B37" s="21" t="s">
        <v>108</v>
      </c>
      <c r="C37" s="21">
        <v>1</v>
      </c>
      <c r="D37" s="11">
        <v>10500</v>
      </c>
      <c r="E37" s="29">
        <v>13000</v>
      </c>
      <c r="F37" s="11">
        <f t="shared" si="16"/>
        <v>13000</v>
      </c>
      <c r="G37" s="13">
        <f t="shared" si="17"/>
        <v>1082000</v>
      </c>
      <c r="H37" s="47">
        <f t="shared" si="18"/>
        <v>2500</v>
      </c>
      <c r="I37" s="13">
        <f t="shared" si="19"/>
        <v>2500</v>
      </c>
      <c r="J37" s="11">
        <f t="shared" ref="J37:J39" si="21">J36+I37</f>
        <v>188000</v>
      </c>
      <c r="K37" s="21"/>
      <c r="L37" s="9">
        <f t="shared" si="20"/>
        <v>10500</v>
      </c>
    </row>
    <row r="38" spans="1:12" s="1" customFormat="1">
      <c r="A38" s="21"/>
      <c r="B38" s="21" t="s">
        <v>11</v>
      </c>
      <c r="C38" s="21">
        <v>9</v>
      </c>
      <c r="D38" s="11">
        <v>35250</v>
      </c>
      <c r="E38" s="29">
        <v>39000</v>
      </c>
      <c r="F38" s="11">
        <f t="shared" si="16"/>
        <v>351000</v>
      </c>
      <c r="G38" s="13">
        <f t="shared" si="17"/>
        <v>1433000</v>
      </c>
      <c r="H38" s="47">
        <f t="shared" si="18"/>
        <v>3750</v>
      </c>
      <c r="I38" s="13">
        <f t="shared" si="19"/>
        <v>33750</v>
      </c>
      <c r="J38" s="11">
        <f t="shared" si="21"/>
        <v>221750</v>
      </c>
      <c r="K38" s="21"/>
      <c r="L38" s="9">
        <f t="shared" si="20"/>
        <v>317250</v>
      </c>
    </row>
    <row r="39" spans="1:12" s="1" customFormat="1" ht="15.75" thickBot="1">
      <c r="A39" s="21"/>
      <c r="B39" s="21" t="s">
        <v>135</v>
      </c>
      <c r="C39" s="21">
        <v>1</v>
      </c>
      <c r="D39" s="11">
        <v>35500</v>
      </c>
      <c r="E39" s="29">
        <v>40000</v>
      </c>
      <c r="F39" s="11">
        <f t="shared" si="16"/>
        <v>40000</v>
      </c>
      <c r="G39" s="36">
        <f t="shared" si="17"/>
        <v>1473000</v>
      </c>
      <c r="H39" s="47">
        <f t="shared" si="18"/>
        <v>4500</v>
      </c>
      <c r="I39" s="13">
        <f t="shared" si="19"/>
        <v>4500</v>
      </c>
      <c r="J39" s="11">
        <f t="shared" si="21"/>
        <v>226250</v>
      </c>
      <c r="K39" s="21"/>
      <c r="L39" s="9">
        <f t="shared" si="20"/>
        <v>35500</v>
      </c>
    </row>
    <row r="40" spans="1:12" s="1" customFormat="1">
      <c r="A40" s="21"/>
      <c r="B40" s="21" t="s">
        <v>136</v>
      </c>
      <c r="C40" s="21"/>
      <c r="D40" s="11"/>
      <c r="E40" s="29"/>
      <c r="F40" s="11">
        <v>-60000</v>
      </c>
      <c r="G40" s="37">
        <f>G39+F40</f>
        <v>1413000</v>
      </c>
      <c r="H40" s="47"/>
      <c r="I40" s="13"/>
      <c r="J40" s="11"/>
      <c r="K40" s="21"/>
      <c r="L40" s="9">
        <f>SUM(L35:L39)</f>
        <v>1246750</v>
      </c>
    </row>
    <row r="41" spans="1:12" s="1" customFormat="1">
      <c r="A41" s="21"/>
      <c r="B41" s="21" t="s">
        <v>44</v>
      </c>
      <c r="C41" s="21"/>
      <c r="D41" s="11"/>
      <c r="E41" s="29"/>
      <c r="F41" s="11">
        <v>-1374000</v>
      </c>
      <c r="G41" s="37">
        <f>G40+F41</f>
        <v>39000</v>
      </c>
      <c r="H41" s="47"/>
      <c r="I41" s="13"/>
      <c r="J41" s="11"/>
      <c r="K41" s="21"/>
      <c r="L41" s="9"/>
    </row>
    <row r="42" spans="1:12" s="1" customFormat="1">
      <c r="A42" s="21"/>
      <c r="B42" s="21" t="s">
        <v>157</v>
      </c>
      <c r="C42" s="21"/>
      <c r="D42" s="11"/>
      <c r="E42" s="29"/>
      <c r="F42" s="11">
        <v>-26000</v>
      </c>
      <c r="G42" s="37">
        <f>G41+F42</f>
        <v>13000</v>
      </c>
      <c r="H42" s="47"/>
      <c r="I42" s="13"/>
      <c r="J42" s="11"/>
      <c r="K42" s="21"/>
      <c r="L42" s="9"/>
    </row>
    <row r="43" spans="1:12" s="1" customFormat="1">
      <c r="A43" s="21"/>
      <c r="B43" s="21" t="s">
        <v>158</v>
      </c>
      <c r="C43" s="21"/>
      <c r="D43" s="11"/>
      <c r="E43" s="29"/>
      <c r="F43" s="11">
        <v>-13000</v>
      </c>
      <c r="G43" s="37">
        <f>G42+F43</f>
        <v>0</v>
      </c>
      <c r="H43" s="47"/>
      <c r="I43" s="13"/>
      <c r="J43" s="11"/>
      <c r="K43" s="21"/>
      <c r="L43" s="9"/>
    </row>
    <row r="44" spans="1:12" s="1" customFormat="1">
      <c r="A44" s="21"/>
      <c r="B44" s="21"/>
      <c r="C44" s="21"/>
      <c r="D44" s="11"/>
      <c r="E44" s="29"/>
      <c r="F44" s="46"/>
      <c r="G44" s="37"/>
      <c r="H44" s="47"/>
      <c r="I44" s="30"/>
      <c r="J44" s="29"/>
      <c r="K44" s="21"/>
      <c r="L44" s="8"/>
    </row>
    <row r="45" spans="1:12" s="1" customFormat="1">
      <c r="A45" s="26" t="s">
        <v>65</v>
      </c>
      <c r="B45" s="21" t="s">
        <v>128</v>
      </c>
      <c r="C45" s="21"/>
      <c r="D45" s="11"/>
      <c r="E45" s="29"/>
      <c r="F45" s="46"/>
      <c r="G45" s="37"/>
      <c r="H45" s="47"/>
      <c r="I45" s="30"/>
      <c r="J45" s="29"/>
      <c r="K45" s="21"/>
      <c r="L45" s="8">
        <f>C45*D45</f>
        <v>0</v>
      </c>
    </row>
    <row r="46" spans="1:12" s="1" customFormat="1" ht="15.75" thickBot="1">
      <c r="A46" s="21"/>
      <c r="B46" s="21"/>
      <c r="C46" s="21"/>
      <c r="D46" s="11"/>
      <c r="E46" s="29"/>
      <c r="F46" s="46"/>
      <c r="G46" s="13"/>
      <c r="H46" s="47"/>
      <c r="I46" s="30"/>
      <c r="J46" s="29"/>
      <c r="K46" s="21"/>
      <c r="L46" s="8"/>
    </row>
    <row r="47" spans="1:12" ht="15.75" thickBot="1">
      <c r="A47" s="12"/>
      <c r="B47" s="22"/>
      <c r="C47" s="12"/>
      <c r="D47" s="27"/>
      <c r="E47" s="86" t="s">
        <v>28</v>
      </c>
      <c r="F47" s="87"/>
      <c r="G47" s="88"/>
      <c r="H47" s="69"/>
      <c r="I47" s="74" t="s">
        <v>8</v>
      </c>
      <c r="J47" s="75" t="s">
        <v>56</v>
      </c>
      <c r="K47" s="28"/>
    </row>
    <row r="48" spans="1:12" ht="15.75" thickBot="1">
      <c r="A48" s="12"/>
      <c r="B48" s="22"/>
      <c r="C48" s="12"/>
      <c r="D48" s="27"/>
      <c r="E48" s="86" t="s">
        <v>19</v>
      </c>
      <c r="F48" s="87"/>
      <c r="G48" s="88"/>
      <c r="H48" s="69"/>
      <c r="I48" s="70" t="s">
        <v>13</v>
      </c>
      <c r="J48" s="71">
        <v>354000</v>
      </c>
      <c r="K48" s="28"/>
    </row>
    <row r="49" spans="1:11" ht="15.75" thickBot="1">
      <c r="A49" s="12"/>
      <c r="B49" s="22"/>
      <c r="C49" s="12"/>
      <c r="D49" s="27"/>
      <c r="E49" s="84" t="s">
        <v>20</v>
      </c>
      <c r="F49" s="85"/>
      <c r="G49" s="33">
        <v>15383000</v>
      </c>
      <c r="H49" s="69"/>
      <c r="I49" s="70" t="s">
        <v>76</v>
      </c>
      <c r="J49" s="72">
        <v>6000</v>
      </c>
      <c r="K49" s="28"/>
    </row>
    <row r="50" spans="1:11" ht="15.75" thickBot="1">
      <c r="A50" s="12"/>
      <c r="B50" s="21"/>
      <c r="C50" s="12"/>
      <c r="D50" s="27"/>
      <c r="E50" s="84" t="s">
        <v>21</v>
      </c>
      <c r="F50" s="85"/>
      <c r="G50" s="34">
        <v>13022439.24</v>
      </c>
      <c r="H50" s="69"/>
      <c r="I50" s="70" t="s">
        <v>16</v>
      </c>
      <c r="J50" s="72">
        <v>112000</v>
      </c>
      <c r="K50" s="28"/>
    </row>
    <row r="51" spans="1:11" ht="15.75" thickBot="1">
      <c r="A51" s="12"/>
      <c r="B51" s="12"/>
      <c r="C51" s="12"/>
      <c r="D51" s="27"/>
      <c r="E51" s="84" t="s">
        <v>22</v>
      </c>
      <c r="F51" s="85"/>
      <c r="G51" s="34">
        <f>G49-G50</f>
        <v>2360560.7599999998</v>
      </c>
      <c r="H51" s="69"/>
      <c r="I51" s="70" t="s">
        <v>37</v>
      </c>
      <c r="J51" s="72">
        <v>138500</v>
      </c>
      <c r="K51" s="28"/>
    </row>
    <row r="52" spans="1:11" ht="15.75" thickBot="1">
      <c r="A52" s="12"/>
      <c r="B52" s="12"/>
      <c r="C52" s="12"/>
      <c r="D52" s="27"/>
      <c r="E52" s="84" t="s">
        <v>23</v>
      </c>
      <c r="F52" s="85"/>
      <c r="G52" s="33">
        <v>609500</v>
      </c>
      <c r="H52" s="69"/>
      <c r="I52" s="70" t="s">
        <v>54</v>
      </c>
      <c r="J52" s="72">
        <v>0</v>
      </c>
      <c r="K52" s="28"/>
    </row>
    <row r="53" spans="1:11" ht="15.75" thickBot="1">
      <c r="A53" s="12"/>
      <c r="B53" s="12"/>
      <c r="C53" s="12"/>
      <c r="D53" s="27"/>
      <c r="E53" s="84" t="s">
        <v>24</v>
      </c>
      <c r="F53" s="85"/>
      <c r="G53" s="34">
        <f>G51-G52</f>
        <v>1751060.7599999998</v>
      </c>
      <c r="H53" s="69"/>
      <c r="I53" s="70" t="s">
        <v>138</v>
      </c>
      <c r="J53" s="73">
        <v>857000</v>
      </c>
      <c r="K53" s="28"/>
    </row>
    <row r="54" spans="1:11" ht="15.75" thickBot="1">
      <c r="A54" s="12"/>
      <c r="B54" s="12"/>
      <c r="C54" s="12"/>
      <c r="D54" s="17"/>
      <c r="E54" s="31"/>
      <c r="F54" s="32"/>
      <c r="G54" s="67"/>
      <c r="H54" s="79"/>
      <c r="I54" s="70" t="s">
        <v>134</v>
      </c>
      <c r="J54" s="33">
        <v>13000</v>
      </c>
      <c r="K54" s="28"/>
    </row>
    <row r="55" spans="1:11" ht="15.75" thickBot="1">
      <c r="A55" s="12"/>
      <c r="B55" s="12"/>
      <c r="C55" s="12"/>
      <c r="D55" s="17"/>
      <c r="E55" s="17"/>
      <c r="F55" s="12"/>
      <c r="G55" s="12"/>
      <c r="H55" s="79"/>
      <c r="I55" s="70" t="s">
        <v>28</v>
      </c>
      <c r="J55" s="33">
        <f>SUM(J48:J54)</f>
        <v>1480500</v>
      </c>
      <c r="K55" s="28"/>
    </row>
    <row r="56" spans="1:11" ht="15.75" thickBot="1">
      <c r="A56" s="12"/>
      <c r="B56" s="12"/>
      <c r="C56" s="12"/>
      <c r="D56" s="17"/>
      <c r="E56" s="17"/>
      <c r="F56" s="12"/>
      <c r="G56" s="12"/>
      <c r="H56" s="12"/>
      <c r="I56" s="32"/>
      <c r="J56" s="31"/>
      <c r="K56" s="12"/>
    </row>
    <row r="57" spans="1:11" ht="15.75" thickBot="1">
      <c r="A57" s="12"/>
      <c r="B57" s="12"/>
      <c r="C57" s="12"/>
      <c r="D57" s="17"/>
      <c r="E57" s="86" t="s">
        <v>18</v>
      </c>
      <c r="F57" s="87"/>
      <c r="G57" s="88"/>
      <c r="H57" s="12"/>
      <c r="I57" s="12"/>
      <c r="J57" s="17"/>
      <c r="K57" s="12"/>
    </row>
    <row r="58" spans="1:11" ht="15.75" thickBot="1">
      <c r="A58" s="12"/>
      <c r="B58" s="12"/>
      <c r="C58" s="12"/>
      <c r="D58" s="17"/>
      <c r="E58" s="86" t="s">
        <v>19</v>
      </c>
      <c r="F58" s="87"/>
      <c r="G58" s="88"/>
      <c r="H58" s="12"/>
      <c r="I58" s="12"/>
      <c r="J58" s="17"/>
      <c r="K58" s="12"/>
    </row>
    <row r="59" spans="1:11" ht="15.75" thickBot="1">
      <c r="A59" s="12"/>
      <c r="B59" s="12"/>
      <c r="C59" s="12"/>
      <c r="D59" s="17"/>
      <c r="E59" s="84" t="s">
        <v>20</v>
      </c>
      <c r="F59" s="85"/>
      <c r="G59" s="33">
        <v>15383000</v>
      </c>
      <c r="H59" s="12"/>
      <c r="I59" s="12"/>
      <c r="J59" s="17"/>
      <c r="K59" s="12"/>
    </row>
    <row r="60" spans="1:11" ht="15.75" thickBot="1">
      <c r="A60" s="12"/>
      <c r="B60" s="12"/>
      <c r="C60" s="12"/>
      <c r="D60" s="17"/>
      <c r="E60" s="84" t="s">
        <v>68</v>
      </c>
      <c r="F60" s="85"/>
      <c r="G60" s="34">
        <v>-2496000</v>
      </c>
      <c r="H60" s="12"/>
      <c r="I60" s="12"/>
      <c r="J60" s="17"/>
      <c r="K60" s="12"/>
    </row>
    <row r="61" spans="1:11" ht="15.75" thickBot="1">
      <c r="A61" s="12"/>
      <c r="B61" s="12"/>
      <c r="C61" s="12"/>
      <c r="D61" s="17"/>
      <c r="E61" s="84" t="s">
        <v>69</v>
      </c>
      <c r="F61" s="85"/>
      <c r="G61" s="34">
        <v>-3669000</v>
      </c>
      <c r="H61" s="12"/>
      <c r="I61" s="12"/>
      <c r="J61" s="17"/>
      <c r="K61" s="12"/>
    </row>
    <row r="62" spans="1:11" ht="15.75" thickBot="1">
      <c r="A62" s="12"/>
      <c r="B62" s="12"/>
      <c r="C62" s="12"/>
      <c r="D62" s="17"/>
      <c r="E62" s="84" t="s">
        <v>70</v>
      </c>
      <c r="F62" s="85"/>
      <c r="G62" s="33">
        <v>-250000</v>
      </c>
      <c r="H62" s="12"/>
      <c r="I62" s="12"/>
      <c r="J62" s="17"/>
      <c r="K62" s="12"/>
    </row>
    <row r="63" spans="1:11" ht="15.75" thickBot="1">
      <c r="A63" s="12"/>
      <c r="B63" s="12"/>
      <c r="C63" s="12"/>
      <c r="D63" s="17"/>
      <c r="E63" s="84" t="s">
        <v>71</v>
      </c>
      <c r="F63" s="85"/>
      <c r="G63" s="34">
        <v>-610000</v>
      </c>
      <c r="H63" s="12"/>
      <c r="I63" s="12"/>
      <c r="J63" s="17"/>
      <c r="K63" s="12"/>
    </row>
    <row r="64" spans="1:11" ht="15.75" thickBot="1">
      <c r="A64" s="12"/>
      <c r="B64" s="12"/>
      <c r="C64" s="12"/>
      <c r="D64" s="27"/>
      <c r="E64" s="84" t="s">
        <v>72</v>
      </c>
      <c r="F64" s="85"/>
      <c r="G64" s="33">
        <v>-4858000</v>
      </c>
      <c r="H64" s="28"/>
      <c r="I64" s="12"/>
      <c r="J64" s="17"/>
      <c r="K64" s="12"/>
    </row>
    <row r="65" spans="1:11" ht="15.75" thickBot="1">
      <c r="A65" s="12"/>
      <c r="B65" s="12"/>
      <c r="C65" s="12"/>
      <c r="D65" s="27"/>
      <c r="E65" s="84" t="s">
        <v>73</v>
      </c>
      <c r="F65" s="85"/>
      <c r="G65" s="33">
        <v>-42500</v>
      </c>
      <c r="H65" s="28"/>
      <c r="I65" s="12"/>
      <c r="J65" s="17"/>
      <c r="K65" s="12"/>
    </row>
    <row r="66" spans="1:11" s="1" customFormat="1" ht="15.75" thickBot="1">
      <c r="A66" s="21"/>
      <c r="B66" s="21"/>
      <c r="C66" s="21"/>
      <c r="D66" s="61"/>
      <c r="E66" s="84" t="s">
        <v>74</v>
      </c>
      <c r="F66" s="85"/>
      <c r="G66" s="33">
        <v>1480500</v>
      </c>
      <c r="H66" s="77"/>
      <c r="I66" s="21"/>
      <c r="J66" s="11"/>
      <c r="K66" s="21"/>
    </row>
    <row r="67" spans="1:11" s="1" customFormat="1" ht="15.75" thickBot="1">
      <c r="A67" s="21"/>
      <c r="B67" s="21"/>
      <c r="C67" s="21"/>
      <c r="D67" s="61"/>
      <c r="E67" s="84" t="s">
        <v>75</v>
      </c>
      <c r="F67" s="85"/>
      <c r="G67" s="36">
        <v>-1016500</v>
      </c>
      <c r="H67" s="77"/>
      <c r="I67" s="21"/>
      <c r="J67" s="11"/>
      <c r="K67" s="21"/>
    </row>
    <row r="68" spans="1:11" s="1" customFormat="1" ht="15.75" thickBot="1">
      <c r="A68" s="21"/>
      <c r="B68" s="21"/>
      <c r="C68" s="21"/>
      <c r="D68" s="61"/>
      <c r="E68" s="84" t="s">
        <v>159</v>
      </c>
      <c r="F68" s="85"/>
      <c r="G68" s="34">
        <v>-11000</v>
      </c>
      <c r="H68" s="77"/>
      <c r="I68" s="21"/>
      <c r="J68" s="11"/>
      <c r="K68" s="21"/>
    </row>
    <row r="69" spans="1:11" s="1" customFormat="1" ht="15.75" thickBot="1">
      <c r="A69" s="21"/>
      <c r="B69" s="21"/>
      <c r="C69" s="21"/>
      <c r="D69" s="61"/>
      <c r="E69" s="84" t="s">
        <v>160</v>
      </c>
      <c r="F69" s="85"/>
      <c r="G69" s="81">
        <v>-1005000</v>
      </c>
      <c r="H69" s="21"/>
      <c r="I69" s="21"/>
      <c r="J69" s="11"/>
      <c r="K69" s="21"/>
    </row>
    <row r="70" spans="1:11">
      <c r="A70" s="12"/>
      <c r="B70" s="12"/>
      <c r="C70" s="12"/>
      <c r="D70" s="17"/>
      <c r="E70" s="31"/>
      <c r="F70" s="32"/>
      <c r="G70" s="12"/>
      <c r="H70" s="12"/>
      <c r="I70" s="12"/>
      <c r="J70" s="17"/>
      <c r="K70" s="12"/>
    </row>
    <row r="71" spans="1:11">
      <c r="A71" s="12"/>
      <c r="B71" s="12"/>
      <c r="C71" s="12"/>
      <c r="D71" s="17"/>
      <c r="E71" s="17"/>
      <c r="F71" s="12"/>
      <c r="G71" s="12"/>
      <c r="H71" s="12"/>
      <c r="I71" s="12"/>
      <c r="J71" s="17"/>
      <c r="K71" s="12"/>
    </row>
  </sheetData>
  <mergeCells count="21">
    <mergeCell ref="E67:F67"/>
    <mergeCell ref="E68:F68"/>
    <mergeCell ref="E69:F69"/>
    <mergeCell ref="E62:F62"/>
    <mergeCell ref="E63:F63"/>
    <mergeCell ref="E64:F64"/>
    <mergeCell ref="E65:F65"/>
    <mergeCell ref="E66:F66"/>
    <mergeCell ref="E57:G57"/>
    <mergeCell ref="E58:G58"/>
    <mergeCell ref="E59:F59"/>
    <mergeCell ref="E60:F60"/>
    <mergeCell ref="E61:F61"/>
    <mergeCell ref="E53:F53"/>
    <mergeCell ref="E47:G47"/>
    <mergeCell ref="E48:G48"/>
    <mergeCell ref="A1:K1"/>
    <mergeCell ref="E52:F52"/>
    <mergeCell ref="E51:F51"/>
    <mergeCell ref="E50:F50"/>
    <mergeCell ref="E49:F49"/>
  </mergeCells>
  <pageMargins left="0.7" right="0.7" top="0.75" bottom="0.75" header="0.3" footer="0.3"/>
  <pageSetup scale="75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F7" sqref="F7"/>
    </sheetView>
  </sheetViews>
  <sheetFormatPr defaultRowHeight="15"/>
  <cols>
    <col min="1" max="1" width="11.42578125" customWidth="1"/>
    <col min="2" max="2" width="16.140625" customWidth="1"/>
    <col min="4" max="4" width="11" customWidth="1"/>
    <col min="5" max="5" width="12.28515625" customWidth="1"/>
    <col min="6" max="6" width="15.42578125" customWidth="1"/>
    <col min="7" max="7" width="14.42578125" customWidth="1"/>
    <col min="8" max="8" width="12" customWidth="1"/>
    <col min="9" max="9" width="12.5703125" customWidth="1"/>
    <col min="10" max="10" width="12.7109375" customWidth="1"/>
    <col min="11" max="11" width="11.140625" customWidth="1"/>
  </cols>
  <sheetData>
    <row r="1" spans="1:11" s="38" customFormat="1" ht="18.7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>
      <c r="A2" s="49"/>
      <c r="B2" s="49"/>
      <c r="C2" s="49"/>
      <c r="D2" s="50"/>
      <c r="E2" s="50"/>
      <c r="F2" s="49"/>
      <c r="G2" s="49"/>
      <c r="H2" s="49"/>
      <c r="I2" s="49"/>
      <c r="J2" s="50"/>
      <c r="K2" s="49"/>
    </row>
    <row r="3" spans="1:11">
      <c r="A3" s="51"/>
      <c r="B3" s="52"/>
      <c r="C3" s="52"/>
      <c r="D3" s="53"/>
      <c r="E3" s="53"/>
      <c r="F3" s="54"/>
      <c r="G3" s="54"/>
      <c r="H3" s="54"/>
      <c r="I3" s="54"/>
      <c r="J3" s="53"/>
      <c r="K3" s="52"/>
    </row>
    <row r="4" spans="1:11">
      <c r="A4" s="55"/>
      <c r="B4" s="52"/>
      <c r="C4" s="52"/>
      <c r="D4" s="53"/>
      <c r="E4" s="53"/>
      <c r="F4" s="54"/>
      <c r="G4" s="56"/>
      <c r="H4" s="54"/>
      <c r="I4" s="54"/>
      <c r="J4" s="57"/>
      <c r="K4" s="52"/>
    </row>
    <row r="5" spans="1:11">
      <c r="A5" s="52"/>
      <c r="B5" s="55"/>
      <c r="C5" s="55"/>
      <c r="D5" s="57"/>
      <c r="E5" s="57"/>
      <c r="F5" s="57"/>
      <c r="G5" s="56"/>
      <c r="H5" s="52"/>
      <c r="I5" s="52"/>
      <c r="J5" s="53"/>
      <c r="K5" s="52"/>
    </row>
    <row r="6" spans="1:11">
      <c r="A6" s="52"/>
      <c r="B6" s="55"/>
      <c r="C6" s="55"/>
      <c r="D6" s="57"/>
      <c r="E6" s="57"/>
      <c r="F6" s="57"/>
      <c r="G6" s="56"/>
      <c r="H6" s="52"/>
      <c r="I6" s="52"/>
      <c r="J6" s="53"/>
      <c r="K6" s="52"/>
    </row>
    <row r="7" spans="1:11">
      <c r="A7" s="51"/>
      <c r="B7" s="55"/>
      <c r="C7" s="58"/>
      <c r="D7" s="59"/>
      <c r="E7" s="59"/>
      <c r="F7" s="60"/>
      <c r="G7" s="60"/>
      <c r="H7" s="54"/>
      <c r="I7" s="54"/>
      <c r="J7" s="59"/>
      <c r="K7" s="52"/>
    </row>
    <row r="8" spans="1:11">
      <c r="A8" s="55"/>
      <c r="B8" s="55"/>
      <c r="C8" s="58"/>
      <c r="D8" s="59"/>
      <c r="E8" s="59"/>
      <c r="F8" s="60"/>
      <c r="G8" s="56"/>
      <c r="H8" s="54"/>
      <c r="I8" s="54"/>
      <c r="J8" s="57"/>
      <c r="K8" s="52"/>
    </row>
    <row r="9" spans="1:11">
      <c r="A9" s="52"/>
      <c r="B9" s="55"/>
      <c r="C9" s="55"/>
      <c r="D9" s="57"/>
      <c r="E9" s="57"/>
      <c r="F9" s="57"/>
      <c r="G9" s="56"/>
      <c r="H9" s="52"/>
      <c r="I9" s="54"/>
      <c r="J9" s="53"/>
      <c r="K9" s="52"/>
    </row>
    <row r="10" spans="1:11">
      <c r="A10" s="52"/>
      <c r="B10" s="55"/>
      <c r="C10" s="55"/>
      <c r="D10" s="57"/>
      <c r="E10" s="57"/>
      <c r="F10" s="57"/>
      <c r="G10" s="56"/>
      <c r="H10" s="52"/>
      <c r="I10" s="54"/>
      <c r="J10" s="53"/>
      <c r="K10" s="52"/>
    </row>
    <row r="11" spans="1:11">
      <c r="A11" s="51"/>
      <c r="B11" s="55"/>
      <c r="C11" s="58"/>
      <c r="D11" s="59"/>
      <c r="E11" s="59"/>
      <c r="F11" s="60"/>
      <c r="G11" s="60"/>
      <c r="H11" s="54"/>
      <c r="I11" s="54"/>
      <c r="J11" s="59"/>
      <c r="K11" s="52"/>
    </row>
    <row r="12" spans="1:11">
      <c r="A12" s="55"/>
      <c r="B12" s="55"/>
      <c r="C12" s="58"/>
      <c r="D12" s="59"/>
      <c r="E12" s="59"/>
      <c r="F12" s="60"/>
      <c r="G12" s="56"/>
      <c r="H12" s="54"/>
      <c r="I12" s="54"/>
      <c r="J12" s="57"/>
      <c r="K12" s="52"/>
    </row>
    <row r="13" spans="1:11">
      <c r="A13" s="52"/>
      <c r="B13" s="55"/>
      <c r="C13" s="55"/>
      <c r="D13" s="57"/>
      <c r="E13" s="57"/>
      <c r="F13" s="57"/>
      <c r="G13" s="56"/>
      <c r="H13" s="52"/>
      <c r="I13" s="54"/>
      <c r="J13" s="53"/>
      <c r="K13" s="52"/>
    </row>
    <row r="14" spans="1:1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</row>
    <row r="15" spans="1:1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3" sqref="D13"/>
    </sheetView>
  </sheetViews>
  <sheetFormatPr defaultRowHeight="15"/>
  <cols>
    <col min="1" max="1" width="10.85546875" customWidth="1"/>
    <col min="2" max="2" width="16" customWidth="1"/>
    <col min="4" max="4" width="12.140625" customWidth="1"/>
    <col min="5" max="5" width="11.7109375" customWidth="1"/>
    <col min="6" max="6" width="12.85546875" customWidth="1"/>
    <col min="7" max="7" width="11.28515625" customWidth="1"/>
    <col min="8" max="8" width="10.42578125" customWidth="1"/>
    <col min="9" max="9" width="11.85546875" customWidth="1"/>
    <col min="10" max="10" width="11.5703125" customWidth="1"/>
    <col min="11" max="11" width="11.140625" customWidth="1"/>
  </cols>
  <sheetData>
    <row r="1" spans="1:11" ht="18.7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>
      <c r="A2" s="49"/>
      <c r="B2" s="49"/>
      <c r="C2" s="49"/>
      <c r="D2" s="50"/>
      <c r="E2" s="50"/>
      <c r="F2" s="49"/>
      <c r="G2" s="49"/>
      <c r="H2" s="49"/>
      <c r="I2" s="49"/>
      <c r="J2" s="50"/>
      <c r="K2" s="49"/>
    </row>
    <row r="3" spans="1:11">
      <c r="A3" s="51"/>
      <c r="B3" s="52"/>
      <c r="C3" s="52"/>
      <c r="D3" s="53"/>
      <c r="E3" s="53"/>
      <c r="F3" s="54"/>
      <c r="G3" s="54"/>
      <c r="H3" s="54"/>
      <c r="I3" s="54"/>
      <c r="J3" s="53"/>
      <c r="K3" s="52"/>
    </row>
    <row r="4" spans="1:11">
      <c r="A4" s="55"/>
      <c r="B4" s="52"/>
      <c r="C4" s="52"/>
      <c r="D4" s="53"/>
      <c r="E4" s="53"/>
      <c r="F4" s="54"/>
      <c r="G4" s="60"/>
      <c r="H4" s="54"/>
      <c r="I4" s="54"/>
      <c r="J4" s="59"/>
      <c r="K4" s="52"/>
    </row>
    <row r="5" spans="1:11">
      <c r="A5" s="55"/>
      <c r="B5" s="52"/>
      <c r="C5" s="52"/>
      <c r="D5" s="53"/>
      <c r="E5" s="53"/>
      <c r="F5" s="54"/>
      <c r="G5" s="56"/>
      <c r="H5" s="54"/>
      <c r="I5" s="54"/>
      <c r="J5" s="59"/>
      <c r="K5" s="52"/>
    </row>
    <row r="6" spans="1:11">
      <c r="A6" s="52"/>
      <c r="B6" s="55"/>
      <c r="C6" s="55"/>
      <c r="D6" s="57"/>
      <c r="E6" s="57"/>
      <c r="F6" s="57"/>
      <c r="G6" s="56"/>
      <c r="H6" s="52"/>
      <c r="I6" s="52"/>
      <c r="J6" s="53"/>
      <c r="K6" s="52"/>
    </row>
    <row r="7" spans="1:11">
      <c r="A7" s="52"/>
      <c r="B7" s="55"/>
      <c r="C7" s="55"/>
      <c r="D7" s="57"/>
      <c r="E7" s="57"/>
      <c r="F7" s="57"/>
      <c r="G7" s="56"/>
      <c r="H7" s="52"/>
      <c r="I7" s="52"/>
      <c r="J7" s="53"/>
      <c r="K7" s="52"/>
    </row>
    <row r="8" spans="1:1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1:1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GODOWN</vt:lpstr>
      <vt:lpstr>DAR</vt:lpstr>
      <vt:lpstr>MOSHI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2019-11-28T13:17:06Z</dcterms:modified>
</cp:coreProperties>
</file>