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47" i="3"/>
  <c r="G45"/>
  <c r="G78" i="1"/>
  <c r="G73"/>
  <c r="G74"/>
  <c r="G75" s="1"/>
  <c r="G76" s="1"/>
  <c r="G77" s="1"/>
  <c r="L11" i="2"/>
  <c r="L12"/>
  <c r="L13"/>
  <c r="L14"/>
  <c r="L15"/>
  <c r="L16"/>
  <c r="L17"/>
  <c r="L10"/>
  <c r="L18" s="1"/>
  <c r="H12"/>
  <c r="I12" s="1"/>
  <c r="H13"/>
  <c r="I13" s="1"/>
  <c r="H14"/>
  <c r="I14" s="1"/>
  <c r="H15"/>
  <c r="I15" s="1"/>
  <c r="H16"/>
  <c r="I16" s="1"/>
  <c r="H17"/>
  <c r="I17" s="1"/>
  <c r="F12"/>
  <c r="F13"/>
  <c r="F14"/>
  <c r="F15"/>
  <c r="F16"/>
  <c r="F17"/>
  <c r="L29"/>
  <c r="L30"/>
  <c r="L31"/>
  <c r="L32"/>
  <c r="L28"/>
  <c r="L42"/>
  <c r="L43"/>
  <c r="L44"/>
  <c r="L41"/>
  <c r="L45" s="1"/>
  <c r="H44"/>
  <c r="I44" s="1"/>
  <c r="F44"/>
  <c r="L4"/>
  <c r="L5"/>
  <c r="L3"/>
  <c r="L22"/>
  <c r="L23"/>
  <c r="L24"/>
  <c r="L21"/>
  <c r="L28" i="3"/>
  <c r="L29"/>
  <c r="L27"/>
  <c r="L4"/>
  <c r="L3"/>
  <c r="L10"/>
  <c r="L11"/>
  <c r="L12"/>
  <c r="L13"/>
  <c r="L9"/>
  <c r="F13"/>
  <c r="H13"/>
  <c r="I13" s="1"/>
  <c r="L18"/>
  <c r="L19"/>
  <c r="L20"/>
  <c r="L17"/>
  <c r="L44" i="1"/>
  <c r="L45"/>
  <c r="L46"/>
  <c r="L47"/>
  <c r="L48"/>
  <c r="L49"/>
  <c r="L43"/>
  <c r="L36"/>
  <c r="L37"/>
  <c r="L38"/>
  <c r="L39"/>
  <c r="L35"/>
  <c r="G41"/>
  <c r="G40"/>
  <c r="L30"/>
  <c r="L31"/>
  <c r="L29"/>
  <c r="L20"/>
  <c r="L21"/>
  <c r="L22"/>
  <c r="L23"/>
  <c r="L19"/>
  <c r="L4"/>
  <c r="L5"/>
  <c r="L6"/>
  <c r="L7"/>
  <c r="L8"/>
  <c r="L9"/>
  <c r="L3"/>
  <c r="H29" i="3"/>
  <c r="I29" s="1"/>
  <c r="F29"/>
  <c r="H28"/>
  <c r="I28" s="1"/>
  <c r="J28" s="1"/>
  <c r="J29" s="1"/>
  <c r="F28"/>
  <c r="G28" s="1"/>
  <c r="G29" s="1"/>
  <c r="G30" s="1"/>
  <c r="G31" s="1"/>
  <c r="G32" s="1"/>
  <c r="G33" s="1"/>
  <c r="H27"/>
  <c r="I27" s="1"/>
  <c r="F27"/>
  <c r="F32" i="2"/>
  <c r="H32"/>
  <c r="I32" s="1"/>
  <c r="H20" i="3"/>
  <c r="I20" s="1"/>
  <c r="F20"/>
  <c r="H12"/>
  <c r="I12" s="1"/>
  <c r="F12"/>
  <c r="H46" i="1"/>
  <c r="I46" s="1"/>
  <c r="H47"/>
  <c r="I47" s="1"/>
  <c r="H48"/>
  <c r="I48" s="1"/>
  <c r="H49"/>
  <c r="I49" s="1"/>
  <c r="F46"/>
  <c r="F47"/>
  <c r="F48"/>
  <c r="F49"/>
  <c r="H38"/>
  <c r="I38" s="1"/>
  <c r="H39"/>
  <c r="I39" s="1"/>
  <c r="F38"/>
  <c r="F39"/>
  <c r="G59"/>
  <c r="G61" s="1"/>
  <c r="G62" s="1"/>
  <c r="G63" s="1"/>
  <c r="G64" s="1"/>
  <c r="G65" s="1"/>
  <c r="G66" s="1"/>
  <c r="G67" s="1"/>
  <c r="G68" s="1"/>
  <c r="G69" s="1"/>
  <c r="G70" s="1"/>
  <c r="G71" s="1"/>
  <c r="G72" s="1"/>
  <c r="H43" i="2"/>
  <c r="I43" s="1"/>
  <c r="F43"/>
  <c r="H37" i="1"/>
  <c r="I37" s="1"/>
  <c r="F37"/>
  <c r="H11" i="3"/>
  <c r="I11" s="1"/>
  <c r="F11"/>
  <c r="F35" i="1"/>
  <c r="F8"/>
  <c r="H8"/>
  <c r="I8" s="1"/>
  <c r="F31" i="2"/>
  <c r="H31"/>
  <c r="I31" s="1"/>
  <c r="F30"/>
  <c r="H30"/>
  <c r="I30" s="1"/>
  <c r="H19" i="3"/>
  <c r="I19" s="1"/>
  <c r="F19"/>
  <c r="H24" i="2"/>
  <c r="I24" s="1"/>
  <c r="F24"/>
  <c r="L33" l="1"/>
  <c r="L25"/>
  <c r="L30" i="3"/>
  <c r="L14"/>
  <c r="L5"/>
  <c r="L21"/>
  <c r="L6" i="2"/>
  <c r="L40" i="1"/>
  <c r="L50"/>
  <c r="L24"/>
  <c r="L10"/>
  <c r="L32"/>
  <c r="H31"/>
  <c r="H3" i="3"/>
  <c r="I3" s="1"/>
  <c r="H42" i="2"/>
  <c r="I42" s="1"/>
  <c r="J42" s="1"/>
  <c r="J43" s="1"/>
  <c r="J44" s="1"/>
  <c r="F42"/>
  <c r="G42" s="1"/>
  <c r="G43" l="1"/>
  <c r="G44" s="1"/>
  <c r="G45" s="1"/>
  <c r="H45" i="1"/>
  <c r="I45" s="1"/>
  <c r="F45"/>
  <c r="H44"/>
  <c r="I44" s="1"/>
  <c r="J44" s="1"/>
  <c r="F44"/>
  <c r="G44" s="1"/>
  <c r="H43"/>
  <c r="I43" s="1"/>
  <c r="F43"/>
  <c r="H5" i="2"/>
  <c r="I5" s="1"/>
  <c r="F5"/>
  <c r="J45" i="1" l="1"/>
  <c r="J46" s="1"/>
  <c r="J47" s="1"/>
  <c r="J48" s="1"/>
  <c r="J49" s="1"/>
  <c r="G45"/>
  <c r="G46" l="1"/>
  <c r="G47" s="1"/>
  <c r="G48" s="1"/>
  <c r="G49" s="1"/>
  <c r="G50" s="1"/>
  <c r="H18" i="3" l="1"/>
  <c r="I31" i="1" l="1"/>
  <c r="F31"/>
  <c r="F23"/>
  <c r="H23"/>
  <c r="I23" s="1"/>
  <c r="H36" l="1"/>
  <c r="I36" s="1"/>
  <c r="J36" s="1"/>
  <c r="J37" s="1"/>
  <c r="J38" s="1"/>
  <c r="J39" s="1"/>
  <c r="F36"/>
  <c r="G36" s="1"/>
  <c r="H35"/>
  <c r="I35" s="1"/>
  <c r="G37" l="1"/>
  <c r="G38" s="1"/>
  <c r="G39" s="1"/>
  <c r="H10" i="3"/>
  <c r="I10" s="1"/>
  <c r="J10" s="1"/>
  <c r="J11" s="1"/>
  <c r="J12" s="1"/>
  <c r="J13" s="1"/>
  <c r="F10"/>
  <c r="G10" s="1"/>
  <c r="G11" l="1"/>
  <c r="H30" i="1"/>
  <c r="I30" s="1"/>
  <c r="J30" s="1"/>
  <c r="J31" s="1"/>
  <c r="F30"/>
  <c r="G30" s="1"/>
  <c r="G31" s="1"/>
  <c r="H29"/>
  <c r="I29" s="1"/>
  <c r="F29"/>
  <c r="H21"/>
  <c r="I21" s="1"/>
  <c r="H22"/>
  <c r="I22" s="1"/>
  <c r="F21"/>
  <c r="F22"/>
  <c r="G33" l="1"/>
  <c r="G32"/>
  <c r="G12" i="3"/>
  <c r="G13" l="1"/>
  <c r="G14" s="1"/>
  <c r="G15" s="1"/>
  <c r="H20" i="1"/>
  <c r="I20" s="1"/>
  <c r="J20" s="1"/>
  <c r="J21" s="1"/>
  <c r="J22" s="1"/>
  <c r="J23" s="1"/>
  <c r="F20"/>
  <c r="H19"/>
  <c r="I19" s="1"/>
  <c r="F19"/>
  <c r="H23" i="2"/>
  <c r="I23" s="1"/>
  <c r="F23"/>
  <c r="H22"/>
  <c r="I22" s="1"/>
  <c r="J22" s="1"/>
  <c r="F22"/>
  <c r="G22" s="1"/>
  <c r="H21"/>
  <c r="I21" s="1"/>
  <c r="F21"/>
  <c r="H11"/>
  <c r="I11" s="1"/>
  <c r="J11" s="1"/>
  <c r="J12" s="1"/>
  <c r="J13" s="1"/>
  <c r="J14" s="1"/>
  <c r="J15" s="1"/>
  <c r="J16" s="1"/>
  <c r="J17" s="1"/>
  <c r="F11"/>
  <c r="G11" s="1"/>
  <c r="G12" s="1"/>
  <c r="G13" s="1"/>
  <c r="G14" s="1"/>
  <c r="G15" s="1"/>
  <c r="G16" s="1"/>
  <c r="G17" s="1"/>
  <c r="G18" s="1"/>
  <c r="G19" s="1"/>
  <c r="H10"/>
  <c r="I10" s="1"/>
  <c r="F10"/>
  <c r="G23" l="1"/>
  <c r="J23"/>
  <c r="J24" s="1"/>
  <c r="G20" i="1"/>
  <c r="G21" s="1"/>
  <c r="G22" s="1"/>
  <c r="G23" s="1"/>
  <c r="G24" s="1"/>
  <c r="G24" i="2" l="1"/>
  <c r="G25" s="1"/>
  <c r="G26" s="1"/>
  <c r="F29"/>
  <c r="G29" s="1"/>
  <c r="G30" s="1"/>
  <c r="G31" s="1"/>
  <c r="G32" s="1"/>
  <c r="G33" s="1"/>
  <c r="H29"/>
  <c r="I29" s="1"/>
  <c r="J29" s="1"/>
  <c r="J30" s="1"/>
  <c r="J31" s="1"/>
  <c r="J32" s="1"/>
  <c r="G25" i="1" l="1"/>
  <c r="G26" s="1"/>
  <c r="G27" s="1"/>
  <c r="I18" i="3"/>
  <c r="J18" s="1"/>
  <c r="J19" s="1"/>
  <c r="J20" s="1"/>
  <c r="F18"/>
  <c r="F17"/>
  <c r="H17"/>
  <c r="I17" s="1"/>
  <c r="G18" l="1"/>
  <c r="G19" s="1"/>
  <c r="H28" i="2"/>
  <c r="I28" s="1"/>
  <c r="F28"/>
  <c r="H41"/>
  <c r="I41" s="1"/>
  <c r="F41"/>
  <c r="G20" i="3" l="1"/>
  <c r="G21" s="1"/>
  <c r="G22" s="1"/>
  <c r="G23" s="1"/>
  <c r="G24" s="1"/>
  <c r="G25" s="1"/>
  <c r="H9"/>
  <c r="I9" s="1"/>
  <c r="F9"/>
  <c r="H4" i="2" l="1"/>
  <c r="I4" s="1"/>
  <c r="J4" s="1"/>
  <c r="J5" s="1"/>
  <c r="F4"/>
  <c r="G4" s="1"/>
  <c r="G5" s="1"/>
  <c r="G6" s="1"/>
  <c r="H4" i="3" l="1"/>
  <c r="I4" s="1"/>
  <c r="J4" s="1"/>
  <c r="F4"/>
  <c r="G4" s="1"/>
  <c r="G5" s="1"/>
  <c r="G6" s="1"/>
  <c r="G7" s="1"/>
  <c r="F3"/>
  <c r="H3" i="2" l="1"/>
  <c r="I3" s="1"/>
  <c r="F3"/>
  <c r="F9" i="1"/>
  <c r="H9"/>
  <c r="I9" s="1"/>
  <c r="F7"/>
  <c r="H7"/>
  <c r="I7" s="1"/>
  <c r="G7" i="2" l="1"/>
  <c r="G8" s="1"/>
  <c r="H6" i="1"/>
  <c r="I6" s="1"/>
  <c r="F6"/>
  <c r="H5"/>
  <c r="I5" s="1"/>
  <c r="F5"/>
  <c r="H4"/>
  <c r="I4" s="1"/>
  <c r="J4" s="1"/>
  <c r="F4"/>
  <c r="G4" s="1"/>
  <c r="H3"/>
  <c r="I3" s="1"/>
  <c r="F3"/>
  <c r="J5" l="1"/>
  <c r="J6" s="1"/>
  <c r="J7" s="1"/>
  <c r="J8" s="1"/>
  <c r="J9" s="1"/>
  <c r="G34" i="2"/>
  <c r="G35" s="1"/>
  <c r="G36" s="1"/>
  <c r="G37" s="1"/>
  <c r="G38" s="1"/>
  <c r="G39" s="1"/>
  <c r="G5" i="1"/>
  <c r="G6" s="1"/>
  <c r="G7" s="1"/>
  <c r="G8" s="1"/>
  <c r="G9" s="1"/>
  <c r="G10" s="1"/>
  <c r="G11" l="1"/>
  <c r="G12" s="1"/>
  <c r="G13" s="1"/>
  <c r="G14" s="1"/>
  <c r="G15" s="1"/>
  <c r="G16" s="1"/>
  <c r="G17" s="1"/>
</calcChain>
</file>

<file path=xl/sharedStrings.xml><?xml version="1.0" encoding="utf-8"?>
<sst xmlns="http://schemas.openxmlformats.org/spreadsheetml/2006/main" count="197" uniqueCount="120">
  <si>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</si>
  <si>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</si>
  <si>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</si>
  <si>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</si>
  <si>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</si>
  <si>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</si>
  <si>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</si>
  <si>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</si>
  <si>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</si>
  <si>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</si>
  <si>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</si>
  <si>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</si>
  <si>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</si>
  <si>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</si>
  <si>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</si>
  <si>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</si>
  <si>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</si>
  <si>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</si>
  <si>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</si>
  <si>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</si>
  <si>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</si>
  <si>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</si>
  <si>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</si>
  <si>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</si>
  <si>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</si>
  <si>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</si>
  <si>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</si>
  <si>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</si>
  <si>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</si>
  <si>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</si>
  <si>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</si>
  <si>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</si>
  <si>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</si>
  <si>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</si>
  <si>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</si>
  <si>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CASH TO BOSS</t>
  </si>
  <si>
    <t>Trivet</t>
  </si>
  <si>
    <t>happys lunch</t>
  </si>
  <si>
    <t>GODOWN</t>
  </si>
  <si>
    <t>cash to lina</t>
  </si>
  <si>
    <t>From godown</t>
  </si>
  <si>
    <t>EQUITY ACCOUNT</t>
  </si>
  <si>
    <t>O2 gas 8.5kg</t>
  </si>
  <si>
    <t>payment to laborer</t>
  </si>
  <si>
    <t>OFFICE</t>
  </si>
  <si>
    <t>From carol</t>
  </si>
  <si>
    <t>Deposit to DTB</t>
  </si>
  <si>
    <t>fuel T166DRP</t>
  </si>
  <si>
    <t>From tausi</t>
  </si>
  <si>
    <t>O2 8.5 gas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</si>
  <si>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</si>
  <si>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t>From jenifer</t>
  </si>
  <si>
    <t>M/JENIFER</t>
  </si>
  <si>
    <t>Regulator L/P</t>
  </si>
  <si>
    <t>Mhn 6kg cyl.</t>
  </si>
  <si>
    <t>Mhn 6kg gas &amp; cyl.</t>
  </si>
  <si>
    <t>CASH TO LINA</t>
  </si>
  <si>
    <t>M/MAGRETH</t>
  </si>
  <si>
    <t>payment for documents photocopy</t>
  </si>
  <si>
    <t>DEBORA</t>
  </si>
  <si>
    <t>purchase of fuel</t>
  </si>
  <si>
    <t>Taifa 6kg complete</t>
  </si>
  <si>
    <t>phone credit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</si>
  <si>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</si>
  <si>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payment for linas transport</t>
  </si>
  <si>
    <t>Mhn 15kg cyl.</t>
  </si>
  <si>
    <t>From magreth</t>
  </si>
  <si>
    <t>allowance payment to peter</t>
  </si>
  <si>
    <t>Mhn 3.5kg gas</t>
  </si>
  <si>
    <t>Mhn 3.5kg gas &amp; cyl.</t>
  </si>
  <si>
    <t>CASH LINA</t>
  </si>
  <si>
    <t>payment for mashakas transport to &amp; from DTB</t>
  </si>
  <si>
    <t>Mhn 38kg  gas</t>
  </si>
  <si>
    <t>Cash to boss</t>
  </si>
  <si>
    <t>REMARKS</t>
  </si>
  <si>
    <t>Fuel truck T900DKK</t>
  </si>
  <si>
    <t>DATE; 5-NOVEMBER-2019</t>
  </si>
  <si>
    <t>Motopoa</t>
  </si>
  <si>
    <t>Mhn 38kg complete</t>
  </si>
  <si>
    <t>fuel for truck T785DLV bought</t>
  </si>
  <si>
    <t>purchase of pen and matchstick</t>
  </si>
  <si>
    <t>payment for Godlistens lunch</t>
  </si>
  <si>
    <t>allowance payment to mr.temu</t>
  </si>
  <si>
    <t>allowance payment to m/kuwa watchman</t>
  </si>
  <si>
    <t>purchase of correction pen</t>
  </si>
  <si>
    <t>M-PESA samwel</t>
  </si>
  <si>
    <t>M-PESA sada</t>
  </si>
  <si>
    <t>selous A/C</t>
  </si>
  <si>
    <t>to Magreths A/C</t>
  </si>
  <si>
    <t>Taifa 6kg gas</t>
  </si>
  <si>
    <t>transport of oxygen gases to customer</t>
  </si>
  <si>
    <t>lameck advance 2/11</t>
  </si>
  <si>
    <t>M-PESA ronard</t>
  </si>
  <si>
    <t>to Deboras A/C</t>
  </si>
  <si>
    <t>LAMECK</t>
  </si>
  <si>
    <t>To Lamecks A/C</t>
  </si>
  <si>
    <t>adventinas transport</t>
  </si>
  <si>
    <t>transport payment for linda(advance)</t>
  </si>
  <si>
    <t>M-PESA kiziba</t>
  </si>
  <si>
    <t>M-PESA erick</t>
  </si>
  <si>
    <t>M-PESA akidu</t>
  </si>
  <si>
    <t>to lindas A/C</t>
  </si>
  <si>
    <t>D.A 3.4 gas</t>
  </si>
  <si>
    <t>Pipe (mtrs)</t>
  </si>
  <si>
    <t>TIGO-PESA halima</t>
  </si>
  <si>
    <t>jackson transport at night</t>
  </si>
  <si>
    <t>purchase of powder soap</t>
  </si>
  <si>
    <t>phone credit -magreth</t>
  </si>
  <si>
    <t>jacksons transport to godown</t>
  </si>
  <si>
    <t>magreth and kimaro lunch</t>
  </si>
  <si>
    <t>allowance payment to jackson for cleaning</t>
  </si>
  <si>
    <t>carol and peter lunch</t>
  </si>
  <si>
    <t>fuel for truck T704DKL</t>
  </si>
  <si>
    <t>payment to machange for d/note &amp; invoice books</t>
  </si>
  <si>
    <t>jenifer and mremas lunch</t>
  </si>
  <si>
    <t>purchase of padlock</t>
  </si>
  <si>
    <t>mr.temus transport to town and other places for work</t>
  </si>
  <si>
    <t>allowance payment to magreth</t>
  </si>
  <si>
    <t>advance payment to sape</t>
  </si>
  <si>
    <t>to linas A/C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</si>
</sst>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2" borderId="1" xfId="0" applyNumberFormat="1" applyFont="1" applyFill="1" applyBorder="1"/>
    <xf numFmtId="43" fontId="6" fillId="0" borderId="1" xfId="1" applyFont="1" applyBorder="1"/>
    <xf numFmtId="43" fontId="0" fillId="0" borderId="1" xfId="0" applyNumberFormat="1" applyFont="1" applyFill="1" applyBorder="1"/>
    <xf numFmtId="43" fontId="2" fillId="0" borderId="1" xfId="1" applyFont="1" applyFill="1" applyBorder="1"/>
    <xf numFmtId="43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opLeftCell="A49" workbookViewId="0">
      <selection activeCell="G53" sqref="G53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1.5703125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44" t="s">
        <v>76</v>
      </c>
      <c r="E1" s="44"/>
      <c r="F1" s="44"/>
      <c r="G1" s="44"/>
      <c r="H1" s="44"/>
      <c r="I1" s="44"/>
      <c r="J1" s="44"/>
      <c r="K1" s="44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6" t="s">
        <v>74</v>
      </c>
    </row>
    <row r="3" spans="1:12">
      <c r="A3" s="17" t="s">
        <v>9</v>
      </c>
      <c r="B3" s="12" t="s">
        <v>11</v>
      </c>
      <c r="C3" s="12">
        <v>4</v>
      </c>
      <c r="D3" s="18">
        <v>13800</v>
      </c>
      <c r="E3" s="18">
        <v>18000</v>
      </c>
      <c r="F3" s="19">
        <f t="shared" ref="F3:F9" si="0">C3*E3</f>
        <v>72000</v>
      </c>
      <c r="G3" s="19">
        <v>72000</v>
      </c>
      <c r="H3" s="19">
        <f t="shared" ref="H3:H9" si="1">E3-D3</f>
        <v>4200</v>
      </c>
      <c r="I3" s="19">
        <f t="shared" ref="I3:I9" si="2">C3*H3</f>
        <v>16800</v>
      </c>
      <c r="J3" s="19">
        <v>16800</v>
      </c>
      <c r="K3" s="12"/>
      <c r="L3" s="7">
        <f>C3*D3</f>
        <v>55200</v>
      </c>
    </row>
    <row r="4" spans="1:12">
      <c r="A4" s="20"/>
      <c r="B4" s="12" t="s">
        <v>13</v>
      </c>
      <c r="C4" s="12">
        <v>1</v>
      </c>
      <c r="D4" s="18">
        <v>2500</v>
      </c>
      <c r="E4" s="18">
        <v>5000</v>
      </c>
      <c r="F4" s="19">
        <f t="shared" si="0"/>
        <v>5000</v>
      </c>
      <c r="G4" s="19">
        <f>G3+F4</f>
        <v>77000</v>
      </c>
      <c r="H4" s="19">
        <f t="shared" si="1"/>
        <v>2500</v>
      </c>
      <c r="I4" s="19">
        <f t="shared" si="2"/>
        <v>2500</v>
      </c>
      <c r="J4" s="19">
        <f t="shared" ref="J4:J9" si="3">J3+I4</f>
        <v>19300</v>
      </c>
      <c r="K4" s="12"/>
      <c r="L4" s="7">
        <f t="shared" ref="L4:L9" si="4">C4*D4</f>
        <v>2500</v>
      </c>
    </row>
    <row r="5" spans="1:12">
      <c r="A5" s="12"/>
      <c r="B5" s="12" t="s">
        <v>12</v>
      </c>
      <c r="C5" s="12">
        <v>1</v>
      </c>
      <c r="D5" s="18">
        <v>35250</v>
      </c>
      <c r="E5" s="18">
        <v>45000</v>
      </c>
      <c r="F5" s="19">
        <f t="shared" si="0"/>
        <v>45000</v>
      </c>
      <c r="G5" s="19">
        <f t="shared" ref="G5:G9" si="5">G4+F5</f>
        <v>122000</v>
      </c>
      <c r="H5" s="19">
        <f t="shared" si="1"/>
        <v>9750</v>
      </c>
      <c r="I5" s="19">
        <f t="shared" si="2"/>
        <v>9750</v>
      </c>
      <c r="J5" s="19">
        <f t="shared" si="3"/>
        <v>29050</v>
      </c>
      <c r="K5" s="12"/>
      <c r="L5" s="7">
        <f t="shared" si="4"/>
        <v>35250</v>
      </c>
    </row>
    <row r="6" spans="1:12">
      <c r="A6" s="12"/>
      <c r="B6" s="12" t="s">
        <v>11</v>
      </c>
      <c r="C6" s="12">
        <v>1</v>
      </c>
      <c r="D6" s="18">
        <v>13800</v>
      </c>
      <c r="E6" s="18">
        <v>17000</v>
      </c>
      <c r="F6" s="19">
        <f t="shared" si="0"/>
        <v>17000</v>
      </c>
      <c r="G6" s="19">
        <f t="shared" si="5"/>
        <v>139000</v>
      </c>
      <c r="H6" s="19">
        <f t="shared" si="1"/>
        <v>3200</v>
      </c>
      <c r="I6" s="19">
        <f t="shared" si="2"/>
        <v>3200</v>
      </c>
      <c r="J6" s="19">
        <f t="shared" si="3"/>
        <v>32250</v>
      </c>
      <c r="K6" s="12"/>
      <c r="L6" s="7">
        <f t="shared" si="4"/>
        <v>13800</v>
      </c>
    </row>
    <row r="7" spans="1:12">
      <c r="A7" s="12"/>
      <c r="B7" s="12" t="s">
        <v>61</v>
      </c>
      <c r="C7" s="12">
        <v>5</v>
      </c>
      <c r="D7" s="18">
        <v>39100</v>
      </c>
      <c r="E7" s="18">
        <v>42000</v>
      </c>
      <c r="F7" s="19">
        <f t="shared" si="0"/>
        <v>210000</v>
      </c>
      <c r="G7" s="19">
        <f t="shared" si="5"/>
        <v>349000</v>
      </c>
      <c r="H7" s="19">
        <f t="shared" si="1"/>
        <v>2900</v>
      </c>
      <c r="I7" s="19">
        <f t="shared" si="2"/>
        <v>14500</v>
      </c>
      <c r="J7" s="19">
        <f t="shared" si="3"/>
        <v>46750</v>
      </c>
      <c r="K7" s="12"/>
      <c r="L7" s="7">
        <f t="shared" si="4"/>
        <v>195500</v>
      </c>
    </row>
    <row r="8" spans="1:12">
      <c r="A8" s="12"/>
      <c r="B8" s="12" t="s">
        <v>77</v>
      </c>
      <c r="C8" s="12">
        <v>1</v>
      </c>
      <c r="D8" s="18">
        <v>19000</v>
      </c>
      <c r="E8" s="18">
        <v>22000</v>
      </c>
      <c r="F8" s="19">
        <f t="shared" si="0"/>
        <v>22000</v>
      </c>
      <c r="G8" s="19">
        <f t="shared" si="5"/>
        <v>371000</v>
      </c>
      <c r="H8" s="19">
        <f t="shared" si="1"/>
        <v>3000</v>
      </c>
      <c r="I8" s="19">
        <f t="shared" si="2"/>
        <v>3000</v>
      </c>
      <c r="J8" s="19">
        <f t="shared" si="3"/>
        <v>49750</v>
      </c>
      <c r="K8" s="12"/>
      <c r="L8" s="7">
        <f t="shared" si="4"/>
        <v>19000</v>
      </c>
    </row>
    <row r="9" spans="1:12" ht="17.25">
      <c r="A9" s="12"/>
      <c r="B9" s="12" t="s">
        <v>78</v>
      </c>
      <c r="C9" s="12">
        <v>1</v>
      </c>
      <c r="D9" s="18">
        <v>156900</v>
      </c>
      <c r="E9" s="18">
        <v>170000</v>
      </c>
      <c r="F9" s="19">
        <f t="shared" si="0"/>
        <v>170000</v>
      </c>
      <c r="G9" s="27">
        <f t="shared" si="5"/>
        <v>541000</v>
      </c>
      <c r="H9" s="19">
        <f t="shared" si="1"/>
        <v>13100</v>
      </c>
      <c r="I9" s="19">
        <f t="shared" si="2"/>
        <v>13100</v>
      </c>
      <c r="J9" s="19">
        <f t="shared" si="3"/>
        <v>62850</v>
      </c>
      <c r="K9" s="12"/>
      <c r="L9" s="7">
        <f t="shared" si="4"/>
        <v>156900</v>
      </c>
    </row>
    <row r="10" spans="1:12" s="1" customFormat="1">
      <c r="A10" s="22"/>
      <c r="B10" s="22" t="s">
        <v>39</v>
      </c>
      <c r="C10" s="22"/>
      <c r="D10" s="11"/>
      <c r="E10" s="11"/>
      <c r="F10" s="13">
        <v>-350000</v>
      </c>
      <c r="G10" s="13">
        <f>G9+F10</f>
        <v>191000</v>
      </c>
      <c r="H10" s="13"/>
      <c r="I10" s="13"/>
      <c r="J10" s="13"/>
      <c r="K10" s="22"/>
      <c r="L10" s="8">
        <f>SUM(L3:L9)</f>
        <v>478150</v>
      </c>
    </row>
    <row r="11" spans="1:12">
      <c r="A11" s="12"/>
      <c r="B11" s="22" t="s">
        <v>39</v>
      </c>
      <c r="C11" s="43">
        <v>-116000</v>
      </c>
      <c r="D11" s="43"/>
      <c r="E11" s="43"/>
      <c r="F11" s="43"/>
      <c r="G11" s="13">
        <f>G10+C11</f>
        <v>75000</v>
      </c>
      <c r="H11" s="21"/>
      <c r="I11" s="21"/>
      <c r="J11" s="13"/>
      <c r="K11" s="12"/>
      <c r="L11" s="8"/>
    </row>
    <row r="12" spans="1:12">
      <c r="A12" s="12"/>
      <c r="B12" s="22" t="s">
        <v>79</v>
      </c>
      <c r="C12" s="43">
        <v>-30000</v>
      </c>
      <c r="D12" s="43"/>
      <c r="E12" s="43"/>
      <c r="F12" s="43"/>
      <c r="G12" s="13">
        <f>G11+C12</f>
        <v>45000</v>
      </c>
      <c r="H12" s="21"/>
      <c r="I12" s="21"/>
      <c r="J12" s="13"/>
      <c r="K12" s="12"/>
      <c r="L12" s="7"/>
    </row>
    <row r="13" spans="1:12">
      <c r="A13" s="12"/>
      <c r="B13" s="22" t="s">
        <v>80</v>
      </c>
      <c r="C13" s="43">
        <v>-500</v>
      </c>
      <c r="D13" s="43"/>
      <c r="E13" s="43"/>
      <c r="F13" s="43"/>
      <c r="G13" s="13">
        <f>G12+C13</f>
        <v>44500</v>
      </c>
      <c r="H13" s="21"/>
      <c r="I13" s="21"/>
      <c r="J13" s="13"/>
      <c r="K13" s="12"/>
      <c r="L13" s="7"/>
    </row>
    <row r="14" spans="1:12">
      <c r="A14" s="12"/>
      <c r="B14" s="22" t="s">
        <v>81</v>
      </c>
      <c r="C14" s="23"/>
      <c r="D14" s="23"/>
      <c r="E14" s="23"/>
      <c r="F14" s="23">
        <v>-3500</v>
      </c>
      <c r="G14" s="13">
        <f>G13+F14</f>
        <v>41000</v>
      </c>
      <c r="H14" s="21"/>
      <c r="I14" s="21"/>
      <c r="J14" s="13"/>
      <c r="K14" s="12"/>
      <c r="L14" s="7"/>
    </row>
    <row r="15" spans="1:12">
      <c r="A15" s="12"/>
      <c r="B15" s="22" t="s">
        <v>82</v>
      </c>
      <c r="C15" s="23"/>
      <c r="D15" s="23"/>
      <c r="E15" s="23"/>
      <c r="F15" s="23">
        <v>-15000</v>
      </c>
      <c r="G15" s="13">
        <f>G14+F15</f>
        <v>26000</v>
      </c>
      <c r="H15" s="21"/>
      <c r="I15" s="21"/>
      <c r="J15" s="13"/>
      <c r="K15" s="12"/>
      <c r="L15" s="7"/>
    </row>
    <row r="16" spans="1:12">
      <c r="A16" s="12"/>
      <c r="B16" s="22" t="s">
        <v>83</v>
      </c>
      <c r="C16" s="23"/>
      <c r="D16" s="23"/>
      <c r="E16" s="23"/>
      <c r="F16" s="23">
        <v>-25000</v>
      </c>
      <c r="G16" s="13">
        <f t="shared" ref="G16:G17" si="6">G15+F16</f>
        <v>1000</v>
      </c>
      <c r="H16" s="21"/>
      <c r="I16" s="21"/>
      <c r="J16" s="13"/>
      <c r="K16" s="12"/>
      <c r="L16" s="7"/>
    </row>
    <row r="17" spans="1:12">
      <c r="A17" s="12"/>
      <c r="B17" s="22" t="s">
        <v>84</v>
      </c>
      <c r="C17" s="23"/>
      <c r="D17" s="23"/>
      <c r="E17" s="23"/>
      <c r="F17" s="23">
        <v>-1000</v>
      </c>
      <c r="G17" s="13">
        <f t="shared" si="6"/>
        <v>0</v>
      </c>
      <c r="H17" s="21"/>
      <c r="I17" s="21"/>
      <c r="J17" s="13"/>
      <c r="K17" s="12"/>
      <c r="L17" s="7"/>
    </row>
    <row r="18" spans="1:12">
      <c r="A18" s="12"/>
      <c r="B18" s="22"/>
      <c r="C18" s="23"/>
      <c r="D18" s="23"/>
      <c r="E18" s="23"/>
      <c r="F18" s="23"/>
      <c r="G18" s="13"/>
      <c r="H18" s="21"/>
      <c r="I18" s="21"/>
      <c r="J18" s="13"/>
      <c r="K18" s="12"/>
      <c r="L18" s="7"/>
    </row>
    <row r="19" spans="1:12">
      <c r="A19" s="24" t="s">
        <v>15</v>
      </c>
      <c r="B19" s="25" t="s">
        <v>12</v>
      </c>
      <c r="C19" s="25">
        <v>12</v>
      </c>
      <c r="D19" s="26">
        <v>35250</v>
      </c>
      <c r="E19" s="26">
        <v>39000</v>
      </c>
      <c r="F19" s="21">
        <f t="shared" ref="F19:F23" si="7">C19*E19</f>
        <v>468000</v>
      </c>
      <c r="G19" s="26">
        <v>468000</v>
      </c>
      <c r="H19" s="21">
        <f t="shared" ref="H19:H23" si="8">E19-D19</f>
        <v>3750</v>
      </c>
      <c r="I19" s="21">
        <f t="shared" ref="I19:I23" si="9">C19*H19</f>
        <v>45000</v>
      </c>
      <c r="J19" s="18">
        <v>45000</v>
      </c>
      <c r="K19" s="12"/>
      <c r="L19" s="7">
        <f>C19*D19</f>
        <v>423000</v>
      </c>
    </row>
    <row r="20" spans="1:12">
      <c r="A20" s="12"/>
      <c r="B20" s="25" t="s">
        <v>11</v>
      </c>
      <c r="C20" s="25">
        <v>73</v>
      </c>
      <c r="D20" s="18">
        <v>13800</v>
      </c>
      <c r="E20" s="18">
        <v>16000</v>
      </c>
      <c r="F20" s="21">
        <f t="shared" si="7"/>
        <v>1168000</v>
      </c>
      <c r="G20" s="26">
        <f t="shared" ref="G20:G22" si="10">G19+F20</f>
        <v>1636000</v>
      </c>
      <c r="H20" s="19">
        <f t="shared" si="8"/>
        <v>2200</v>
      </c>
      <c r="I20" s="19">
        <f t="shared" si="9"/>
        <v>160600</v>
      </c>
      <c r="J20" s="21">
        <f>J19+I20</f>
        <v>205600</v>
      </c>
      <c r="K20" s="12"/>
      <c r="L20" s="7">
        <f t="shared" ref="L20:L23" si="11">C20*D20</f>
        <v>1007400</v>
      </c>
    </row>
    <row r="21" spans="1:12">
      <c r="A21" s="12"/>
      <c r="B21" s="12" t="s">
        <v>68</v>
      </c>
      <c r="C21" s="25">
        <v>2</v>
      </c>
      <c r="D21" s="18">
        <v>8175</v>
      </c>
      <c r="E21" s="18">
        <v>9500</v>
      </c>
      <c r="F21" s="21">
        <f t="shared" si="7"/>
        <v>19000</v>
      </c>
      <c r="G21" s="26">
        <f t="shared" si="10"/>
        <v>1655000</v>
      </c>
      <c r="H21" s="19">
        <f t="shared" si="8"/>
        <v>1325</v>
      </c>
      <c r="I21" s="19">
        <f t="shared" si="9"/>
        <v>2650</v>
      </c>
      <c r="J21" s="21">
        <f t="shared" ref="J21:J23" si="12">J20+I21</f>
        <v>208250</v>
      </c>
      <c r="K21" s="12"/>
      <c r="L21" s="7">
        <f t="shared" si="11"/>
        <v>16350</v>
      </c>
    </row>
    <row r="22" spans="1:12">
      <c r="A22" s="12"/>
      <c r="B22" s="12" t="s">
        <v>69</v>
      </c>
      <c r="C22" s="25">
        <v>2</v>
      </c>
      <c r="D22" s="18">
        <v>23175</v>
      </c>
      <c r="E22" s="18">
        <v>25500</v>
      </c>
      <c r="F22" s="21">
        <f t="shared" si="7"/>
        <v>51000</v>
      </c>
      <c r="G22" s="26">
        <f t="shared" si="10"/>
        <v>1706000</v>
      </c>
      <c r="H22" s="19">
        <f t="shared" si="8"/>
        <v>2325</v>
      </c>
      <c r="I22" s="19">
        <f t="shared" si="9"/>
        <v>4650</v>
      </c>
      <c r="J22" s="21">
        <f t="shared" si="12"/>
        <v>212900</v>
      </c>
      <c r="K22" s="12"/>
      <c r="L22" s="7">
        <f t="shared" si="11"/>
        <v>46350</v>
      </c>
    </row>
    <row r="23" spans="1:12" ht="17.25">
      <c r="A23" s="12"/>
      <c r="B23" s="12" t="s">
        <v>54</v>
      </c>
      <c r="C23" s="25">
        <v>4</v>
      </c>
      <c r="D23" s="18">
        <v>20000</v>
      </c>
      <c r="E23" s="18">
        <v>19000</v>
      </c>
      <c r="F23" s="21">
        <f t="shared" si="7"/>
        <v>76000</v>
      </c>
      <c r="G23" s="40">
        <f>G22+F23</f>
        <v>1782000</v>
      </c>
      <c r="H23" s="19">
        <f t="shared" si="8"/>
        <v>-1000</v>
      </c>
      <c r="I23" s="19">
        <f t="shared" si="9"/>
        <v>-4000</v>
      </c>
      <c r="J23" s="21">
        <f t="shared" si="12"/>
        <v>208900</v>
      </c>
      <c r="K23" s="12"/>
      <c r="L23" s="7">
        <f t="shared" si="11"/>
        <v>80000</v>
      </c>
    </row>
    <row r="24" spans="1:12" s="3" customFormat="1">
      <c r="A24" s="25"/>
      <c r="B24" s="22" t="s">
        <v>39</v>
      </c>
      <c r="C24" s="22"/>
      <c r="D24" s="11"/>
      <c r="E24" s="11"/>
      <c r="F24" s="11">
        <v>-850000</v>
      </c>
      <c r="G24" s="13">
        <f>G23+F24</f>
        <v>932000</v>
      </c>
      <c r="H24" s="22"/>
      <c r="I24" s="22"/>
      <c r="J24" s="22"/>
      <c r="K24" s="25"/>
      <c r="L24" s="8">
        <f>SUM(L19:L23)</f>
        <v>1573100</v>
      </c>
    </row>
    <row r="25" spans="1:12" s="3" customFormat="1">
      <c r="A25" s="25"/>
      <c r="B25" s="22" t="s">
        <v>39</v>
      </c>
      <c r="C25" s="12"/>
      <c r="D25" s="18"/>
      <c r="E25" s="18"/>
      <c r="F25" s="11">
        <v>-249000</v>
      </c>
      <c r="G25" s="13">
        <f t="shared" ref="G25:G27" si="13">G24+F25</f>
        <v>683000</v>
      </c>
      <c r="H25" s="12"/>
      <c r="I25" s="12"/>
      <c r="J25" s="12"/>
      <c r="K25" s="25"/>
    </row>
    <row r="26" spans="1:12" s="3" customFormat="1">
      <c r="A26" s="25"/>
      <c r="B26" s="22" t="s">
        <v>85</v>
      </c>
      <c r="C26" s="12"/>
      <c r="D26" s="18"/>
      <c r="E26" s="18"/>
      <c r="F26" s="11">
        <v>-200000</v>
      </c>
      <c r="G26" s="13">
        <f t="shared" si="13"/>
        <v>483000</v>
      </c>
      <c r="H26" s="12"/>
      <c r="I26" s="12"/>
      <c r="J26" s="12"/>
      <c r="K26" s="25"/>
    </row>
    <row r="27" spans="1:12" s="3" customFormat="1">
      <c r="A27" s="25"/>
      <c r="B27" s="22" t="s">
        <v>86</v>
      </c>
      <c r="C27" s="12"/>
      <c r="D27" s="18"/>
      <c r="E27" s="18"/>
      <c r="F27" s="11">
        <v>-160000</v>
      </c>
      <c r="G27" s="13">
        <f t="shared" si="13"/>
        <v>323000</v>
      </c>
      <c r="H27" s="12"/>
      <c r="I27" s="12"/>
      <c r="J27" s="12"/>
      <c r="K27" s="25"/>
    </row>
    <row r="28" spans="1:12" s="3" customFormat="1">
      <c r="A28" s="25"/>
      <c r="B28" s="22"/>
      <c r="C28" s="12"/>
      <c r="D28" s="18"/>
      <c r="E28" s="18"/>
      <c r="F28" s="11"/>
      <c r="G28" s="13"/>
      <c r="H28" s="12"/>
      <c r="I28" s="12"/>
      <c r="J28" s="12"/>
      <c r="K28" s="25"/>
    </row>
    <row r="29" spans="1:12" s="3" customFormat="1">
      <c r="A29" s="24" t="s">
        <v>38</v>
      </c>
      <c r="B29" s="22" t="s">
        <v>50</v>
      </c>
      <c r="C29" s="12">
        <v>3</v>
      </c>
      <c r="D29" s="18">
        <v>15340</v>
      </c>
      <c r="E29" s="18">
        <v>25000</v>
      </c>
      <c r="F29" s="26">
        <f>C29*E29</f>
        <v>75000</v>
      </c>
      <c r="G29" s="21">
        <v>75000</v>
      </c>
      <c r="H29" s="19">
        <f>E29-D29</f>
        <v>9660</v>
      </c>
      <c r="I29" s="19">
        <f>C29*H29</f>
        <v>28980</v>
      </c>
      <c r="J29" s="19">
        <v>28980</v>
      </c>
      <c r="K29" s="25"/>
      <c r="L29" s="9">
        <f>C29*D29</f>
        <v>46020</v>
      </c>
    </row>
    <row r="30" spans="1:12" s="3" customFormat="1">
      <c r="A30" s="25"/>
      <c r="B30" s="22" t="s">
        <v>14</v>
      </c>
      <c r="C30" s="12">
        <v>1</v>
      </c>
      <c r="D30" s="18">
        <v>76900</v>
      </c>
      <c r="E30" s="18">
        <v>116000</v>
      </c>
      <c r="F30" s="26">
        <f>C30*E30</f>
        <v>116000</v>
      </c>
      <c r="G30" s="21">
        <f>G29+F30</f>
        <v>191000</v>
      </c>
      <c r="H30" s="19">
        <f>E30-D30</f>
        <v>39100</v>
      </c>
      <c r="I30" s="19">
        <f>C30*H30</f>
        <v>39100</v>
      </c>
      <c r="J30" s="19">
        <f>J29+I30</f>
        <v>68080</v>
      </c>
      <c r="K30" s="25"/>
      <c r="L30" s="9">
        <f t="shared" ref="L30:L31" si="14">C30*D30</f>
        <v>76900</v>
      </c>
    </row>
    <row r="31" spans="1:12" s="3" customFormat="1" ht="17.25">
      <c r="A31" s="25"/>
      <c r="B31" s="22" t="s">
        <v>12</v>
      </c>
      <c r="C31" s="12">
        <v>1</v>
      </c>
      <c r="D31" s="18">
        <v>35250</v>
      </c>
      <c r="E31" s="18">
        <v>46000</v>
      </c>
      <c r="F31" s="26">
        <f t="shared" ref="F31" si="15">C31*E31</f>
        <v>46000</v>
      </c>
      <c r="G31" s="27">
        <f t="shared" ref="G31" si="16">G30+F31</f>
        <v>237000</v>
      </c>
      <c r="H31" s="19">
        <f t="shared" ref="H31" si="17">E31-D31</f>
        <v>10750</v>
      </c>
      <c r="I31" s="19">
        <f t="shared" ref="I31" si="18">C31*H31</f>
        <v>10750</v>
      </c>
      <c r="J31" s="19">
        <f t="shared" ref="J31" si="19">J30+I31</f>
        <v>78830</v>
      </c>
      <c r="K31" s="25"/>
      <c r="L31" s="9">
        <f t="shared" si="14"/>
        <v>35250</v>
      </c>
    </row>
    <row r="32" spans="1:12" s="3" customFormat="1">
      <c r="A32" s="25"/>
      <c r="B32" s="22" t="s">
        <v>56</v>
      </c>
      <c r="C32" s="12"/>
      <c r="D32" s="18"/>
      <c r="E32" s="18"/>
      <c r="F32" s="11">
        <v>-75000</v>
      </c>
      <c r="G32" s="13">
        <f>G31+F32</f>
        <v>162000</v>
      </c>
      <c r="H32" s="19"/>
      <c r="I32" s="19"/>
      <c r="J32" s="19"/>
      <c r="K32" s="25"/>
      <c r="L32" s="8">
        <f>SUM(L29:L31)</f>
        <v>158170</v>
      </c>
    </row>
    <row r="33" spans="1:12" s="3" customFormat="1">
      <c r="A33" s="25"/>
      <c r="B33" s="22" t="s">
        <v>87</v>
      </c>
      <c r="C33" s="12"/>
      <c r="D33" s="18"/>
      <c r="E33" s="18"/>
      <c r="F33" s="11">
        <v>-162000</v>
      </c>
      <c r="G33" s="13">
        <f>G32+F33</f>
        <v>0</v>
      </c>
      <c r="H33" s="19"/>
      <c r="I33" s="19"/>
      <c r="J33" s="19"/>
      <c r="K33" s="25"/>
      <c r="L33" s="8"/>
    </row>
    <row r="34" spans="1:12" s="3" customFormat="1">
      <c r="A34" s="25"/>
      <c r="B34" s="22"/>
      <c r="C34" s="12"/>
      <c r="D34" s="18"/>
      <c r="E34" s="18"/>
      <c r="F34" s="11"/>
      <c r="G34" s="13"/>
      <c r="H34" s="12"/>
      <c r="I34" s="12"/>
      <c r="J34" s="12"/>
      <c r="K34" s="25"/>
      <c r="L34" s="8"/>
    </row>
    <row r="35" spans="1:12" s="3" customFormat="1">
      <c r="A35" s="24" t="s">
        <v>57</v>
      </c>
      <c r="B35" s="25" t="s">
        <v>11</v>
      </c>
      <c r="C35" s="12">
        <v>28</v>
      </c>
      <c r="D35" s="18">
        <v>13800</v>
      </c>
      <c r="E35" s="18">
        <v>16000</v>
      </c>
      <c r="F35" s="26">
        <f>C35*E35</f>
        <v>448000</v>
      </c>
      <c r="G35" s="21">
        <v>448000</v>
      </c>
      <c r="H35" s="19">
        <f>E35-D35</f>
        <v>2200</v>
      </c>
      <c r="I35" s="19">
        <f>C35*H35</f>
        <v>61600</v>
      </c>
      <c r="J35" s="18">
        <v>61600</v>
      </c>
      <c r="K35" s="25"/>
      <c r="L35" s="9">
        <f>C35*D35</f>
        <v>386400</v>
      </c>
    </row>
    <row r="36" spans="1:12" s="3" customFormat="1">
      <c r="A36" s="25"/>
      <c r="B36" s="25" t="s">
        <v>12</v>
      </c>
      <c r="C36" s="12">
        <v>13</v>
      </c>
      <c r="D36" s="18">
        <v>35250</v>
      </c>
      <c r="E36" s="18">
        <v>39000</v>
      </c>
      <c r="F36" s="26">
        <f>C36*E36</f>
        <v>507000</v>
      </c>
      <c r="G36" s="21">
        <f>G35+F36</f>
        <v>955000</v>
      </c>
      <c r="H36" s="19">
        <f>E36-D36</f>
        <v>3750</v>
      </c>
      <c r="I36" s="19">
        <f>C36*H36</f>
        <v>48750</v>
      </c>
      <c r="J36" s="19">
        <f>J35+I36</f>
        <v>110350</v>
      </c>
      <c r="K36" s="25"/>
      <c r="L36" s="9">
        <f t="shared" ref="L36:L39" si="20">C36*D36</f>
        <v>458250</v>
      </c>
    </row>
    <row r="37" spans="1:12" s="3" customFormat="1">
      <c r="A37" s="25"/>
      <c r="B37" s="12" t="s">
        <v>54</v>
      </c>
      <c r="C37" s="12">
        <v>4</v>
      </c>
      <c r="D37" s="18">
        <v>20000</v>
      </c>
      <c r="E37" s="18">
        <v>19000</v>
      </c>
      <c r="F37" s="26">
        <f t="shared" ref="F37:F39" si="21">C37*E37</f>
        <v>76000</v>
      </c>
      <c r="G37" s="21">
        <f t="shared" ref="G37:G39" si="22">G36+F37</f>
        <v>1031000</v>
      </c>
      <c r="H37" s="19">
        <f t="shared" ref="H37:H39" si="23">E37-D37</f>
        <v>-1000</v>
      </c>
      <c r="I37" s="19">
        <f t="shared" ref="I37:I39" si="24">C37*H37</f>
        <v>-4000</v>
      </c>
      <c r="J37" s="21">
        <f t="shared" ref="J37:J39" si="25">J36+I37</f>
        <v>106350</v>
      </c>
      <c r="K37" s="25"/>
      <c r="L37" s="9">
        <f t="shared" si="20"/>
        <v>80000</v>
      </c>
    </row>
    <row r="38" spans="1:12" s="3" customFormat="1">
      <c r="A38" s="25"/>
      <c r="B38" s="12" t="s">
        <v>13</v>
      </c>
      <c r="C38" s="12">
        <v>4</v>
      </c>
      <c r="D38" s="18">
        <v>2500</v>
      </c>
      <c r="E38" s="18">
        <v>3500</v>
      </c>
      <c r="F38" s="26">
        <f t="shared" si="21"/>
        <v>14000</v>
      </c>
      <c r="G38" s="21">
        <f t="shared" si="22"/>
        <v>1045000</v>
      </c>
      <c r="H38" s="19">
        <f t="shared" si="23"/>
        <v>1000</v>
      </c>
      <c r="I38" s="19">
        <f t="shared" si="24"/>
        <v>4000</v>
      </c>
      <c r="J38" s="21">
        <f t="shared" si="25"/>
        <v>110350</v>
      </c>
      <c r="K38" s="25"/>
      <c r="L38" s="9">
        <f t="shared" si="20"/>
        <v>10000</v>
      </c>
    </row>
    <row r="39" spans="1:12" s="3" customFormat="1" ht="17.25">
      <c r="A39" s="25"/>
      <c r="B39" s="12" t="s">
        <v>36</v>
      </c>
      <c r="C39" s="12">
        <v>4</v>
      </c>
      <c r="D39" s="18">
        <v>2800</v>
      </c>
      <c r="E39" s="18">
        <v>3500</v>
      </c>
      <c r="F39" s="26">
        <f t="shared" si="21"/>
        <v>14000</v>
      </c>
      <c r="G39" s="27">
        <f t="shared" si="22"/>
        <v>1059000</v>
      </c>
      <c r="H39" s="19">
        <f t="shared" si="23"/>
        <v>700</v>
      </c>
      <c r="I39" s="19">
        <f t="shared" si="24"/>
        <v>2800</v>
      </c>
      <c r="J39" s="21">
        <f t="shared" si="25"/>
        <v>113150</v>
      </c>
      <c r="K39" s="25"/>
      <c r="L39" s="9">
        <f t="shared" si="20"/>
        <v>11200</v>
      </c>
    </row>
    <row r="40" spans="1:12" s="3" customFormat="1">
      <c r="A40" s="25"/>
      <c r="B40" s="22" t="s">
        <v>39</v>
      </c>
      <c r="C40" s="12"/>
      <c r="D40" s="18"/>
      <c r="E40" s="18"/>
      <c r="F40" s="11">
        <v>-1020000</v>
      </c>
      <c r="G40" s="13">
        <f>G39+F40</f>
        <v>39000</v>
      </c>
      <c r="H40" s="19"/>
      <c r="I40" s="19"/>
      <c r="J40" s="13"/>
      <c r="K40" s="25"/>
      <c r="L40" s="8">
        <f>SUM(L35:L39)</f>
        <v>945850</v>
      </c>
    </row>
    <row r="41" spans="1:12" s="3" customFormat="1">
      <c r="A41" s="25"/>
      <c r="B41" s="22" t="s">
        <v>88</v>
      </c>
      <c r="C41" s="12"/>
      <c r="D41" s="18"/>
      <c r="E41" s="18"/>
      <c r="F41" s="11">
        <v>-39000</v>
      </c>
      <c r="G41" s="13">
        <f>G40+F41</f>
        <v>0</v>
      </c>
      <c r="H41" s="19"/>
      <c r="I41" s="19"/>
      <c r="J41" s="13"/>
      <c r="K41" s="25"/>
      <c r="L41" s="8"/>
    </row>
    <row r="42" spans="1:12" s="3" customFormat="1">
      <c r="A42" s="25"/>
      <c r="B42" s="22"/>
      <c r="C42" s="12"/>
      <c r="D42" s="18"/>
      <c r="E42" s="18"/>
      <c r="F42" s="11"/>
      <c r="G42" s="13"/>
      <c r="H42" s="19"/>
      <c r="I42" s="19"/>
      <c r="J42" s="13"/>
      <c r="K42" s="25"/>
      <c r="L42" s="8"/>
    </row>
    <row r="43" spans="1:12" s="3" customFormat="1">
      <c r="A43" s="24" t="s">
        <v>52</v>
      </c>
      <c r="B43" s="22" t="s">
        <v>11</v>
      </c>
      <c r="C43" s="12">
        <v>43</v>
      </c>
      <c r="D43" s="18">
        <v>13800</v>
      </c>
      <c r="E43" s="18">
        <v>16000</v>
      </c>
      <c r="F43" s="26">
        <f>C43*E43</f>
        <v>688000</v>
      </c>
      <c r="G43" s="21">
        <v>688000</v>
      </c>
      <c r="H43" s="19">
        <f>E43-D43</f>
        <v>2200</v>
      </c>
      <c r="I43" s="19">
        <f>C43*H43</f>
        <v>94600</v>
      </c>
      <c r="J43" s="21">
        <v>94600</v>
      </c>
      <c r="K43" s="25"/>
      <c r="L43" s="9">
        <f>C43*D43</f>
        <v>593400</v>
      </c>
    </row>
    <row r="44" spans="1:12" s="3" customFormat="1">
      <c r="A44" s="25"/>
      <c r="B44" s="22" t="s">
        <v>12</v>
      </c>
      <c r="C44" s="12">
        <v>9</v>
      </c>
      <c r="D44" s="18">
        <v>35250</v>
      </c>
      <c r="E44" s="18">
        <v>39000</v>
      </c>
      <c r="F44" s="26">
        <f>C44*E44</f>
        <v>351000</v>
      </c>
      <c r="G44" s="21">
        <f>G43+F44</f>
        <v>1039000</v>
      </c>
      <c r="H44" s="19">
        <f>E44-D44</f>
        <v>3750</v>
      </c>
      <c r="I44" s="19">
        <f>C44*H44</f>
        <v>33750</v>
      </c>
      <c r="J44" s="21">
        <f>J43+I44</f>
        <v>128350</v>
      </c>
      <c r="K44" s="25"/>
      <c r="L44" s="9">
        <f t="shared" ref="L44:L49" si="26">C44*D44</f>
        <v>317250</v>
      </c>
    </row>
    <row r="45" spans="1:12" s="3" customFormat="1">
      <c r="A45" s="25"/>
      <c r="B45" s="22" t="s">
        <v>54</v>
      </c>
      <c r="C45" s="12">
        <v>7</v>
      </c>
      <c r="D45" s="18">
        <v>20000</v>
      </c>
      <c r="E45" s="18">
        <v>19000</v>
      </c>
      <c r="F45" s="26">
        <f t="shared" ref="F45:F49" si="27">C45*E45</f>
        <v>133000</v>
      </c>
      <c r="G45" s="21">
        <f t="shared" ref="G45:G49" si="28">G44+F45</f>
        <v>1172000</v>
      </c>
      <c r="H45" s="19">
        <f t="shared" ref="H45:H49" si="29">E45-D45</f>
        <v>-1000</v>
      </c>
      <c r="I45" s="19">
        <f t="shared" ref="I45:I49" si="30">C45*H45</f>
        <v>-7000</v>
      </c>
      <c r="J45" s="21">
        <f t="shared" ref="J45:J49" si="31">J44+I45</f>
        <v>121350</v>
      </c>
      <c r="K45" s="25"/>
      <c r="L45" s="9">
        <f t="shared" si="26"/>
        <v>140000</v>
      </c>
    </row>
    <row r="46" spans="1:12" s="3" customFormat="1">
      <c r="A46" s="25"/>
      <c r="B46" s="22" t="s">
        <v>65</v>
      </c>
      <c r="C46" s="12">
        <v>1</v>
      </c>
      <c r="D46" s="18">
        <v>38000</v>
      </c>
      <c r="E46" s="18">
        <v>40000</v>
      </c>
      <c r="F46" s="26">
        <f t="shared" si="27"/>
        <v>40000</v>
      </c>
      <c r="G46" s="21">
        <f t="shared" si="28"/>
        <v>1212000</v>
      </c>
      <c r="H46" s="19">
        <f t="shared" si="29"/>
        <v>2000</v>
      </c>
      <c r="I46" s="19">
        <f t="shared" si="30"/>
        <v>2000</v>
      </c>
      <c r="J46" s="21">
        <f t="shared" si="31"/>
        <v>123350</v>
      </c>
      <c r="K46" s="25"/>
      <c r="L46" s="9">
        <f t="shared" si="26"/>
        <v>38000</v>
      </c>
    </row>
    <row r="47" spans="1:12" s="3" customFormat="1">
      <c r="A47" s="25"/>
      <c r="B47" s="22" t="s">
        <v>13</v>
      </c>
      <c r="C47" s="12">
        <v>2</v>
      </c>
      <c r="D47" s="18">
        <v>2500</v>
      </c>
      <c r="E47" s="18">
        <v>3500</v>
      </c>
      <c r="F47" s="26">
        <f t="shared" si="27"/>
        <v>7000</v>
      </c>
      <c r="G47" s="21">
        <f t="shared" si="28"/>
        <v>1219000</v>
      </c>
      <c r="H47" s="19">
        <f t="shared" si="29"/>
        <v>1000</v>
      </c>
      <c r="I47" s="19">
        <f t="shared" si="30"/>
        <v>2000</v>
      </c>
      <c r="J47" s="21">
        <f t="shared" si="31"/>
        <v>125350</v>
      </c>
      <c r="K47" s="25"/>
      <c r="L47" s="9">
        <f t="shared" si="26"/>
        <v>5000</v>
      </c>
    </row>
    <row r="48" spans="1:12" s="3" customFormat="1">
      <c r="A48" s="25"/>
      <c r="B48" s="22" t="s">
        <v>36</v>
      </c>
      <c r="C48" s="12">
        <v>2</v>
      </c>
      <c r="D48" s="18">
        <v>2800</v>
      </c>
      <c r="E48" s="18">
        <v>3500</v>
      </c>
      <c r="F48" s="26">
        <f t="shared" si="27"/>
        <v>7000</v>
      </c>
      <c r="G48" s="21">
        <f t="shared" si="28"/>
        <v>1226000</v>
      </c>
      <c r="H48" s="19">
        <f t="shared" si="29"/>
        <v>700</v>
      </c>
      <c r="I48" s="19">
        <f t="shared" si="30"/>
        <v>1400</v>
      </c>
      <c r="J48" s="21">
        <f t="shared" si="31"/>
        <v>126750</v>
      </c>
      <c r="K48" s="25"/>
      <c r="L48" s="9">
        <f t="shared" si="26"/>
        <v>5600</v>
      </c>
    </row>
    <row r="49" spans="1:12" s="3" customFormat="1">
      <c r="A49" s="25"/>
      <c r="B49" s="22" t="s">
        <v>36</v>
      </c>
      <c r="C49" s="12">
        <v>3</v>
      </c>
      <c r="D49" s="18">
        <v>2500</v>
      </c>
      <c r="E49" s="18">
        <v>5000</v>
      </c>
      <c r="F49" s="26">
        <f t="shared" si="27"/>
        <v>15000</v>
      </c>
      <c r="G49" s="39">
        <f t="shared" si="28"/>
        <v>1241000</v>
      </c>
      <c r="H49" s="19">
        <f t="shared" si="29"/>
        <v>2500</v>
      </c>
      <c r="I49" s="19">
        <f t="shared" si="30"/>
        <v>7500</v>
      </c>
      <c r="J49" s="13">
        <f t="shared" si="31"/>
        <v>134250</v>
      </c>
      <c r="K49" s="25"/>
      <c r="L49" s="9">
        <f t="shared" si="26"/>
        <v>7500</v>
      </c>
    </row>
    <row r="50" spans="1:12" s="3" customFormat="1">
      <c r="A50" s="25"/>
      <c r="B50" s="22" t="s">
        <v>70</v>
      </c>
      <c r="C50" s="12"/>
      <c r="D50" s="18"/>
      <c r="E50" s="18"/>
      <c r="F50" s="11">
        <v>-1241000</v>
      </c>
      <c r="G50" s="13">
        <f>G49+F50</f>
        <v>0</v>
      </c>
      <c r="H50" s="19"/>
      <c r="I50" s="19"/>
      <c r="J50" s="13"/>
      <c r="K50" s="25"/>
      <c r="L50" s="8">
        <f>SUM(L43:L49)</f>
        <v>1106750</v>
      </c>
    </row>
    <row r="51" spans="1:12">
      <c r="A51" s="12"/>
      <c r="B51" s="12"/>
      <c r="C51" s="12"/>
      <c r="D51" s="18"/>
      <c r="E51" s="18"/>
      <c r="F51" s="19"/>
      <c r="G51" s="12"/>
      <c r="H51" s="12"/>
      <c r="I51" s="12"/>
      <c r="J51" s="12"/>
      <c r="K51" s="12"/>
    </row>
    <row r="52" spans="1:12">
      <c r="A52" s="24" t="s">
        <v>33</v>
      </c>
      <c r="B52" s="22" t="s">
        <v>45</v>
      </c>
      <c r="C52" s="12"/>
      <c r="D52" s="18"/>
      <c r="E52" s="18"/>
      <c r="F52" s="11"/>
      <c r="G52" s="11">
        <v>850000</v>
      </c>
      <c r="H52" s="12"/>
      <c r="I52" s="12"/>
      <c r="J52" s="12"/>
      <c r="K52" s="12"/>
    </row>
    <row r="53" spans="1:12">
      <c r="A53" s="22"/>
      <c r="B53" s="22" t="s">
        <v>45</v>
      </c>
      <c r="C53" s="12"/>
      <c r="D53" s="18"/>
      <c r="E53" s="18"/>
      <c r="F53" s="11"/>
      <c r="G53" s="11">
        <v>249000</v>
      </c>
      <c r="H53" s="12"/>
      <c r="I53" s="12"/>
      <c r="J53" s="12"/>
      <c r="K53" s="12"/>
    </row>
    <row r="54" spans="1:12">
      <c r="A54" s="12"/>
      <c r="B54" s="22" t="s">
        <v>51</v>
      </c>
      <c r="C54" s="12"/>
      <c r="D54" s="18"/>
      <c r="E54" s="18"/>
      <c r="F54" s="11"/>
      <c r="G54" s="11">
        <v>1241000</v>
      </c>
      <c r="H54" s="12"/>
      <c r="I54" s="12"/>
      <c r="J54" s="12"/>
      <c r="K54" s="12"/>
    </row>
    <row r="55" spans="1:12">
      <c r="A55" s="12"/>
      <c r="B55" s="22" t="s">
        <v>66</v>
      </c>
      <c r="C55" s="12"/>
      <c r="D55" s="18"/>
      <c r="E55" s="18"/>
      <c r="F55" s="11"/>
      <c r="G55" s="11">
        <v>1020000</v>
      </c>
      <c r="H55" s="12"/>
      <c r="I55" s="12"/>
      <c r="J55" s="12"/>
      <c r="K55" s="12"/>
    </row>
    <row r="56" spans="1:12">
      <c r="A56" s="12"/>
      <c r="B56" s="22" t="s">
        <v>40</v>
      </c>
      <c r="C56" s="12"/>
      <c r="D56" s="18"/>
      <c r="E56" s="18"/>
      <c r="F56" s="11"/>
      <c r="G56" s="11">
        <v>75000</v>
      </c>
      <c r="H56" s="12"/>
      <c r="I56" s="12"/>
      <c r="J56" s="12"/>
      <c r="K56" s="12"/>
    </row>
    <row r="57" spans="1:12">
      <c r="A57" s="12"/>
      <c r="B57" s="22" t="s">
        <v>48</v>
      </c>
      <c r="C57" s="12"/>
      <c r="D57" s="18"/>
      <c r="E57" s="18"/>
      <c r="F57" s="11"/>
      <c r="G57" s="11">
        <v>350000</v>
      </c>
      <c r="H57" s="12"/>
      <c r="I57" s="12"/>
      <c r="J57" s="12"/>
      <c r="K57" s="12"/>
    </row>
    <row r="58" spans="1:12">
      <c r="A58" s="12"/>
      <c r="B58" s="22" t="s">
        <v>48</v>
      </c>
      <c r="C58" s="12"/>
      <c r="D58" s="18"/>
      <c r="E58" s="18"/>
      <c r="F58" s="13"/>
      <c r="G58" s="13">
        <v>116000</v>
      </c>
      <c r="H58" s="12"/>
      <c r="I58" s="12"/>
      <c r="J58" s="12"/>
      <c r="K58" s="12"/>
    </row>
    <row r="59" spans="1:12" ht="17.25">
      <c r="A59" s="22"/>
      <c r="B59" s="22" t="s">
        <v>34</v>
      </c>
      <c r="C59" s="12"/>
      <c r="D59" s="18"/>
      <c r="E59" s="18"/>
      <c r="F59" s="13"/>
      <c r="G59" s="27">
        <f>SUM(G52:G58)</f>
        <v>3901000</v>
      </c>
      <c r="H59" s="12"/>
      <c r="I59" s="12"/>
      <c r="J59" s="12"/>
      <c r="K59" s="12"/>
    </row>
    <row r="60" spans="1:12">
      <c r="A60" s="22"/>
      <c r="B60" s="22"/>
      <c r="C60" s="12"/>
      <c r="D60" s="18"/>
      <c r="E60" s="18"/>
      <c r="F60" s="13"/>
      <c r="G60" s="13"/>
      <c r="H60" s="12"/>
      <c r="I60" s="12"/>
      <c r="J60" s="12"/>
      <c r="K60" s="12"/>
    </row>
    <row r="61" spans="1:12">
      <c r="A61" s="12"/>
      <c r="B61" s="22" t="s">
        <v>35</v>
      </c>
      <c r="C61" s="12"/>
      <c r="D61" s="18"/>
      <c r="E61" s="18"/>
      <c r="F61" s="11">
        <v>-3400000</v>
      </c>
      <c r="G61" s="13">
        <f>G59+F61</f>
        <v>501000</v>
      </c>
      <c r="H61" s="12"/>
      <c r="I61" s="12"/>
      <c r="J61" s="12"/>
      <c r="K61" s="12"/>
    </row>
    <row r="62" spans="1:12">
      <c r="A62" s="28"/>
      <c r="B62" s="22" t="s">
        <v>41</v>
      </c>
      <c r="C62" s="12"/>
      <c r="D62" s="18"/>
      <c r="E62" s="18"/>
      <c r="F62" s="11">
        <v>-250000</v>
      </c>
      <c r="G62" s="13">
        <f t="shared" ref="G62:G78" si="32">G61+F62</f>
        <v>251000</v>
      </c>
      <c r="H62" s="12"/>
      <c r="I62" s="12"/>
      <c r="J62" s="12"/>
      <c r="K62" s="12"/>
    </row>
    <row r="63" spans="1:12">
      <c r="A63" s="28"/>
      <c r="B63" s="22" t="s">
        <v>106</v>
      </c>
      <c r="C63" s="12"/>
      <c r="D63" s="18"/>
      <c r="E63" s="18"/>
      <c r="F63" s="11">
        <v>-32000</v>
      </c>
      <c r="G63" s="13">
        <f t="shared" si="32"/>
        <v>219000</v>
      </c>
      <c r="H63" s="12"/>
      <c r="I63" s="12"/>
      <c r="J63" s="12"/>
      <c r="K63" s="12"/>
    </row>
    <row r="64" spans="1:12">
      <c r="A64" s="28"/>
      <c r="B64" s="22" t="s">
        <v>107</v>
      </c>
      <c r="C64" s="12"/>
      <c r="D64" s="18"/>
      <c r="E64" s="18"/>
      <c r="F64" s="11">
        <v>-3000</v>
      </c>
      <c r="G64" s="13">
        <f t="shared" si="32"/>
        <v>216000</v>
      </c>
      <c r="H64" s="12"/>
      <c r="I64" s="12"/>
      <c r="J64" s="12"/>
      <c r="K64" s="12"/>
    </row>
    <row r="65" spans="1:11">
      <c r="A65" s="28"/>
      <c r="B65" s="22" t="s">
        <v>108</v>
      </c>
      <c r="C65" s="12"/>
      <c r="D65" s="18"/>
      <c r="E65" s="18"/>
      <c r="F65" s="11">
        <v>-1000</v>
      </c>
      <c r="G65" s="13">
        <f t="shared" si="32"/>
        <v>215000</v>
      </c>
      <c r="H65" s="12"/>
      <c r="I65" s="12"/>
      <c r="J65" s="12"/>
      <c r="K65" s="12"/>
    </row>
    <row r="66" spans="1:11">
      <c r="A66" s="12"/>
      <c r="B66" s="22" t="s">
        <v>109</v>
      </c>
      <c r="C66" s="12"/>
      <c r="D66" s="18"/>
      <c r="E66" s="18"/>
      <c r="F66" s="11">
        <v>-5000</v>
      </c>
      <c r="G66" s="13">
        <f t="shared" si="32"/>
        <v>210000</v>
      </c>
      <c r="H66" s="12"/>
      <c r="I66" s="12"/>
      <c r="J66" s="12"/>
      <c r="K66" s="12"/>
    </row>
    <row r="67" spans="1:11">
      <c r="A67" s="12"/>
      <c r="B67" s="22" t="s">
        <v>110</v>
      </c>
      <c r="C67" s="12"/>
      <c r="D67" s="18"/>
      <c r="E67" s="18"/>
      <c r="F67" s="11">
        <v>-2000</v>
      </c>
      <c r="G67" s="13">
        <f t="shared" si="32"/>
        <v>208000</v>
      </c>
      <c r="H67" s="12"/>
      <c r="I67" s="12"/>
      <c r="J67" s="12"/>
      <c r="K67" s="12"/>
    </row>
    <row r="68" spans="1:11">
      <c r="A68" s="12"/>
      <c r="B68" s="22" t="s">
        <v>111</v>
      </c>
      <c r="C68" s="12"/>
      <c r="D68" s="18"/>
      <c r="E68" s="18"/>
      <c r="F68" s="11">
        <v>-5000</v>
      </c>
      <c r="G68" s="13">
        <f t="shared" si="32"/>
        <v>203000</v>
      </c>
      <c r="H68" s="12"/>
      <c r="I68" s="12"/>
      <c r="J68" s="12"/>
      <c r="K68" s="12"/>
    </row>
    <row r="69" spans="1:11">
      <c r="A69" s="12"/>
      <c r="B69" s="22" t="s">
        <v>112</v>
      </c>
      <c r="C69" s="12"/>
      <c r="D69" s="18"/>
      <c r="E69" s="18"/>
      <c r="F69" s="13">
        <v>-30000</v>
      </c>
      <c r="G69" s="13">
        <f t="shared" si="32"/>
        <v>173000</v>
      </c>
      <c r="H69" s="12"/>
      <c r="I69" s="12"/>
      <c r="J69" s="12"/>
      <c r="K69" s="12"/>
    </row>
    <row r="70" spans="1:11">
      <c r="A70" s="12"/>
      <c r="B70" s="22" t="s">
        <v>113</v>
      </c>
      <c r="C70" s="12"/>
      <c r="D70" s="18"/>
      <c r="E70" s="18"/>
      <c r="F70" s="11">
        <v>-100000</v>
      </c>
      <c r="G70" s="13">
        <f t="shared" si="32"/>
        <v>73000</v>
      </c>
      <c r="H70" s="12"/>
      <c r="I70" s="12"/>
      <c r="J70" s="12"/>
      <c r="K70" s="12"/>
    </row>
    <row r="71" spans="1:11">
      <c r="A71" s="12"/>
      <c r="B71" s="22" t="s">
        <v>67</v>
      </c>
      <c r="C71" s="12"/>
      <c r="D71" s="18"/>
      <c r="E71" s="18"/>
      <c r="F71" s="11">
        <v>-13000</v>
      </c>
      <c r="G71" s="13">
        <f t="shared" si="32"/>
        <v>60000</v>
      </c>
      <c r="H71" s="12"/>
      <c r="I71" s="12"/>
      <c r="J71" s="12"/>
      <c r="K71" s="12"/>
    </row>
    <row r="72" spans="1:11">
      <c r="A72" s="12"/>
      <c r="B72" s="22" t="s">
        <v>64</v>
      </c>
      <c r="C72" s="12"/>
      <c r="D72" s="18"/>
      <c r="E72" s="18"/>
      <c r="F72" s="11">
        <v>-10000</v>
      </c>
      <c r="G72" s="13">
        <f t="shared" si="32"/>
        <v>50000</v>
      </c>
      <c r="H72" s="12"/>
      <c r="I72" s="12"/>
      <c r="J72" s="12"/>
      <c r="K72" s="12"/>
    </row>
    <row r="73" spans="1:11">
      <c r="A73" s="12"/>
      <c r="B73" s="29" t="s">
        <v>114</v>
      </c>
      <c r="C73" s="12"/>
      <c r="D73" s="18"/>
      <c r="E73" s="18"/>
      <c r="F73" s="42">
        <v>-5000</v>
      </c>
      <c r="G73" s="13">
        <f t="shared" si="32"/>
        <v>45000</v>
      </c>
      <c r="H73" s="12"/>
      <c r="I73" s="12"/>
      <c r="J73" s="12"/>
      <c r="K73" s="12"/>
    </row>
    <row r="74" spans="1:11">
      <c r="A74" s="12"/>
      <c r="B74" s="29" t="s">
        <v>115</v>
      </c>
      <c r="C74" s="12"/>
      <c r="D74" s="18"/>
      <c r="E74" s="18"/>
      <c r="F74" s="42">
        <v>-5000</v>
      </c>
      <c r="G74" s="13">
        <f t="shared" si="32"/>
        <v>40000</v>
      </c>
      <c r="H74" s="12"/>
      <c r="I74" s="12"/>
      <c r="J74" s="12"/>
      <c r="K74" s="12"/>
    </row>
    <row r="75" spans="1:11">
      <c r="A75" s="12"/>
      <c r="B75" s="29" t="s">
        <v>116</v>
      </c>
      <c r="C75" s="12"/>
      <c r="D75" s="18"/>
      <c r="E75" s="18"/>
      <c r="F75" s="42">
        <v>-10000</v>
      </c>
      <c r="G75" s="13">
        <f t="shared" si="32"/>
        <v>30000</v>
      </c>
      <c r="H75" s="12"/>
      <c r="I75" s="12"/>
      <c r="J75" s="12"/>
      <c r="K75" s="12"/>
    </row>
    <row r="76" spans="1:11">
      <c r="A76" s="12"/>
      <c r="B76" s="29" t="s">
        <v>117</v>
      </c>
      <c r="C76" s="12"/>
      <c r="D76" s="18"/>
      <c r="E76" s="18"/>
      <c r="F76" s="42">
        <v>-10000</v>
      </c>
      <c r="G76" s="13">
        <f t="shared" si="32"/>
        <v>20000</v>
      </c>
      <c r="H76" s="12"/>
      <c r="I76" s="12"/>
      <c r="J76" s="12"/>
      <c r="K76" s="12"/>
    </row>
    <row r="77" spans="1:11">
      <c r="A77" s="12"/>
      <c r="B77" s="29" t="s">
        <v>118</v>
      </c>
      <c r="C77" s="12"/>
      <c r="D77" s="18"/>
      <c r="E77" s="18"/>
      <c r="F77" s="42">
        <v>-5000</v>
      </c>
      <c r="G77" s="13">
        <f t="shared" si="32"/>
        <v>15000</v>
      </c>
      <c r="H77" s="12"/>
      <c r="I77" s="12"/>
      <c r="J77" s="12"/>
      <c r="K77" s="12"/>
    </row>
    <row r="78" spans="1:11" s="1" customFormat="1">
      <c r="A78" s="22"/>
      <c r="B78" s="22" t="s">
        <v>119</v>
      </c>
      <c r="C78" s="22"/>
      <c r="D78" s="11"/>
      <c r="E78" s="11"/>
      <c r="F78" s="22">
        <v>-15000</v>
      </c>
      <c r="G78" s="13">
        <f t="shared" si="32"/>
        <v>0</v>
      </c>
      <c r="H78" s="22"/>
      <c r="I78" s="22"/>
      <c r="J78" s="22"/>
      <c r="K78" s="22"/>
    </row>
  </sheetData>
  <mergeCells count="4">
    <mergeCell ref="C11:F11"/>
    <mergeCell ref="C12:F12"/>
    <mergeCell ref="C13:F13"/>
    <mergeCell ref="D1:K1"/>
  </mergeCells>
  <pageMargins left="0.7" right="0.7" top="0.75" bottom="0.75" header="0.3" footer="0.3"/>
  <pageSetup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topLeftCell="A29" workbookViewId="0">
      <selection activeCell="B53" sqref="B53"/>
    </sheetView>
  </sheetViews>
  <sheetFormatPr defaultRowHeight="15"/>
  <cols>
    <col min="1" max="1" width="12.5703125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2" ht="15.75">
      <c r="A1" s="4"/>
      <c r="B1" s="4"/>
      <c r="C1" s="4"/>
      <c r="D1" s="5"/>
      <c r="E1" s="5"/>
      <c r="F1" s="44" t="s">
        <v>76</v>
      </c>
      <c r="G1" s="44"/>
      <c r="H1" s="44"/>
      <c r="I1" s="44"/>
      <c r="J1" s="44"/>
      <c r="K1" s="44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4" t="s">
        <v>74</v>
      </c>
    </row>
    <row r="3" spans="1:12">
      <c r="A3" s="24" t="s">
        <v>18</v>
      </c>
      <c r="B3" s="12" t="s">
        <v>49</v>
      </c>
      <c r="C3" s="12">
        <v>2</v>
      </c>
      <c r="D3" s="18">
        <v>15340</v>
      </c>
      <c r="E3" s="18">
        <v>30000</v>
      </c>
      <c r="F3" s="19">
        <f t="shared" ref="F3" si="0">C3*E3</f>
        <v>60000</v>
      </c>
      <c r="G3" s="21">
        <v>60000</v>
      </c>
      <c r="H3" s="19">
        <f t="shared" ref="H3" si="1">E3-D3</f>
        <v>14660</v>
      </c>
      <c r="I3" s="19">
        <f t="shared" ref="I3" si="2">C3*H3</f>
        <v>29320</v>
      </c>
      <c r="J3" s="26">
        <v>29320</v>
      </c>
      <c r="K3" s="12"/>
      <c r="L3" s="7">
        <f>C3*D3</f>
        <v>30680</v>
      </c>
    </row>
    <row r="4" spans="1:12">
      <c r="A4" s="22"/>
      <c r="B4" s="12" t="s">
        <v>13</v>
      </c>
      <c r="C4" s="12">
        <v>1</v>
      </c>
      <c r="D4" s="18">
        <v>2500</v>
      </c>
      <c r="E4" s="18">
        <v>5000</v>
      </c>
      <c r="F4" s="19">
        <f t="shared" ref="F4:F5" si="3">C4*E4</f>
        <v>5000</v>
      </c>
      <c r="G4" s="21">
        <f t="shared" ref="G4:G5" si="4">G3+F4</f>
        <v>65000</v>
      </c>
      <c r="H4" s="19">
        <f t="shared" ref="H4:H5" si="5">E4-D4</f>
        <v>2500</v>
      </c>
      <c r="I4" s="19">
        <f t="shared" ref="I4:I5" si="6">C4*H4</f>
        <v>2500</v>
      </c>
      <c r="J4" s="26">
        <f t="shared" ref="J4:J5" si="7">J3+I4</f>
        <v>31820</v>
      </c>
      <c r="K4" s="12"/>
      <c r="L4" s="7">
        <f t="shared" ref="L4:L5" si="8">C4*D4</f>
        <v>2500</v>
      </c>
    </row>
    <row r="5" spans="1:12">
      <c r="A5" s="22"/>
      <c r="B5" s="12" t="s">
        <v>72</v>
      </c>
      <c r="C5" s="12">
        <v>2</v>
      </c>
      <c r="D5" s="18">
        <v>76900</v>
      </c>
      <c r="E5" s="18">
        <v>85000</v>
      </c>
      <c r="F5" s="19">
        <f t="shared" si="3"/>
        <v>170000</v>
      </c>
      <c r="G5" s="39">
        <f t="shared" si="4"/>
        <v>235000</v>
      </c>
      <c r="H5" s="19">
        <f t="shared" si="5"/>
        <v>8100</v>
      </c>
      <c r="I5" s="19">
        <f t="shared" si="6"/>
        <v>16200</v>
      </c>
      <c r="J5" s="11">
        <f t="shared" si="7"/>
        <v>48020</v>
      </c>
      <c r="K5" s="12"/>
      <c r="L5" s="7">
        <f t="shared" si="8"/>
        <v>153800</v>
      </c>
    </row>
    <row r="6" spans="1:12" s="1" customFormat="1">
      <c r="A6" s="22"/>
      <c r="B6" s="22" t="s">
        <v>96</v>
      </c>
      <c r="C6" s="22"/>
      <c r="D6" s="11"/>
      <c r="E6" s="11"/>
      <c r="F6" s="11">
        <v>-5000</v>
      </c>
      <c r="G6" s="13">
        <f>G5+F6</f>
        <v>230000</v>
      </c>
      <c r="H6" s="13"/>
      <c r="I6" s="13"/>
      <c r="J6" s="11"/>
      <c r="K6" s="22"/>
      <c r="L6" s="8">
        <f>SUM(L3:L5)</f>
        <v>186980</v>
      </c>
    </row>
    <row r="7" spans="1:12" s="1" customFormat="1">
      <c r="A7" s="22"/>
      <c r="B7" s="22" t="s">
        <v>62</v>
      </c>
      <c r="C7" s="22"/>
      <c r="D7" s="11"/>
      <c r="E7" s="11"/>
      <c r="F7" s="11">
        <v>-2000</v>
      </c>
      <c r="G7" s="13">
        <f>G6+F7</f>
        <v>228000</v>
      </c>
      <c r="H7" s="13"/>
      <c r="I7" s="13"/>
      <c r="J7" s="11"/>
      <c r="K7" s="22"/>
      <c r="L7" s="8"/>
    </row>
    <row r="8" spans="1:12" s="1" customFormat="1">
      <c r="A8" s="22"/>
      <c r="B8" s="22" t="s">
        <v>17</v>
      </c>
      <c r="C8" s="22"/>
      <c r="D8" s="11"/>
      <c r="E8" s="11"/>
      <c r="F8" s="11">
        <v>-228000</v>
      </c>
      <c r="G8" s="13">
        <f>G7+F8</f>
        <v>0</v>
      </c>
      <c r="H8" s="13"/>
      <c r="I8" s="13"/>
      <c r="J8" s="11"/>
      <c r="K8" s="22"/>
      <c r="L8" s="8"/>
    </row>
    <row r="9" spans="1:12">
      <c r="A9" s="12"/>
      <c r="B9" s="12"/>
      <c r="C9" s="12"/>
      <c r="D9" s="18"/>
      <c r="E9" s="18"/>
      <c r="F9" s="12"/>
      <c r="G9" s="12"/>
      <c r="H9" s="12"/>
      <c r="I9" s="12"/>
      <c r="J9" s="12"/>
      <c r="K9" s="12"/>
    </row>
    <row r="10" spans="1:12">
      <c r="A10" s="24" t="s">
        <v>16</v>
      </c>
      <c r="B10" s="12" t="s">
        <v>30</v>
      </c>
      <c r="C10" s="12">
        <v>1</v>
      </c>
      <c r="D10" s="18">
        <v>39100</v>
      </c>
      <c r="E10" s="18">
        <v>45000</v>
      </c>
      <c r="F10" s="19">
        <f t="shared" ref="F10:F17" si="9">C10*E10</f>
        <v>45000</v>
      </c>
      <c r="G10" s="19">
        <v>45000</v>
      </c>
      <c r="H10" s="19">
        <f t="shared" ref="H10:H17" si="10">E10-D10</f>
        <v>5900</v>
      </c>
      <c r="I10" s="19">
        <f t="shared" ref="I10:I17" si="11">C10*H10</f>
        <v>5900</v>
      </c>
      <c r="J10" s="19">
        <v>5900</v>
      </c>
      <c r="K10" s="12"/>
      <c r="L10" s="7">
        <f>C10*D10</f>
        <v>39100</v>
      </c>
    </row>
    <row r="11" spans="1:12">
      <c r="A11" s="12"/>
      <c r="B11" s="12" t="s">
        <v>61</v>
      </c>
      <c r="C11" s="12">
        <v>1</v>
      </c>
      <c r="D11" s="18">
        <v>39100</v>
      </c>
      <c r="E11" s="18">
        <v>42000</v>
      </c>
      <c r="F11" s="19">
        <f t="shared" si="9"/>
        <v>42000</v>
      </c>
      <c r="G11" s="41">
        <f>G10+F11</f>
        <v>87000</v>
      </c>
      <c r="H11" s="19">
        <f t="shared" si="10"/>
        <v>2900</v>
      </c>
      <c r="I11" s="19">
        <f t="shared" si="11"/>
        <v>2900</v>
      </c>
      <c r="J11" s="21">
        <f>J10+I11</f>
        <v>8800</v>
      </c>
      <c r="K11" s="12"/>
      <c r="L11" s="7">
        <f t="shared" ref="L11:L17" si="12">C11*D11</f>
        <v>39100</v>
      </c>
    </row>
    <row r="12" spans="1:12">
      <c r="A12" s="12"/>
      <c r="B12" s="12" t="s">
        <v>14</v>
      </c>
      <c r="C12" s="12">
        <v>1</v>
      </c>
      <c r="D12" s="18">
        <v>76900</v>
      </c>
      <c r="E12" s="18">
        <v>85000</v>
      </c>
      <c r="F12" s="19">
        <f t="shared" si="9"/>
        <v>85000</v>
      </c>
      <c r="G12" s="41">
        <f t="shared" ref="G12:G17" si="13">G11+F12</f>
        <v>172000</v>
      </c>
      <c r="H12" s="19">
        <f t="shared" si="10"/>
        <v>8100</v>
      </c>
      <c r="I12" s="19">
        <f t="shared" si="11"/>
        <v>8100</v>
      </c>
      <c r="J12" s="21">
        <f t="shared" ref="J12:J17" si="14">J11+I12</f>
        <v>16900</v>
      </c>
      <c r="K12" s="12"/>
      <c r="L12" s="7">
        <f t="shared" si="12"/>
        <v>76900</v>
      </c>
    </row>
    <row r="13" spans="1:12">
      <c r="A13" s="12"/>
      <c r="B13" s="12" t="s">
        <v>11</v>
      </c>
      <c r="C13" s="12">
        <v>1</v>
      </c>
      <c r="D13" s="18">
        <v>13800</v>
      </c>
      <c r="E13" s="18">
        <v>18000</v>
      </c>
      <c r="F13" s="19">
        <f t="shared" si="9"/>
        <v>18000</v>
      </c>
      <c r="G13" s="41">
        <f t="shared" si="13"/>
        <v>190000</v>
      </c>
      <c r="H13" s="19">
        <f t="shared" si="10"/>
        <v>4200</v>
      </c>
      <c r="I13" s="19">
        <f t="shared" si="11"/>
        <v>4200</v>
      </c>
      <c r="J13" s="21">
        <f t="shared" si="14"/>
        <v>21100</v>
      </c>
      <c r="K13" s="12"/>
      <c r="L13" s="7">
        <f t="shared" si="12"/>
        <v>13800</v>
      </c>
    </row>
    <row r="14" spans="1:12">
      <c r="A14" s="12"/>
      <c r="B14" s="12" t="s">
        <v>11</v>
      </c>
      <c r="C14" s="12">
        <v>1</v>
      </c>
      <c r="D14" s="18">
        <v>13800</v>
      </c>
      <c r="E14" s="18">
        <v>16000</v>
      </c>
      <c r="F14" s="19">
        <f t="shared" si="9"/>
        <v>16000</v>
      </c>
      <c r="G14" s="41">
        <f t="shared" si="13"/>
        <v>206000</v>
      </c>
      <c r="H14" s="19">
        <f t="shared" si="10"/>
        <v>2200</v>
      </c>
      <c r="I14" s="19">
        <f t="shared" si="11"/>
        <v>2200</v>
      </c>
      <c r="J14" s="21">
        <f t="shared" si="14"/>
        <v>23300</v>
      </c>
      <c r="K14" s="12"/>
      <c r="L14" s="7">
        <f t="shared" si="12"/>
        <v>13800</v>
      </c>
    </row>
    <row r="15" spans="1:12">
      <c r="A15" s="12"/>
      <c r="B15" s="12" t="s">
        <v>102</v>
      </c>
      <c r="C15" s="12">
        <v>1</v>
      </c>
      <c r="D15" s="18">
        <v>69006.399999999994</v>
      </c>
      <c r="E15" s="18">
        <v>73000</v>
      </c>
      <c r="F15" s="19">
        <f t="shared" si="9"/>
        <v>73000</v>
      </c>
      <c r="G15" s="41">
        <f t="shared" si="13"/>
        <v>279000</v>
      </c>
      <c r="H15" s="19">
        <f t="shared" si="10"/>
        <v>3993.6000000000058</v>
      </c>
      <c r="I15" s="19">
        <f t="shared" si="11"/>
        <v>3993.6000000000058</v>
      </c>
      <c r="J15" s="21">
        <f t="shared" si="14"/>
        <v>27293.600000000006</v>
      </c>
      <c r="K15" s="12"/>
      <c r="L15" s="7">
        <f t="shared" si="12"/>
        <v>69006.399999999994</v>
      </c>
    </row>
    <row r="16" spans="1:12">
      <c r="A16" s="12"/>
      <c r="B16" s="12" t="s">
        <v>63</v>
      </c>
      <c r="C16" s="12">
        <v>4</v>
      </c>
      <c r="D16" s="18">
        <v>15340</v>
      </c>
      <c r="E16" s="18">
        <v>30000</v>
      </c>
      <c r="F16" s="19">
        <f t="shared" si="9"/>
        <v>120000</v>
      </c>
      <c r="G16" s="41">
        <f t="shared" si="13"/>
        <v>399000</v>
      </c>
      <c r="H16" s="19">
        <f t="shared" si="10"/>
        <v>14660</v>
      </c>
      <c r="I16" s="19">
        <f t="shared" si="11"/>
        <v>58640</v>
      </c>
      <c r="J16" s="21">
        <f t="shared" si="14"/>
        <v>85933.6</v>
      </c>
      <c r="K16" s="12"/>
      <c r="L16" s="7">
        <f t="shared" si="12"/>
        <v>61360</v>
      </c>
    </row>
    <row r="17" spans="1:12">
      <c r="A17" s="12"/>
      <c r="B17" s="12" t="s">
        <v>103</v>
      </c>
      <c r="C17" s="12">
        <v>1</v>
      </c>
      <c r="D17" s="18">
        <v>1750</v>
      </c>
      <c r="E17" s="18">
        <v>3000</v>
      </c>
      <c r="F17" s="19">
        <f t="shared" si="9"/>
        <v>3000</v>
      </c>
      <c r="G17" s="39">
        <f t="shared" si="13"/>
        <v>402000</v>
      </c>
      <c r="H17" s="19">
        <f t="shared" si="10"/>
        <v>1250</v>
      </c>
      <c r="I17" s="19">
        <f t="shared" si="11"/>
        <v>1250</v>
      </c>
      <c r="J17" s="21">
        <f t="shared" si="14"/>
        <v>87183.6</v>
      </c>
      <c r="K17" s="12"/>
      <c r="L17" s="7">
        <f t="shared" si="12"/>
        <v>1750</v>
      </c>
    </row>
    <row r="18" spans="1:12">
      <c r="A18" s="12"/>
      <c r="B18" s="22" t="s">
        <v>105</v>
      </c>
      <c r="C18" s="22"/>
      <c r="D18" s="11"/>
      <c r="E18" s="11"/>
      <c r="F18" s="13">
        <v>-2000</v>
      </c>
      <c r="G18" s="13">
        <f>G17+F18</f>
        <v>400000</v>
      </c>
      <c r="H18" s="19"/>
      <c r="I18" s="19"/>
      <c r="J18" s="21"/>
      <c r="K18" s="12"/>
      <c r="L18" s="8">
        <f>SUM(L10:L17)</f>
        <v>314816.40000000002</v>
      </c>
    </row>
    <row r="19" spans="1:12">
      <c r="A19" s="12"/>
      <c r="B19" s="22" t="s">
        <v>104</v>
      </c>
      <c r="C19" s="22"/>
      <c r="D19" s="11"/>
      <c r="E19" s="11"/>
      <c r="F19" s="13">
        <v>-400000</v>
      </c>
      <c r="G19" s="13">
        <f>G18+F19</f>
        <v>0</v>
      </c>
      <c r="H19" s="19"/>
      <c r="I19" s="19"/>
      <c r="J19" s="21"/>
      <c r="K19" s="12"/>
      <c r="L19" s="8"/>
    </row>
    <row r="20" spans="1:12">
      <c r="A20" s="12"/>
      <c r="B20" s="22"/>
      <c r="C20" s="22"/>
      <c r="D20" s="11"/>
      <c r="E20" s="11"/>
      <c r="F20" s="13"/>
      <c r="G20" s="13"/>
      <c r="H20" s="19"/>
      <c r="I20" s="19"/>
      <c r="J20" s="21"/>
      <c r="K20" s="12"/>
      <c r="L20" s="7"/>
    </row>
    <row r="21" spans="1:12">
      <c r="A21" s="24" t="s">
        <v>19</v>
      </c>
      <c r="B21" s="25" t="s">
        <v>12</v>
      </c>
      <c r="C21" s="12">
        <v>2</v>
      </c>
      <c r="D21" s="18">
        <v>35250</v>
      </c>
      <c r="E21" s="18">
        <v>45000</v>
      </c>
      <c r="F21" s="19">
        <f t="shared" ref="F21:F24" si="15">C21*E21</f>
        <v>90000</v>
      </c>
      <c r="G21" s="19">
        <v>90000</v>
      </c>
      <c r="H21" s="19">
        <f t="shared" ref="H21:H24" si="16">E21-D21</f>
        <v>9750</v>
      </c>
      <c r="I21" s="19">
        <f t="shared" ref="I21:I24" si="17">C21*H21</f>
        <v>19500</v>
      </c>
      <c r="J21" s="18">
        <v>19500</v>
      </c>
      <c r="K21" s="12"/>
      <c r="L21" s="7">
        <f>C21*D21</f>
        <v>70500</v>
      </c>
    </row>
    <row r="22" spans="1:12">
      <c r="A22" s="20"/>
      <c r="B22" s="12" t="s">
        <v>12</v>
      </c>
      <c r="C22" s="12">
        <v>3</v>
      </c>
      <c r="D22" s="18">
        <v>35250</v>
      </c>
      <c r="E22" s="18">
        <v>39000</v>
      </c>
      <c r="F22" s="19">
        <f t="shared" si="15"/>
        <v>117000</v>
      </c>
      <c r="G22" s="19">
        <f t="shared" ref="G22:G24" si="18">G21+F22</f>
        <v>207000</v>
      </c>
      <c r="H22" s="19">
        <f t="shared" si="16"/>
        <v>3750</v>
      </c>
      <c r="I22" s="19">
        <f t="shared" si="17"/>
        <v>11250</v>
      </c>
      <c r="J22" s="19">
        <f t="shared" ref="J22:J24" si="19">J21+I22</f>
        <v>30750</v>
      </c>
      <c r="K22" s="12"/>
      <c r="L22" s="7">
        <f t="shared" ref="L22:L24" si="20">C22*D22</f>
        <v>105750</v>
      </c>
    </row>
    <row r="23" spans="1:12">
      <c r="A23" s="12"/>
      <c r="B23" s="25" t="s">
        <v>12</v>
      </c>
      <c r="C23" s="12">
        <v>1</v>
      </c>
      <c r="D23" s="18">
        <v>35250</v>
      </c>
      <c r="E23" s="18">
        <v>39000</v>
      </c>
      <c r="F23" s="19">
        <f t="shared" si="15"/>
        <v>39000</v>
      </c>
      <c r="G23" s="21">
        <f t="shared" si="18"/>
        <v>246000</v>
      </c>
      <c r="H23" s="19">
        <f t="shared" si="16"/>
        <v>3750</v>
      </c>
      <c r="I23" s="19">
        <f t="shared" si="17"/>
        <v>3750</v>
      </c>
      <c r="J23" s="19">
        <f t="shared" si="19"/>
        <v>34500</v>
      </c>
      <c r="K23" s="12"/>
      <c r="L23" s="7">
        <f t="shared" si="20"/>
        <v>35250</v>
      </c>
    </row>
    <row r="24" spans="1:12">
      <c r="A24" s="12"/>
      <c r="B24" s="12" t="s">
        <v>53</v>
      </c>
      <c r="C24" s="12">
        <v>1</v>
      </c>
      <c r="D24" s="18">
        <v>10000</v>
      </c>
      <c r="E24" s="18">
        <v>15000</v>
      </c>
      <c r="F24" s="19">
        <f t="shared" si="15"/>
        <v>15000</v>
      </c>
      <c r="G24" s="39">
        <f t="shared" si="18"/>
        <v>261000</v>
      </c>
      <c r="H24" s="19">
        <f t="shared" si="16"/>
        <v>5000</v>
      </c>
      <c r="I24" s="19">
        <f t="shared" si="17"/>
        <v>5000</v>
      </c>
      <c r="J24" s="13">
        <f t="shared" si="19"/>
        <v>39500</v>
      </c>
      <c r="K24" s="12"/>
      <c r="L24" s="7">
        <f t="shared" si="20"/>
        <v>10000</v>
      </c>
    </row>
    <row r="25" spans="1:12">
      <c r="A25" s="12"/>
      <c r="B25" s="22" t="s">
        <v>37</v>
      </c>
      <c r="C25" s="22"/>
      <c r="D25" s="11"/>
      <c r="E25" s="11"/>
      <c r="F25" s="13">
        <v>-2000</v>
      </c>
      <c r="G25" s="13">
        <f>G24+F25</f>
        <v>259000</v>
      </c>
      <c r="H25" s="19"/>
      <c r="I25" s="19"/>
      <c r="J25" s="13"/>
      <c r="K25" s="12"/>
      <c r="L25" s="8">
        <f>SUM(L21:L24)</f>
        <v>221500</v>
      </c>
    </row>
    <row r="26" spans="1:12" s="3" customFormat="1">
      <c r="A26" s="12" t="s">
        <v>31</v>
      </c>
      <c r="B26" s="22" t="s">
        <v>73</v>
      </c>
      <c r="C26" s="22"/>
      <c r="D26" s="11"/>
      <c r="E26" s="11"/>
      <c r="F26" s="11">
        <v>-259000</v>
      </c>
      <c r="G26" s="13">
        <f>G25+F26</f>
        <v>0</v>
      </c>
      <c r="H26" s="12"/>
      <c r="I26" s="12"/>
      <c r="J26" s="12"/>
      <c r="K26" s="25"/>
      <c r="L26" s="9"/>
    </row>
    <row r="27" spans="1:12" s="3" customFormat="1">
      <c r="A27" s="29"/>
      <c r="B27" s="22"/>
      <c r="C27" s="22"/>
      <c r="D27" s="11"/>
      <c r="E27" s="11"/>
      <c r="F27" s="11"/>
      <c r="G27" s="13"/>
      <c r="H27" s="19"/>
      <c r="I27" s="19"/>
      <c r="J27" s="18"/>
      <c r="K27" s="25"/>
      <c r="L27" s="8"/>
    </row>
    <row r="28" spans="1:12">
      <c r="A28" s="24" t="s">
        <v>20</v>
      </c>
      <c r="B28" s="12" t="s">
        <v>11</v>
      </c>
      <c r="C28" s="12">
        <v>33</v>
      </c>
      <c r="D28" s="18">
        <v>13800</v>
      </c>
      <c r="E28" s="18">
        <v>16000</v>
      </c>
      <c r="F28" s="21">
        <f t="shared" ref="F28:F32" si="21">C28*E28</f>
        <v>528000</v>
      </c>
      <c r="G28" s="21">
        <v>528000</v>
      </c>
      <c r="H28" s="21">
        <f t="shared" ref="H28:H32" si="22">E28-D28</f>
        <v>2200</v>
      </c>
      <c r="I28" s="21">
        <f t="shared" ref="I28:I32" si="23">C28*H28</f>
        <v>72600</v>
      </c>
      <c r="J28" s="21">
        <v>72600</v>
      </c>
      <c r="K28" s="12"/>
      <c r="L28" s="9">
        <f>C28*D28</f>
        <v>455400</v>
      </c>
    </row>
    <row r="29" spans="1:12">
      <c r="A29" s="12"/>
      <c r="B29" s="12" t="s">
        <v>30</v>
      </c>
      <c r="C29" s="12">
        <v>2</v>
      </c>
      <c r="D29" s="18">
        <v>39100</v>
      </c>
      <c r="E29" s="18">
        <v>42000</v>
      </c>
      <c r="F29" s="21">
        <f t="shared" si="21"/>
        <v>84000</v>
      </c>
      <c r="G29" s="21">
        <f>G28+F29</f>
        <v>612000</v>
      </c>
      <c r="H29" s="21">
        <f t="shared" si="22"/>
        <v>2900</v>
      </c>
      <c r="I29" s="21">
        <f t="shared" si="23"/>
        <v>5800</v>
      </c>
      <c r="J29" s="21">
        <f>J28+I29</f>
        <v>78400</v>
      </c>
      <c r="K29" s="12"/>
      <c r="L29" s="9">
        <f t="shared" ref="L29:L32" si="24">C29*D29</f>
        <v>78200</v>
      </c>
    </row>
    <row r="30" spans="1:12">
      <c r="A30" s="12"/>
      <c r="B30" s="12" t="s">
        <v>54</v>
      </c>
      <c r="C30" s="12">
        <v>3</v>
      </c>
      <c r="D30" s="18">
        <v>20000</v>
      </c>
      <c r="E30" s="18">
        <v>19000</v>
      </c>
      <c r="F30" s="21">
        <f t="shared" si="21"/>
        <v>57000</v>
      </c>
      <c r="G30" s="21">
        <f t="shared" ref="G30:G32" si="25">G29+F30</f>
        <v>669000</v>
      </c>
      <c r="H30" s="21">
        <f t="shared" si="22"/>
        <v>-1000</v>
      </c>
      <c r="I30" s="21">
        <f t="shared" si="23"/>
        <v>-3000</v>
      </c>
      <c r="J30" s="21">
        <f t="shared" ref="J30" si="26">J29+I30</f>
        <v>75400</v>
      </c>
      <c r="K30" s="12"/>
      <c r="L30" s="9">
        <f t="shared" si="24"/>
        <v>60000</v>
      </c>
    </row>
    <row r="31" spans="1:12">
      <c r="A31" s="12"/>
      <c r="B31" s="12" t="s">
        <v>12</v>
      </c>
      <c r="C31" s="12">
        <v>12</v>
      </c>
      <c r="D31" s="18">
        <v>35250</v>
      </c>
      <c r="E31" s="18">
        <v>39000</v>
      </c>
      <c r="F31" s="21">
        <f t="shared" si="21"/>
        <v>468000</v>
      </c>
      <c r="G31" s="21">
        <f t="shared" si="25"/>
        <v>1137000</v>
      </c>
      <c r="H31" s="21">
        <f t="shared" si="22"/>
        <v>3750</v>
      </c>
      <c r="I31" s="21">
        <f t="shared" si="23"/>
        <v>45000</v>
      </c>
      <c r="J31" s="21">
        <f>J30+I31</f>
        <v>120400</v>
      </c>
      <c r="K31" s="12"/>
      <c r="L31" s="9">
        <f t="shared" si="24"/>
        <v>423000</v>
      </c>
    </row>
    <row r="32" spans="1:12">
      <c r="A32" s="12"/>
      <c r="B32" s="12" t="s">
        <v>14</v>
      </c>
      <c r="C32" s="12">
        <v>2</v>
      </c>
      <c r="D32" s="18">
        <v>76900</v>
      </c>
      <c r="E32" s="18">
        <v>85000</v>
      </c>
      <c r="F32" s="21">
        <f t="shared" si="21"/>
        <v>170000</v>
      </c>
      <c r="G32" s="39">
        <f t="shared" si="25"/>
        <v>1307000</v>
      </c>
      <c r="H32" s="21">
        <f t="shared" si="22"/>
        <v>8100</v>
      </c>
      <c r="I32" s="21">
        <f t="shared" si="23"/>
        <v>16200</v>
      </c>
      <c r="J32" s="13">
        <f t="shared" ref="J32" si="27">J31+I32</f>
        <v>136600</v>
      </c>
      <c r="K32" s="12"/>
      <c r="L32" s="9">
        <f t="shared" si="24"/>
        <v>153800</v>
      </c>
    </row>
    <row r="33" spans="1:12">
      <c r="A33" s="12"/>
      <c r="B33" s="22" t="s">
        <v>21</v>
      </c>
      <c r="C33" s="22"/>
      <c r="D33" s="11"/>
      <c r="E33" s="11"/>
      <c r="F33" s="11">
        <v>-5000</v>
      </c>
      <c r="G33" s="13">
        <f>G32+F33</f>
        <v>1302000</v>
      </c>
      <c r="H33" s="12"/>
      <c r="I33" s="12"/>
      <c r="J33" s="12"/>
      <c r="K33" s="12"/>
      <c r="L33" s="8">
        <f>SUM(L28:L32)</f>
        <v>1170400</v>
      </c>
    </row>
    <row r="34" spans="1:12">
      <c r="A34" s="12"/>
      <c r="B34" s="22" t="s">
        <v>47</v>
      </c>
      <c r="C34" s="22"/>
      <c r="D34" s="11"/>
      <c r="E34" s="11"/>
      <c r="F34" s="11">
        <v>-15000</v>
      </c>
      <c r="G34" s="13">
        <f t="shared" ref="G34:G39" si="28">G33+F34</f>
        <v>1287000</v>
      </c>
      <c r="H34" s="12"/>
      <c r="I34" s="12"/>
      <c r="J34" s="12"/>
      <c r="K34" s="12"/>
    </row>
    <row r="35" spans="1:12">
      <c r="A35" s="12"/>
      <c r="B35" s="22" t="s">
        <v>97</v>
      </c>
      <c r="C35" s="22"/>
      <c r="D35" s="11"/>
      <c r="E35" s="11"/>
      <c r="F35" s="11">
        <v>-2000</v>
      </c>
      <c r="G35" s="13">
        <f t="shared" si="28"/>
        <v>1285000</v>
      </c>
      <c r="H35" s="12"/>
      <c r="I35" s="12"/>
      <c r="J35" s="12"/>
      <c r="K35" s="12"/>
    </row>
    <row r="36" spans="1:12">
      <c r="A36" s="12"/>
      <c r="B36" s="22" t="s">
        <v>98</v>
      </c>
      <c r="C36" s="22"/>
      <c r="D36" s="11"/>
      <c r="E36" s="11"/>
      <c r="F36" s="11">
        <v>-935000</v>
      </c>
      <c r="G36" s="13">
        <f t="shared" si="28"/>
        <v>350000</v>
      </c>
      <c r="H36" s="12"/>
      <c r="I36" s="12"/>
      <c r="J36" s="12"/>
      <c r="K36" s="12"/>
    </row>
    <row r="37" spans="1:12">
      <c r="A37" s="12"/>
      <c r="B37" s="22" t="s">
        <v>99</v>
      </c>
      <c r="C37" s="22"/>
      <c r="D37" s="11"/>
      <c r="E37" s="11"/>
      <c r="F37" s="11">
        <v>-32000</v>
      </c>
      <c r="G37" s="13">
        <f t="shared" si="28"/>
        <v>318000</v>
      </c>
      <c r="H37" s="12"/>
      <c r="I37" s="12"/>
      <c r="J37" s="12"/>
      <c r="K37" s="12"/>
    </row>
    <row r="38" spans="1:12">
      <c r="A38" s="12"/>
      <c r="B38" s="22" t="s">
        <v>100</v>
      </c>
      <c r="C38" s="22"/>
      <c r="D38" s="11"/>
      <c r="E38" s="11"/>
      <c r="F38" s="11">
        <v>-39000</v>
      </c>
      <c r="G38" s="13">
        <f t="shared" si="28"/>
        <v>279000</v>
      </c>
      <c r="H38" s="12"/>
      <c r="I38" s="12"/>
      <c r="J38" s="12"/>
      <c r="K38" s="12"/>
    </row>
    <row r="39" spans="1:12">
      <c r="A39" s="12"/>
      <c r="B39" s="22" t="s">
        <v>101</v>
      </c>
      <c r="C39" s="22"/>
      <c r="D39" s="11"/>
      <c r="E39" s="11"/>
      <c r="F39" s="11">
        <v>-279000</v>
      </c>
      <c r="G39" s="13">
        <f t="shared" si="28"/>
        <v>0</v>
      </c>
      <c r="H39" s="12"/>
      <c r="I39" s="12"/>
      <c r="J39" s="12"/>
      <c r="K39" s="12"/>
    </row>
    <row r="40" spans="1:12">
      <c r="A40" s="12"/>
      <c r="B40" s="22"/>
      <c r="C40" s="22"/>
      <c r="D40" s="11"/>
      <c r="E40" s="11"/>
      <c r="F40" s="11"/>
      <c r="G40" s="13"/>
      <c r="H40" s="12"/>
      <c r="I40" s="12"/>
      <c r="J40" s="12"/>
      <c r="K40" s="12"/>
    </row>
    <row r="41" spans="1:12" s="3" customFormat="1">
      <c r="A41" s="24" t="s">
        <v>32</v>
      </c>
      <c r="B41" s="25" t="s">
        <v>42</v>
      </c>
      <c r="C41" s="25">
        <v>9</v>
      </c>
      <c r="D41" s="26">
        <v>15340</v>
      </c>
      <c r="E41" s="26">
        <v>25000</v>
      </c>
      <c r="F41" s="21">
        <f>C41*E41</f>
        <v>225000</v>
      </c>
      <c r="G41" s="21">
        <v>225000</v>
      </c>
      <c r="H41" s="21">
        <f>E41-D41</f>
        <v>9660</v>
      </c>
      <c r="I41" s="21">
        <f>C41*H41</f>
        <v>86940</v>
      </c>
      <c r="J41" s="26">
        <v>86940</v>
      </c>
      <c r="K41" s="25"/>
      <c r="L41" s="9">
        <f>C41*D41</f>
        <v>138060</v>
      </c>
    </row>
    <row r="42" spans="1:12" s="3" customFormat="1">
      <c r="A42" s="22"/>
      <c r="B42" s="12" t="s">
        <v>12</v>
      </c>
      <c r="C42" s="25">
        <v>1</v>
      </c>
      <c r="D42" s="26">
        <v>35250</v>
      </c>
      <c r="E42" s="26">
        <v>45000</v>
      </c>
      <c r="F42" s="21">
        <f>C42*E42</f>
        <v>45000</v>
      </c>
      <c r="G42" s="21">
        <f t="shared" ref="G42:G44" si="29">G41+F42</f>
        <v>270000</v>
      </c>
      <c r="H42" s="21">
        <f>E42-D42</f>
        <v>9750</v>
      </c>
      <c r="I42" s="21">
        <f>C42*H42</f>
        <v>9750</v>
      </c>
      <c r="J42" s="26">
        <f>J41+I42</f>
        <v>96690</v>
      </c>
      <c r="K42" s="25"/>
      <c r="L42" s="9">
        <f t="shared" ref="L42:L44" si="30">C42*D42</f>
        <v>35250</v>
      </c>
    </row>
    <row r="43" spans="1:12" s="3" customFormat="1">
      <c r="A43" s="22"/>
      <c r="B43" s="22" t="s">
        <v>53</v>
      </c>
      <c r="C43" s="25">
        <v>1</v>
      </c>
      <c r="D43" s="26">
        <v>10000</v>
      </c>
      <c r="E43" s="26">
        <v>20000</v>
      </c>
      <c r="F43" s="21">
        <f t="shared" ref="F43:F44" si="31">C43*E43</f>
        <v>20000</v>
      </c>
      <c r="G43" s="41">
        <f t="shared" si="29"/>
        <v>290000</v>
      </c>
      <c r="H43" s="21">
        <f t="shared" ref="H43:H44" si="32">E43-D43</f>
        <v>10000</v>
      </c>
      <c r="I43" s="21">
        <f t="shared" ref="I43:I44" si="33">C43*H43</f>
        <v>10000</v>
      </c>
      <c r="J43" s="26">
        <f t="shared" ref="J43:J44" si="34">J42+I43</f>
        <v>106690</v>
      </c>
      <c r="K43" s="25"/>
      <c r="L43" s="9">
        <f t="shared" si="30"/>
        <v>10000</v>
      </c>
    </row>
    <row r="44" spans="1:12" s="3" customFormat="1">
      <c r="A44" s="22"/>
      <c r="B44" s="22" t="s">
        <v>61</v>
      </c>
      <c r="C44" s="25">
        <v>1</v>
      </c>
      <c r="D44" s="26">
        <v>39100</v>
      </c>
      <c r="E44" s="26">
        <v>42000</v>
      </c>
      <c r="F44" s="21">
        <f t="shared" si="31"/>
        <v>42000</v>
      </c>
      <c r="G44" s="39">
        <f t="shared" si="29"/>
        <v>332000</v>
      </c>
      <c r="H44" s="21">
        <f t="shared" si="32"/>
        <v>2900</v>
      </c>
      <c r="I44" s="21">
        <f t="shared" si="33"/>
        <v>2900</v>
      </c>
      <c r="J44" s="11">
        <f t="shared" si="34"/>
        <v>109590</v>
      </c>
      <c r="K44" s="25"/>
      <c r="L44" s="9">
        <f t="shared" si="30"/>
        <v>39100</v>
      </c>
    </row>
    <row r="45" spans="1:12">
      <c r="A45" s="12"/>
      <c r="B45" s="22" t="s">
        <v>17</v>
      </c>
      <c r="C45" s="12"/>
      <c r="D45" s="18"/>
      <c r="E45" s="11"/>
      <c r="F45" s="11">
        <v>-332000</v>
      </c>
      <c r="G45" s="13">
        <f>G44+F45</f>
        <v>0</v>
      </c>
      <c r="H45" s="12"/>
      <c r="I45" s="12"/>
      <c r="J45" s="12"/>
      <c r="K45" s="12"/>
      <c r="L45" s="8">
        <f>SUM(L41:L44)</f>
        <v>222410</v>
      </c>
    </row>
    <row r="46" spans="1:12">
      <c r="A46" s="12"/>
      <c r="B46" s="12"/>
      <c r="C46" s="12"/>
      <c r="D46" s="18"/>
      <c r="E46" s="18"/>
      <c r="F46" s="12"/>
      <c r="G46" s="12"/>
      <c r="H46" s="12"/>
      <c r="I46" s="12"/>
      <c r="J46" s="12"/>
      <c r="K46" s="12"/>
    </row>
  </sheetData>
  <mergeCells count="1">
    <mergeCell ref="F1:K1"/>
  </mergeCells>
  <pageMargins left="0.7" right="0.7" top="0.75" bottom="0.75" header="0.3" footer="0.3"/>
  <pageSetup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13" workbookViewId="0">
      <selection sqref="A1:K1"/>
    </sheetView>
  </sheetViews>
  <sheetFormatPr defaultRowHeight="15"/>
  <cols>
    <col min="1" max="1" width="11.710937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44" t="s">
        <v>76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74</v>
      </c>
    </row>
    <row r="3" spans="1:12">
      <c r="A3" s="24" t="s">
        <v>59</v>
      </c>
      <c r="B3" s="12" t="s">
        <v>11</v>
      </c>
      <c r="C3" s="12">
        <v>45</v>
      </c>
      <c r="D3" s="18">
        <v>10500</v>
      </c>
      <c r="E3" s="18">
        <v>13000</v>
      </c>
      <c r="F3" s="19">
        <f>C3*E3</f>
        <v>585000</v>
      </c>
      <c r="G3" s="19">
        <v>585000</v>
      </c>
      <c r="H3" s="19">
        <f>E3-D3</f>
        <v>2500</v>
      </c>
      <c r="I3" s="19">
        <f>C3*H3</f>
        <v>112500</v>
      </c>
      <c r="J3" s="18">
        <v>112500</v>
      </c>
      <c r="K3" s="12"/>
      <c r="L3" s="7">
        <f>C3*D3</f>
        <v>472500</v>
      </c>
    </row>
    <row r="4" spans="1:12">
      <c r="A4" s="22"/>
      <c r="B4" s="12" t="s">
        <v>12</v>
      </c>
      <c r="C4" s="12">
        <v>3</v>
      </c>
      <c r="D4" s="18">
        <v>35250</v>
      </c>
      <c r="E4" s="18">
        <v>39000</v>
      </c>
      <c r="F4" s="19">
        <f>C4*E4</f>
        <v>117000</v>
      </c>
      <c r="G4" s="39">
        <f t="shared" ref="G4" si="0">G3+F4</f>
        <v>702000</v>
      </c>
      <c r="H4" s="19">
        <f t="shared" ref="H4" si="1">E4-D4</f>
        <v>3750</v>
      </c>
      <c r="I4" s="19">
        <f>C4*H4</f>
        <v>11250</v>
      </c>
      <c r="J4" s="26">
        <f>J3+I4</f>
        <v>123750</v>
      </c>
      <c r="K4" s="12"/>
      <c r="L4" s="7">
        <f>C4*D4</f>
        <v>105750</v>
      </c>
    </row>
    <row r="5" spans="1:12">
      <c r="A5" s="12"/>
      <c r="B5" s="22" t="s">
        <v>60</v>
      </c>
      <c r="C5" s="22"/>
      <c r="D5" s="11"/>
      <c r="E5" s="11"/>
      <c r="F5" s="11">
        <v>-35000</v>
      </c>
      <c r="G5" s="13">
        <f>G4+F5</f>
        <v>667000</v>
      </c>
      <c r="H5" s="12"/>
      <c r="I5" s="12"/>
      <c r="J5" s="18"/>
      <c r="K5" s="12"/>
      <c r="L5" s="8">
        <f>SUM(L3:L4)</f>
        <v>578250</v>
      </c>
    </row>
    <row r="6" spans="1:12">
      <c r="A6" s="12"/>
      <c r="B6" s="22" t="s">
        <v>92</v>
      </c>
      <c r="C6" s="22"/>
      <c r="D6" s="11"/>
      <c r="E6" s="11"/>
      <c r="F6" s="11">
        <v>-566000</v>
      </c>
      <c r="G6" s="13">
        <f>G5+F6</f>
        <v>101000</v>
      </c>
      <c r="H6" s="12"/>
      <c r="I6" s="12"/>
      <c r="J6" s="18"/>
      <c r="K6" s="12"/>
      <c r="L6" s="7"/>
    </row>
    <row r="7" spans="1:12">
      <c r="A7" s="12"/>
      <c r="B7" s="22" t="s">
        <v>93</v>
      </c>
      <c r="C7" s="22"/>
      <c r="D7" s="11"/>
      <c r="E7" s="11"/>
      <c r="F7" s="11">
        <v>-101000</v>
      </c>
      <c r="G7" s="13">
        <f>G6+F7</f>
        <v>0</v>
      </c>
      <c r="H7" s="12"/>
      <c r="I7" s="12"/>
      <c r="J7" s="18"/>
      <c r="K7" s="12"/>
      <c r="L7" s="7"/>
    </row>
    <row r="8" spans="1:12">
      <c r="A8" s="12"/>
      <c r="B8" s="22"/>
      <c r="C8" s="22"/>
      <c r="D8" s="11"/>
      <c r="E8" s="11"/>
      <c r="F8" s="11"/>
      <c r="G8" s="13"/>
      <c r="H8" s="12"/>
      <c r="I8" s="12"/>
      <c r="J8" s="18"/>
      <c r="K8" s="12"/>
      <c r="L8" s="7"/>
    </row>
    <row r="9" spans="1:12">
      <c r="A9" s="24" t="s">
        <v>22</v>
      </c>
      <c r="B9" s="22" t="s">
        <v>11</v>
      </c>
      <c r="C9" s="25">
        <v>60</v>
      </c>
      <c r="D9" s="26">
        <v>10500</v>
      </c>
      <c r="E9" s="26">
        <v>13000</v>
      </c>
      <c r="F9" s="21">
        <f>C9*E9</f>
        <v>780000</v>
      </c>
      <c r="G9" s="21">
        <v>780000</v>
      </c>
      <c r="H9" s="19">
        <f>E9-D9</f>
        <v>2500</v>
      </c>
      <c r="I9" s="19">
        <f>C9*H9</f>
        <v>150000</v>
      </c>
      <c r="J9" s="26">
        <v>150000</v>
      </c>
      <c r="K9" s="12"/>
      <c r="L9" s="7">
        <f>C9+D9</f>
        <v>10560</v>
      </c>
    </row>
    <row r="10" spans="1:12">
      <c r="A10" s="22"/>
      <c r="B10" s="22" t="s">
        <v>12</v>
      </c>
      <c r="C10" s="25">
        <v>3</v>
      </c>
      <c r="D10" s="26">
        <v>34500</v>
      </c>
      <c r="E10" s="26">
        <v>39000</v>
      </c>
      <c r="F10" s="21">
        <f>C10*E10</f>
        <v>117000</v>
      </c>
      <c r="G10" s="21">
        <f t="shared" ref="G10:G13" si="2">G9+F10</f>
        <v>897000</v>
      </c>
      <c r="H10" s="19">
        <f>E10-D10</f>
        <v>4500</v>
      </c>
      <c r="I10" s="19">
        <f>C10*H10</f>
        <v>13500</v>
      </c>
      <c r="J10" s="26">
        <f>J9+I10</f>
        <v>163500</v>
      </c>
      <c r="K10" s="12"/>
      <c r="L10" s="7">
        <f t="shared" ref="L10:L13" si="3">C10+D10</f>
        <v>34503</v>
      </c>
    </row>
    <row r="11" spans="1:12">
      <c r="A11" s="22"/>
      <c r="B11" s="22" t="s">
        <v>68</v>
      </c>
      <c r="C11" s="25">
        <v>2</v>
      </c>
      <c r="D11" s="26">
        <v>8500</v>
      </c>
      <c r="E11" s="26">
        <v>9500</v>
      </c>
      <c r="F11" s="21">
        <f>C11*E11</f>
        <v>19000</v>
      </c>
      <c r="G11" s="21">
        <f t="shared" si="2"/>
        <v>916000</v>
      </c>
      <c r="H11" s="19">
        <f>E11-D11</f>
        <v>1000</v>
      </c>
      <c r="I11" s="19">
        <f>C11*H11</f>
        <v>2000</v>
      </c>
      <c r="J11" s="26">
        <f>J10+I11</f>
        <v>165500</v>
      </c>
      <c r="K11" s="12"/>
      <c r="L11" s="7">
        <f t="shared" si="3"/>
        <v>8502</v>
      </c>
    </row>
    <row r="12" spans="1:12">
      <c r="A12" s="22"/>
      <c r="B12" s="22" t="s">
        <v>55</v>
      </c>
      <c r="C12" s="25">
        <v>5</v>
      </c>
      <c r="D12" s="26">
        <v>30500</v>
      </c>
      <c r="E12" s="26">
        <v>35000</v>
      </c>
      <c r="F12" s="21">
        <f>C12*E12</f>
        <v>175000</v>
      </c>
      <c r="G12" s="41">
        <f t="shared" si="2"/>
        <v>1091000</v>
      </c>
      <c r="H12" s="19">
        <f>E12-D12</f>
        <v>4500</v>
      </c>
      <c r="I12" s="19">
        <f>C12*H12</f>
        <v>22500</v>
      </c>
      <c r="J12" s="11">
        <f>J11+I12</f>
        <v>188000</v>
      </c>
      <c r="K12" s="12"/>
      <c r="L12" s="7">
        <f t="shared" si="3"/>
        <v>30505</v>
      </c>
    </row>
    <row r="13" spans="1:12">
      <c r="A13" s="22"/>
      <c r="B13" s="22" t="s">
        <v>72</v>
      </c>
      <c r="C13" s="25">
        <v>3</v>
      </c>
      <c r="D13" s="26">
        <v>75000</v>
      </c>
      <c r="E13" s="26">
        <v>85000</v>
      </c>
      <c r="F13" s="21">
        <f>C13*E13</f>
        <v>255000</v>
      </c>
      <c r="G13" s="39">
        <f t="shared" si="2"/>
        <v>1346000</v>
      </c>
      <c r="H13" s="19">
        <f>E13-D13</f>
        <v>10000</v>
      </c>
      <c r="I13" s="19">
        <f>C13*H13</f>
        <v>30000</v>
      </c>
      <c r="J13" s="11">
        <f>J12+I13</f>
        <v>218000</v>
      </c>
      <c r="K13" s="12"/>
      <c r="L13" s="7">
        <f t="shared" si="3"/>
        <v>75003</v>
      </c>
    </row>
    <row r="14" spans="1:12">
      <c r="A14" s="12"/>
      <c r="B14" s="22" t="s">
        <v>43</v>
      </c>
      <c r="C14" s="22"/>
      <c r="D14" s="11"/>
      <c r="E14" s="11"/>
      <c r="F14" s="11">
        <v>-5000</v>
      </c>
      <c r="G14" s="13">
        <f>G13+F14</f>
        <v>1341000</v>
      </c>
      <c r="H14" s="12"/>
      <c r="I14" s="19"/>
      <c r="J14" s="18"/>
      <c r="K14" s="12"/>
      <c r="L14" s="8">
        <f>SUM(L9:L13)</f>
        <v>159073</v>
      </c>
    </row>
    <row r="15" spans="1:12">
      <c r="A15" s="12"/>
      <c r="B15" s="22" t="s">
        <v>46</v>
      </c>
      <c r="C15" s="22"/>
      <c r="D15" s="11"/>
      <c r="E15" s="11"/>
      <c r="F15" s="11">
        <v>-1341000</v>
      </c>
      <c r="G15" s="13">
        <f>G14+F15</f>
        <v>0</v>
      </c>
      <c r="H15" s="12"/>
      <c r="I15" s="19"/>
      <c r="J15" s="18"/>
      <c r="K15" s="12"/>
    </row>
    <row r="16" spans="1:12">
      <c r="A16" s="12"/>
      <c r="B16" s="22"/>
      <c r="C16" s="12"/>
      <c r="D16" s="18"/>
      <c r="E16" s="18"/>
      <c r="F16" s="11"/>
      <c r="G16" s="13"/>
      <c r="H16" s="12"/>
      <c r="I16" s="12"/>
      <c r="J16" s="18"/>
      <c r="K16" s="12"/>
    </row>
    <row r="17" spans="1:12">
      <c r="A17" s="24" t="s">
        <v>44</v>
      </c>
      <c r="B17" s="25" t="s">
        <v>11</v>
      </c>
      <c r="C17" s="12">
        <v>8</v>
      </c>
      <c r="D17" s="18">
        <v>10500</v>
      </c>
      <c r="E17" s="18">
        <v>13000</v>
      </c>
      <c r="F17" s="26">
        <f>C17*E17</f>
        <v>104000</v>
      </c>
      <c r="G17" s="21">
        <v>104000</v>
      </c>
      <c r="H17" s="19">
        <f>E17-D17</f>
        <v>2500</v>
      </c>
      <c r="I17" s="19">
        <f>C17*H17</f>
        <v>20000</v>
      </c>
      <c r="J17" s="18">
        <v>20000</v>
      </c>
      <c r="K17" s="12"/>
      <c r="L17" s="7">
        <f>C17*D17</f>
        <v>84000</v>
      </c>
    </row>
    <row r="18" spans="1:12">
      <c r="A18" s="22"/>
      <c r="B18" s="12" t="s">
        <v>12</v>
      </c>
      <c r="C18" s="12">
        <v>2</v>
      </c>
      <c r="D18" s="18">
        <v>34500</v>
      </c>
      <c r="E18" s="18">
        <v>39000</v>
      </c>
      <c r="F18" s="26">
        <f t="shared" ref="F18:F20" si="4">C18*E18</f>
        <v>78000</v>
      </c>
      <c r="G18" s="21">
        <f>G17+F18</f>
        <v>182000</v>
      </c>
      <c r="H18" s="19">
        <f>E18-D18</f>
        <v>4500</v>
      </c>
      <c r="I18" s="19">
        <f t="shared" ref="I18:I20" si="5">C18*H18</f>
        <v>9000</v>
      </c>
      <c r="J18" s="26">
        <f>J17+I18</f>
        <v>29000</v>
      </c>
      <c r="K18" s="12"/>
      <c r="L18" s="7">
        <f t="shared" ref="L18:L20" si="6">C18*D18</f>
        <v>69000</v>
      </c>
    </row>
    <row r="19" spans="1:12">
      <c r="A19" s="22"/>
      <c r="B19" s="12" t="s">
        <v>89</v>
      </c>
      <c r="C19" s="12">
        <v>2</v>
      </c>
      <c r="D19" s="18">
        <v>10500</v>
      </c>
      <c r="E19" s="18">
        <v>13000</v>
      </c>
      <c r="F19" s="26">
        <f t="shared" si="4"/>
        <v>26000</v>
      </c>
      <c r="G19" s="21">
        <f>G18+F19</f>
        <v>208000</v>
      </c>
      <c r="H19" s="19">
        <f>E19-D19</f>
        <v>2500</v>
      </c>
      <c r="I19" s="19">
        <f t="shared" si="5"/>
        <v>5000</v>
      </c>
      <c r="J19" s="26">
        <f>J18+I19</f>
        <v>34000</v>
      </c>
      <c r="K19" s="12"/>
      <c r="L19" s="7">
        <f t="shared" si="6"/>
        <v>21000</v>
      </c>
    </row>
    <row r="20" spans="1:12">
      <c r="A20" s="22"/>
      <c r="B20" s="12" t="s">
        <v>14</v>
      </c>
      <c r="C20" s="12">
        <v>1</v>
      </c>
      <c r="D20" s="18">
        <v>75000</v>
      </c>
      <c r="E20" s="18">
        <v>85000</v>
      </c>
      <c r="F20" s="26">
        <f t="shared" si="4"/>
        <v>85000</v>
      </c>
      <c r="G20" s="39">
        <f>G19+F20</f>
        <v>293000</v>
      </c>
      <c r="H20" s="19">
        <f>E20-D20</f>
        <v>10000</v>
      </c>
      <c r="I20" s="19">
        <f t="shared" si="5"/>
        <v>10000</v>
      </c>
      <c r="J20" s="11">
        <f>J19+I20</f>
        <v>44000</v>
      </c>
      <c r="K20" s="12"/>
      <c r="L20" s="7">
        <f t="shared" si="6"/>
        <v>75000</v>
      </c>
    </row>
    <row r="21" spans="1:12" s="1" customFormat="1">
      <c r="A21" s="22"/>
      <c r="B21" s="22" t="s">
        <v>71</v>
      </c>
      <c r="C21" s="22"/>
      <c r="D21" s="11"/>
      <c r="E21" s="11"/>
      <c r="F21" s="11">
        <v>-2000</v>
      </c>
      <c r="G21" s="13">
        <f>G20+F21</f>
        <v>291000</v>
      </c>
      <c r="H21" s="13"/>
      <c r="I21" s="13"/>
      <c r="J21" s="11"/>
      <c r="K21" s="22"/>
      <c r="L21" s="8">
        <f>SUM(L17:L20)</f>
        <v>249000</v>
      </c>
    </row>
    <row r="22" spans="1:12" s="1" customFormat="1">
      <c r="A22" s="22"/>
      <c r="B22" s="22" t="s">
        <v>90</v>
      </c>
      <c r="C22" s="22"/>
      <c r="D22" s="11"/>
      <c r="E22" s="11"/>
      <c r="F22" s="11">
        <v>-5000</v>
      </c>
      <c r="G22" s="13">
        <f t="shared" ref="G22:G25" si="7">G21+F22</f>
        <v>286000</v>
      </c>
      <c r="H22" s="13"/>
      <c r="I22" s="13"/>
      <c r="J22" s="11"/>
      <c r="K22" s="22"/>
      <c r="L22" s="8"/>
    </row>
    <row r="23" spans="1:12" s="1" customFormat="1">
      <c r="A23" s="22"/>
      <c r="B23" s="22" t="s">
        <v>58</v>
      </c>
      <c r="C23" s="22"/>
      <c r="D23" s="11"/>
      <c r="E23" s="11"/>
      <c r="F23" s="11">
        <v>-2000</v>
      </c>
      <c r="G23" s="13">
        <f t="shared" si="7"/>
        <v>284000</v>
      </c>
      <c r="H23" s="13"/>
      <c r="I23" s="13" t="s">
        <v>31</v>
      </c>
      <c r="J23" s="11"/>
      <c r="K23" s="22"/>
      <c r="L23" s="8"/>
    </row>
    <row r="24" spans="1:12" s="1" customFormat="1">
      <c r="A24" s="22"/>
      <c r="B24" s="22" t="s">
        <v>46</v>
      </c>
      <c r="C24" s="22"/>
      <c r="D24" s="11"/>
      <c r="E24" s="11"/>
      <c r="F24" s="11">
        <v>-274000</v>
      </c>
      <c r="G24" s="13">
        <f t="shared" si="7"/>
        <v>10000</v>
      </c>
      <c r="H24" s="13"/>
      <c r="I24" s="13"/>
      <c r="J24" s="11"/>
      <c r="K24" s="22"/>
      <c r="L24" s="8"/>
    </row>
    <row r="25" spans="1:12" s="1" customFormat="1">
      <c r="A25" s="22"/>
      <c r="B25" s="22" t="s">
        <v>91</v>
      </c>
      <c r="C25" s="22"/>
      <c r="D25" s="11"/>
      <c r="E25" s="11"/>
      <c r="F25" s="11">
        <v>-10000</v>
      </c>
      <c r="G25" s="13">
        <f t="shared" si="7"/>
        <v>0</v>
      </c>
      <c r="H25" s="13"/>
      <c r="I25" s="13"/>
      <c r="J25" s="11"/>
      <c r="K25" s="22"/>
      <c r="L25" s="8"/>
    </row>
    <row r="26" spans="1:12" s="1" customFormat="1">
      <c r="A26" s="22"/>
      <c r="B26" s="22"/>
      <c r="C26" s="22"/>
      <c r="D26" s="11"/>
      <c r="E26" s="11"/>
      <c r="F26" s="11"/>
      <c r="G26" s="13"/>
      <c r="H26" s="13"/>
      <c r="I26" s="13"/>
      <c r="J26" s="11"/>
      <c r="K26" s="22"/>
      <c r="L26" s="8"/>
    </row>
    <row r="27" spans="1:12" s="1" customFormat="1">
      <c r="A27" s="24" t="s">
        <v>94</v>
      </c>
      <c r="B27" s="22" t="s">
        <v>11</v>
      </c>
      <c r="C27" s="22">
        <v>42</v>
      </c>
      <c r="D27" s="11">
        <v>10500</v>
      </c>
      <c r="E27" s="11">
        <v>13000</v>
      </c>
      <c r="F27" s="11">
        <f>C27*E27</f>
        <v>546000</v>
      </c>
      <c r="G27" s="13">
        <v>546000</v>
      </c>
      <c r="H27" s="13">
        <f>E27-D27</f>
        <v>2500</v>
      </c>
      <c r="I27" s="13">
        <f>C27*H27</f>
        <v>105000</v>
      </c>
      <c r="J27" s="11">
        <v>105000</v>
      </c>
      <c r="K27" s="22"/>
      <c r="L27" s="8">
        <f>C27*D27</f>
        <v>441000</v>
      </c>
    </row>
    <row r="28" spans="1:12" s="1" customFormat="1">
      <c r="A28" s="22"/>
      <c r="B28" s="22" t="s">
        <v>55</v>
      </c>
      <c r="C28" s="22">
        <v>9</v>
      </c>
      <c r="D28" s="11">
        <v>30500</v>
      </c>
      <c r="E28" s="11">
        <v>35000</v>
      </c>
      <c r="F28" s="11">
        <f>C28*E28</f>
        <v>315000</v>
      </c>
      <c r="G28" s="13">
        <f>G27+F28</f>
        <v>861000</v>
      </c>
      <c r="H28" s="13">
        <f>E28-D28</f>
        <v>4500</v>
      </c>
      <c r="I28" s="13">
        <f>C28*H28</f>
        <v>40500</v>
      </c>
      <c r="J28" s="11">
        <f>J27+I28</f>
        <v>145500</v>
      </c>
      <c r="K28" s="22"/>
      <c r="L28" s="8">
        <f t="shared" ref="L28:L29" si="8">C28*D28</f>
        <v>274500</v>
      </c>
    </row>
    <row r="29" spans="1:12" s="1" customFormat="1">
      <c r="A29" s="22"/>
      <c r="B29" s="22" t="s">
        <v>12</v>
      </c>
      <c r="C29" s="22">
        <v>6</v>
      </c>
      <c r="D29" s="11">
        <v>35250</v>
      </c>
      <c r="E29" s="11">
        <v>39000</v>
      </c>
      <c r="F29" s="11">
        <f>C29*E29</f>
        <v>234000</v>
      </c>
      <c r="G29" s="39">
        <f>G28+F29</f>
        <v>1095000</v>
      </c>
      <c r="H29" s="13">
        <f>E29-D29</f>
        <v>3750</v>
      </c>
      <c r="I29" s="13">
        <f>C29*H29</f>
        <v>22500</v>
      </c>
      <c r="J29" s="11">
        <f>J28+I29</f>
        <v>168000</v>
      </c>
      <c r="K29" s="22"/>
      <c r="L29" s="8">
        <f t="shared" si="8"/>
        <v>211500</v>
      </c>
    </row>
    <row r="30" spans="1:12" s="1" customFormat="1">
      <c r="A30" s="22"/>
      <c r="B30" s="22" t="s">
        <v>75</v>
      </c>
      <c r="C30" s="22"/>
      <c r="D30" s="11"/>
      <c r="E30" s="11"/>
      <c r="F30" s="11">
        <v>-60000</v>
      </c>
      <c r="G30" s="13">
        <f>G29+F30</f>
        <v>1035000</v>
      </c>
      <c r="H30" s="13"/>
      <c r="I30" s="13"/>
      <c r="J30" s="11"/>
      <c r="K30" s="22"/>
      <c r="L30" s="8">
        <f>SUM(L27:L29)</f>
        <v>927000</v>
      </c>
    </row>
    <row r="31" spans="1:12" s="1" customFormat="1">
      <c r="A31" s="22"/>
      <c r="B31" s="22" t="s">
        <v>95</v>
      </c>
      <c r="C31" s="22"/>
      <c r="D31" s="11"/>
      <c r="E31" s="11"/>
      <c r="F31" s="11">
        <v>-108500</v>
      </c>
      <c r="G31" s="13">
        <f t="shared" ref="G31:G33" si="9">G30+F31</f>
        <v>926500</v>
      </c>
      <c r="H31" s="13"/>
      <c r="I31" s="13"/>
      <c r="J31" s="11"/>
      <c r="K31" s="22"/>
      <c r="L31" s="8"/>
    </row>
    <row r="32" spans="1:12" s="1" customFormat="1">
      <c r="A32" s="22"/>
      <c r="B32" s="22" t="s">
        <v>46</v>
      </c>
      <c r="C32" s="22"/>
      <c r="D32" s="11"/>
      <c r="E32" s="11"/>
      <c r="F32" s="11">
        <v>-865500</v>
      </c>
      <c r="G32" s="13">
        <f t="shared" si="9"/>
        <v>61000</v>
      </c>
      <c r="H32" s="13"/>
      <c r="I32" s="13"/>
      <c r="J32" s="11"/>
      <c r="K32" s="22"/>
      <c r="L32" s="8"/>
    </row>
    <row r="33" spans="1:12" s="1" customFormat="1">
      <c r="A33" s="22"/>
      <c r="B33" s="22" t="s">
        <v>95</v>
      </c>
      <c r="C33" s="22"/>
      <c r="D33" s="11"/>
      <c r="E33" s="11"/>
      <c r="F33" s="11">
        <v>-61000</v>
      </c>
      <c r="G33" s="13">
        <f t="shared" si="9"/>
        <v>0</v>
      </c>
      <c r="H33" s="13"/>
      <c r="I33" s="13"/>
      <c r="J33" s="11"/>
      <c r="K33" s="22"/>
      <c r="L33" s="8"/>
    </row>
    <row r="34" spans="1:12" s="1" customFormat="1">
      <c r="A34" s="22"/>
      <c r="B34" s="22"/>
      <c r="C34" s="22"/>
      <c r="D34" s="11"/>
      <c r="E34" s="11"/>
      <c r="F34" s="11"/>
      <c r="G34" s="13"/>
      <c r="H34" s="13"/>
      <c r="I34" s="13"/>
      <c r="J34" s="11"/>
      <c r="K34" s="22"/>
      <c r="L34" s="8"/>
    </row>
    <row r="35" spans="1:12" s="1" customFormat="1">
      <c r="A35" s="22"/>
      <c r="B35" s="22"/>
      <c r="C35" s="22"/>
      <c r="D35" s="11"/>
      <c r="E35" s="11"/>
      <c r="F35" s="11"/>
      <c r="G35" s="13"/>
      <c r="H35" s="13"/>
      <c r="I35" s="13"/>
      <c r="J35" s="11"/>
      <c r="K35" s="22"/>
      <c r="L35" s="8"/>
    </row>
    <row r="36" spans="1:12" s="1" customFormat="1">
      <c r="A36" s="22"/>
      <c r="B36" s="22"/>
      <c r="C36" s="22"/>
      <c r="D36" s="11"/>
      <c r="E36" s="11"/>
      <c r="F36" s="11"/>
      <c r="G36" s="13"/>
      <c r="H36" s="13"/>
      <c r="I36" s="13"/>
      <c r="J36" s="11"/>
      <c r="K36" s="22"/>
      <c r="L36" s="8"/>
    </row>
    <row r="37" spans="1:12" s="1" customFormat="1">
      <c r="A37" s="22"/>
      <c r="B37" s="22"/>
      <c r="C37" s="22"/>
      <c r="D37" s="11"/>
      <c r="E37" s="11"/>
      <c r="F37" s="11"/>
      <c r="G37" s="13"/>
      <c r="H37" s="13"/>
      <c r="I37" s="13"/>
      <c r="J37" s="11"/>
      <c r="K37" s="22"/>
      <c r="L37" s="8"/>
    </row>
    <row r="38" spans="1:12" s="1" customFormat="1">
      <c r="A38" s="22"/>
      <c r="B38" s="22"/>
      <c r="C38" s="22"/>
      <c r="D38" s="11"/>
      <c r="E38" s="11"/>
      <c r="F38" s="11"/>
      <c r="G38" s="13"/>
      <c r="H38" s="13"/>
      <c r="I38" s="13"/>
      <c r="J38" s="11"/>
      <c r="K38" s="22"/>
      <c r="L38" s="8"/>
    </row>
    <row r="39" spans="1:12" s="1" customFormat="1">
      <c r="A39" s="22"/>
      <c r="B39" s="22"/>
      <c r="C39" s="22"/>
      <c r="D39" s="11"/>
      <c r="E39" s="11"/>
      <c r="F39" s="11"/>
      <c r="G39" s="13"/>
      <c r="H39" s="13"/>
      <c r="I39" s="13"/>
      <c r="J39" s="11"/>
      <c r="K39" s="22"/>
      <c r="L39" s="8"/>
    </row>
    <row r="40" spans="1:12" ht="15.75" thickBot="1">
      <c r="A40" s="12"/>
      <c r="B40" s="25"/>
      <c r="C40" s="12"/>
      <c r="D40" s="18"/>
      <c r="E40" s="30"/>
      <c r="F40" s="33"/>
      <c r="G40" s="34"/>
      <c r="H40" s="12"/>
      <c r="I40" s="12"/>
      <c r="J40" s="18"/>
      <c r="K40" s="12"/>
    </row>
    <row r="41" spans="1:12" ht="15.75" thickBot="1">
      <c r="A41" s="12"/>
      <c r="B41" s="25"/>
      <c r="C41" s="12"/>
      <c r="D41" s="31"/>
      <c r="E41" s="47" t="s">
        <v>23</v>
      </c>
      <c r="F41" s="48"/>
      <c r="G41" s="49"/>
      <c r="H41" s="32"/>
      <c r="I41" s="12"/>
      <c r="J41" s="18"/>
      <c r="K41" s="12"/>
    </row>
    <row r="42" spans="1:12" ht="15.75" thickBot="1">
      <c r="A42" s="12"/>
      <c r="B42" s="25"/>
      <c r="C42" s="12"/>
      <c r="D42" s="31"/>
      <c r="E42" s="47" t="s">
        <v>24</v>
      </c>
      <c r="F42" s="48"/>
      <c r="G42" s="49"/>
      <c r="H42" s="32"/>
      <c r="I42" s="12"/>
      <c r="J42" s="18"/>
      <c r="K42" s="12"/>
    </row>
    <row r="43" spans="1:12" ht="15.75" thickBot="1">
      <c r="A43" s="12"/>
      <c r="B43" s="25"/>
      <c r="C43" s="12"/>
      <c r="D43" s="31"/>
      <c r="E43" s="45" t="s">
        <v>25</v>
      </c>
      <c r="F43" s="46"/>
      <c r="G43" s="37">
        <v>10833000</v>
      </c>
      <c r="H43" s="32"/>
      <c r="I43" s="12"/>
      <c r="J43" s="18"/>
      <c r="K43" s="12"/>
    </row>
    <row r="44" spans="1:12" ht="15.75" thickBot="1">
      <c r="A44" s="12"/>
      <c r="B44" s="22"/>
      <c r="C44" s="12"/>
      <c r="D44" s="31"/>
      <c r="E44" s="45" t="s">
        <v>26</v>
      </c>
      <c r="F44" s="46"/>
      <c r="G44" s="38">
        <v>8291449.4000000004</v>
      </c>
      <c r="H44" s="32"/>
      <c r="I44" s="12"/>
      <c r="J44" s="18"/>
      <c r="K44" s="12"/>
    </row>
    <row r="45" spans="1:12" ht="15.75" thickBot="1">
      <c r="A45" s="12"/>
      <c r="B45" s="12"/>
      <c r="C45" s="12"/>
      <c r="D45" s="31"/>
      <c r="E45" s="45" t="s">
        <v>27</v>
      </c>
      <c r="F45" s="46"/>
      <c r="G45" s="38">
        <f>G43-G44</f>
        <v>2541550.5999999996</v>
      </c>
      <c r="H45" s="32"/>
      <c r="I45" s="12"/>
      <c r="J45" s="18"/>
      <c r="K45" s="12"/>
    </row>
    <row r="46" spans="1:12" ht="15.75" thickBot="1">
      <c r="A46" s="12"/>
      <c r="B46" s="12"/>
      <c r="C46" s="12"/>
      <c r="D46" s="31"/>
      <c r="E46" s="45" t="s">
        <v>28</v>
      </c>
      <c r="F46" s="46"/>
      <c r="G46" s="37">
        <v>428000</v>
      </c>
      <c r="H46" s="32"/>
      <c r="I46" s="12"/>
      <c r="J46" s="18"/>
      <c r="K46" s="12"/>
    </row>
    <row r="47" spans="1:12" ht="15.75" thickBot="1">
      <c r="A47" s="12"/>
      <c r="B47" s="12"/>
      <c r="C47" s="12"/>
      <c r="D47" s="31"/>
      <c r="E47" s="45" t="s">
        <v>29</v>
      </c>
      <c r="F47" s="46"/>
      <c r="G47" s="38">
        <f>G45-G46</f>
        <v>2113550.5999999996</v>
      </c>
      <c r="H47" s="32"/>
      <c r="I47" s="12"/>
      <c r="J47" s="18"/>
      <c r="K47" s="12"/>
    </row>
    <row r="48" spans="1:12">
      <c r="A48" s="12"/>
      <c r="B48" s="12"/>
      <c r="C48" s="12"/>
      <c r="D48" s="18"/>
      <c r="E48" s="35"/>
      <c r="F48" s="36"/>
      <c r="G48" s="36"/>
      <c r="H48" s="12"/>
      <c r="I48" s="12"/>
      <c r="J48" s="18"/>
      <c r="K48" s="12"/>
    </row>
    <row r="49" spans="1:11">
      <c r="A49" s="12"/>
      <c r="B49" s="12"/>
      <c r="C49" s="12"/>
      <c r="D49" s="18"/>
      <c r="E49" s="18"/>
      <c r="F49" s="12"/>
      <c r="G49" s="12"/>
      <c r="H49" s="12"/>
      <c r="I49" s="12"/>
      <c r="J49" s="18"/>
      <c r="K49" s="12"/>
    </row>
  </sheetData>
  <mergeCells count="8">
    <mergeCell ref="E47:F47"/>
    <mergeCell ref="E41:G41"/>
    <mergeCell ref="E42:G42"/>
    <mergeCell ref="A1:K1"/>
    <mergeCell ref="E46:F46"/>
    <mergeCell ref="E45:F45"/>
    <mergeCell ref="E44:F44"/>
    <mergeCell ref="E43:F43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2019-11-06T10:49:40Z</dcterms:modified>
</cp:coreProperties>
</file>