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activeTab="2"/>
  </bookViews>
  <sheets>
    <sheet name="GODOWN" sheetId="1" r:id="rId1"/>
    <sheet name="DAR" sheetId="2" r:id="rId2"/>
    <sheet name="MOSHI" sheetId="3" r:id="rId3"/>
    <sheet name="Sheet1" sheetId="4" r:id="rId4"/>
    <sheet name="Sheet2" sheetId="5" r:id="rId5"/>
  </sheets>
  <calcPr calcId="124519"/>
</workbook>
</file>

<file path=xl/calcChain.xml><?xml version="1.0" encoding="utf-8"?>
<calcChain xmlns="http://schemas.openxmlformats.org/spreadsheetml/2006/main">
  <c r="G37" i="3"/>
  <c r="G42" i="2"/>
  <c r="G41"/>
  <c r="G40"/>
  <c r="G35"/>
  <c r="G36" s="1"/>
  <c r="G37" s="1"/>
  <c r="G38" s="1"/>
  <c r="G39" s="1"/>
  <c r="G63" i="1"/>
  <c r="G27"/>
  <c r="G6" i="5"/>
  <c r="J5"/>
  <c r="I5"/>
  <c r="H5"/>
  <c r="G5"/>
  <c r="F5"/>
  <c r="H4"/>
  <c r="I4" s="1"/>
  <c r="J4" s="1"/>
  <c r="F4"/>
  <c r="G4" s="1"/>
  <c r="H3"/>
  <c r="I3" s="1"/>
  <c r="F3"/>
  <c r="G45" i="3"/>
  <c r="G43"/>
  <c r="L34"/>
  <c r="L30"/>
  <c r="L31"/>
  <c r="L32"/>
  <c r="L33"/>
  <c r="L29"/>
  <c r="G36"/>
  <c r="G35"/>
  <c r="G11"/>
  <c r="G34"/>
  <c r="J31"/>
  <c r="J32"/>
  <c r="J33" s="1"/>
  <c r="I31"/>
  <c r="I32"/>
  <c r="I33"/>
  <c r="H31"/>
  <c r="H32"/>
  <c r="H33"/>
  <c r="G31"/>
  <c r="G32"/>
  <c r="G33" s="1"/>
  <c r="F31"/>
  <c r="F32"/>
  <c r="F33"/>
  <c r="J30"/>
  <c r="I30"/>
  <c r="H30"/>
  <c r="G30"/>
  <c r="F30"/>
  <c r="I29"/>
  <c r="H29"/>
  <c r="F29"/>
  <c r="L28" i="2"/>
  <c r="L29"/>
  <c r="L30"/>
  <c r="L31"/>
  <c r="L27"/>
  <c r="G32"/>
  <c r="L24" i="3"/>
  <c r="L22"/>
  <c r="L23"/>
  <c r="L21"/>
  <c r="G27"/>
  <c r="G24"/>
  <c r="J23"/>
  <c r="J22"/>
  <c r="I22"/>
  <c r="I23"/>
  <c r="H22"/>
  <c r="H23"/>
  <c r="G22"/>
  <c r="F22"/>
  <c r="F23"/>
  <c r="G23" s="1"/>
  <c r="L14"/>
  <c r="L15"/>
  <c r="L16"/>
  <c r="L13"/>
  <c r="L4"/>
  <c r="L5"/>
  <c r="L6"/>
  <c r="L3"/>
  <c r="L19" i="2"/>
  <c r="L20"/>
  <c r="L21"/>
  <c r="L22"/>
  <c r="L23"/>
  <c r="L18"/>
  <c r="F23"/>
  <c r="H23"/>
  <c r="I23" s="1"/>
  <c r="F22"/>
  <c r="H22"/>
  <c r="I22" s="1"/>
  <c r="L59" i="1"/>
  <c r="L58"/>
  <c r="G62"/>
  <c r="G61"/>
  <c r="G60"/>
  <c r="L48"/>
  <c r="L49"/>
  <c r="L50"/>
  <c r="L51"/>
  <c r="L52"/>
  <c r="L53"/>
  <c r="L54"/>
  <c r="L55"/>
  <c r="L47"/>
  <c r="F55"/>
  <c r="H55"/>
  <c r="I55"/>
  <c r="F54"/>
  <c r="H54"/>
  <c r="I54" s="1"/>
  <c r="F53"/>
  <c r="H53"/>
  <c r="I53" s="1"/>
  <c r="L31"/>
  <c r="L32"/>
  <c r="L33"/>
  <c r="L34"/>
  <c r="L35"/>
  <c r="L36"/>
  <c r="L37"/>
  <c r="L38"/>
  <c r="L39"/>
  <c r="L30"/>
  <c r="F39"/>
  <c r="H39"/>
  <c r="I39" s="1"/>
  <c r="L40"/>
  <c r="F38"/>
  <c r="H38"/>
  <c r="I38" s="1"/>
  <c r="L24"/>
  <c r="L25"/>
  <c r="L23"/>
  <c r="L4"/>
  <c r="L5"/>
  <c r="L6"/>
  <c r="L7"/>
  <c r="L8"/>
  <c r="L9"/>
  <c r="L10"/>
  <c r="L11"/>
  <c r="L12"/>
  <c r="L3"/>
  <c r="F12"/>
  <c r="H12"/>
  <c r="I12" s="1"/>
  <c r="L13"/>
  <c r="F11"/>
  <c r="H11"/>
  <c r="I11" s="1"/>
  <c r="F10"/>
  <c r="H10"/>
  <c r="I10" s="1"/>
  <c r="F9"/>
  <c r="H9"/>
  <c r="I9" s="1"/>
  <c r="L12" i="2"/>
  <c r="L13"/>
  <c r="L14"/>
  <c r="L15"/>
  <c r="L11"/>
  <c r="L16" s="1"/>
  <c r="H14"/>
  <c r="I14" s="1"/>
  <c r="H15"/>
  <c r="I15" s="1"/>
  <c r="F14"/>
  <c r="F15"/>
  <c r="L4"/>
  <c r="L5"/>
  <c r="L6"/>
  <c r="L3"/>
  <c r="L7" s="1"/>
  <c r="H6"/>
  <c r="I6" s="1"/>
  <c r="F6"/>
  <c r="G71" i="1"/>
  <c r="G73" s="1"/>
  <c r="G74" s="1"/>
  <c r="G75" s="1"/>
  <c r="G77" l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76"/>
  <c r="H5" i="3"/>
  <c r="I5" s="1"/>
  <c r="H6"/>
  <c r="I6" s="1"/>
  <c r="F5"/>
  <c r="F6"/>
  <c r="L56" i="1"/>
  <c r="F52"/>
  <c r="H52"/>
  <c r="I52" s="1"/>
  <c r="F21" i="2"/>
  <c r="H21"/>
  <c r="I21" s="1"/>
  <c r="L45"/>
  <c r="L46"/>
  <c r="L44"/>
  <c r="G13" i="4"/>
  <c r="G12"/>
  <c r="H12"/>
  <c r="I12" s="1"/>
  <c r="J12" s="1"/>
  <c r="F12"/>
  <c r="H11"/>
  <c r="I11" s="1"/>
  <c r="F11"/>
  <c r="H8"/>
  <c r="I8" s="1"/>
  <c r="J8" s="1"/>
  <c r="F8"/>
  <c r="G8" s="1"/>
  <c r="G9" s="1"/>
  <c r="I7"/>
  <c r="H7"/>
  <c r="F7"/>
  <c r="H4"/>
  <c r="I4" s="1"/>
  <c r="J4" s="1"/>
  <c r="F4"/>
  <c r="G4" s="1"/>
  <c r="G5" s="1"/>
  <c r="H3"/>
  <c r="I3" s="1"/>
  <c r="F3"/>
  <c r="L43" i="1"/>
  <c r="L42"/>
  <c r="L44" s="1"/>
  <c r="H43"/>
  <c r="I43" s="1"/>
  <c r="J43" s="1"/>
  <c r="F43"/>
  <c r="G43" s="1"/>
  <c r="G44" s="1"/>
  <c r="H42"/>
  <c r="I42" s="1"/>
  <c r="F42"/>
  <c r="H33"/>
  <c r="I33" s="1"/>
  <c r="H34"/>
  <c r="I34" s="1"/>
  <c r="H35"/>
  <c r="I35" s="1"/>
  <c r="H36"/>
  <c r="I36" s="1"/>
  <c r="H37"/>
  <c r="I37" s="1"/>
  <c r="F33"/>
  <c r="F34"/>
  <c r="F35"/>
  <c r="F36"/>
  <c r="F37"/>
  <c r="H13" i="2"/>
  <c r="I13" s="1"/>
  <c r="F13"/>
  <c r="F31"/>
  <c r="H31"/>
  <c r="I31" s="1"/>
  <c r="H16" i="3"/>
  <c r="I16" s="1"/>
  <c r="F16"/>
  <c r="H50" i="1"/>
  <c r="I50" s="1"/>
  <c r="H51"/>
  <c r="I51" s="1"/>
  <c r="F50"/>
  <c r="F51"/>
  <c r="H46" i="2"/>
  <c r="I46" s="1"/>
  <c r="F46"/>
  <c r="H49" i="1"/>
  <c r="I49" s="1"/>
  <c r="F49"/>
  <c r="H15" i="3"/>
  <c r="I15" s="1"/>
  <c r="F15"/>
  <c r="F47" i="1"/>
  <c r="F8"/>
  <c r="H8"/>
  <c r="I8" s="1"/>
  <c r="F30" i="2"/>
  <c r="H30"/>
  <c r="I30" s="1"/>
  <c r="F29"/>
  <c r="H29"/>
  <c r="I29" s="1"/>
  <c r="H20"/>
  <c r="I20" s="1"/>
  <c r="F20"/>
  <c r="L7" i="3" l="1"/>
  <c r="L24" i="2"/>
  <c r="L47"/>
  <c r="L32"/>
  <c r="L17" i="3"/>
  <c r="L60" i="1"/>
  <c r="L26"/>
  <c r="H32"/>
  <c r="H3" i="3"/>
  <c r="I3" s="1"/>
  <c r="H45" i="2"/>
  <c r="I45" s="1"/>
  <c r="J45" s="1"/>
  <c r="J46" s="1"/>
  <c r="F45"/>
  <c r="G45" s="1"/>
  <c r="G46" l="1"/>
  <c r="G47" s="1"/>
  <c r="H59" i="1"/>
  <c r="I59" s="1"/>
  <c r="J59" s="1"/>
  <c r="F59"/>
  <c r="G59" s="1"/>
  <c r="H58"/>
  <c r="I58" s="1"/>
  <c r="F58"/>
  <c r="H5" i="2"/>
  <c r="I5" s="1"/>
  <c r="F5"/>
  <c r="I32" i="1" l="1"/>
  <c r="F32"/>
  <c r="H48" l="1"/>
  <c r="I48" s="1"/>
  <c r="J48" s="1"/>
  <c r="J49" s="1"/>
  <c r="J50" s="1"/>
  <c r="J51" s="1"/>
  <c r="J52" s="1"/>
  <c r="J53" s="1"/>
  <c r="J54" s="1"/>
  <c r="J55" s="1"/>
  <c r="F48"/>
  <c r="G48" s="1"/>
  <c r="H47"/>
  <c r="I47" s="1"/>
  <c r="G49" l="1"/>
  <c r="G50" s="1"/>
  <c r="G51" s="1"/>
  <c r="H14" i="3"/>
  <c r="I14" s="1"/>
  <c r="J14" s="1"/>
  <c r="J15" s="1"/>
  <c r="J16" s="1"/>
  <c r="F14"/>
  <c r="G14" s="1"/>
  <c r="G52" i="1" l="1"/>
  <c r="G15" i="3"/>
  <c r="H31" i="1"/>
  <c r="I31" s="1"/>
  <c r="J31" s="1"/>
  <c r="J32" s="1"/>
  <c r="J33" s="1"/>
  <c r="J34" s="1"/>
  <c r="J35" s="1"/>
  <c r="J36" s="1"/>
  <c r="J37" s="1"/>
  <c r="J38" s="1"/>
  <c r="J39" s="1"/>
  <c r="F31"/>
  <c r="G31" s="1"/>
  <c r="G32" s="1"/>
  <c r="G33" s="1"/>
  <c r="G34" s="1"/>
  <c r="G35" s="1"/>
  <c r="G36" s="1"/>
  <c r="G37" s="1"/>
  <c r="G38" s="1"/>
  <c r="G39" s="1"/>
  <c r="G40" s="1"/>
  <c r="H30"/>
  <c r="I30" s="1"/>
  <c r="F30"/>
  <c r="H25"/>
  <c r="I25" s="1"/>
  <c r="F25"/>
  <c r="G53" l="1"/>
  <c r="G54" s="1"/>
  <c r="G55" s="1"/>
  <c r="G56" s="1"/>
  <c r="G16" i="3"/>
  <c r="G17" s="1"/>
  <c r="G18" l="1"/>
  <c r="G19" s="1"/>
  <c r="H24" i="1"/>
  <c r="I24" s="1"/>
  <c r="J24" s="1"/>
  <c r="J25" s="1"/>
  <c r="F24"/>
  <c r="H23"/>
  <c r="I23" s="1"/>
  <c r="F23"/>
  <c r="H19" i="2"/>
  <c r="I19" s="1"/>
  <c r="J19" s="1"/>
  <c r="J20" s="1"/>
  <c r="J21" s="1"/>
  <c r="J22" s="1"/>
  <c r="J23" s="1"/>
  <c r="F19"/>
  <c r="G19" s="1"/>
  <c r="G20" s="1"/>
  <c r="G21" s="1"/>
  <c r="G22" s="1"/>
  <c r="G23" s="1"/>
  <c r="G24" s="1"/>
  <c r="H18"/>
  <c r="I18" s="1"/>
  <c r="F18"/>
  <c r="H12"/>
  <c r="I12" s="1"/>
  <c r="J12" s="1"/>
  <c r="J13" s="1"/>
  <c r="J14" s="1"/>
  <c r="J15" s="1"/>
  <c r="F12"/>
  <c r="G12" s="1"/>
  <c r="G13" s="1"/>
  <c r="G14" s="1"/>
  <c r="G15" s="1"/>
  <c r="G16" s="1"/>
  <c r="H11"/>
  <c r="I11" s="1"/>
  <c r="F11"/>
  <c r="G24" i="1" l="1"/>
  <c r="G25" s="1"/>
  <c r="G26" s="1"/>
  <c r="F28" i="2" l="1"/>
  <c r="G28" s="1"/>
  <c r="G29" s="1"/>
  <c r="G30" s="1"/>
  <c r="G31" s="1"/>
  <c r="G33" s="1"/>
  <c r="G34" s="1"/>
  <c r="H28"/>
  <c r="I28" s="1"/>
  <c r="J28" s="1"/>
  <c r="J29" s="1"/>
  <c r="J30" s="1"/>
  <c r="J31" s="1"/>
  <c r="G25" l="1"/>
  <c r="F21" i="3"/>
  <c r="H21"/>
  <c r="I21" s="1"/>
  <c r="H27" i="2" l="1"/>
  <c r="I27" s="1"/>
  <c r="F27"/>
  <c r="H44"/>
  <c r="I44" s="1"/>
  <c r="F44"/>
  <c r="G25" i="3" l="1"/>
  <c r="G26" s="1"/>
  <c r="H13"/>
  <c r="I13" s="1"/>
  <c r="F13"/>
  <c r="H4" i="2" l="1"/>
  <c r="I4" s="1"/>
  <c r="J4" s="1"/>
  <c r="J5" s="1"/>
  <c r="J6" s="1"/>
  <c r="F4"/>
  <c r="G4" s="1"/>
  <c r="G5" s="1"/>
  <c r="G6" s="1"/>
  <c r="G7" s="1"/>
  <c r="H4" i="3" l="1"/>
  <c r="I4" s="1"/>
  <c r="J4" s="1"/>
  <c r="J5" s="1"/>
  <c r="J6" s="1"/>
  <c r="F4"/>
  <c r="G4" s="1"/>
  <c r="G5" s="1"/>
  <c r="G6" s="1"/>
  <c r="F3"/>
  <c r="G7" l="1"/>
  <c r="G8" s="1"/>
  <c r="G9" s="1"/>
  <c r="G10" s="1"/>
  <c r="H3" i="2"/>
  <c r="I3" s="1"/>
  <c r="F3"/>
  <c r="F7" i="1"/>
  <c r="H7"/>
  <c r="I7" s="1"/>
  <c r="G8" i="2" l="1"/>
  <c r="G9" s="1"/>
  <c r="H6" i="1"/>
  <c r="I6" s="1"/>
  <c r="F6"/>
  <c r="H5"/>
  <c r="I5" s="1"/>
  <c r="F5"/>
  <c r="H4"/>
  <c r="I4" s="1"/>
  <c r="J4" s="1"/>
  <c r="F4"/>
  <c r="G4" s="1"/>
  <c r="H3"/>
  <c r="I3" s="1"/>
  <c r="F3"/>
  <c r="J5" l="1"/>
  <c r="J6" s="1"/>
  <c r="J7" s="1"/>
  <c r="J8" s="1"/>
  <c r="J9" s="1"/>
  <c r="J10" s="1"/>
  <c r="J11" s="1"/>
  <c r="J12" s="1"/>
  <c r="G5"/>
  <c r="G6" s="1"/>
  <c r="G7" s="1"/>
  <c r="G8" s="1"/>
  <c r="G9" s="1"/>
  <c r="G10" s="1"/>
  <c r="G11" s="1"/>
  <c r="G12" s="1"/>
  <c r="G13" s="1"/>
  <c r="G14" l="1"/>
  <c r="G15" s="1"/>
  <c r="G16" s="1"/>
  <c r="G17" s="1"/>
  <c r="G18" s="1"/>
  <c r="G19" s="1"/>
  <c r="G20" s="1"/>
  <c r="G21" s="1"/>
</calcChain>
</file>

<file path=xl/sharedStrings.xml><?xml version="1.0" encoding="utf-8"?>
<sst xmlns="http://schemas.openxmlformats.org/spreadsheetml/2006/main" count="252" uniqueCount="139">
  <si>
    <t>ITEM</t>
  </si>
  <si>
    <t>QTY</t>
  </si>
  <si>
    <t>COST PRICE</t>
  </si>
  <si>
    <t>SELLING PRICE</t>
  </si>
  <si>
    <t>MARGIN</t>
  </si>
  <si>
    <t>VALUE</t>
  </si>
  <si>
    <t>CUMMULATIVE VALUE</t>
  </si>
  <si>
    <t>TOTAL MARGIN</t>
  </si>
  <si>
    <t>NAME</t>
  </si>
  <si>
    <t>TAUSI</t>
  </si>
  <si>
    <t>CUMMULATIVE MARGIN</t>
  </si>
  <si>
    <t>Mhn 6kg gas</t>
  </si>
  <si>
    <t>Mhn 15kg gas</t>
  </si>
  <si>
    <t>Burner</t>
  </si>
  <si>
    <t>Mhn 38kg gas</t>
  </si>
  <si>
    <t>CAROL</t>
  </si>
  <si>
    <t>AFRICANA</t>
  </si>
  <si>
    <t>M-PESA</t>
  </si>
  <si>
    <t>TEGETA</t>
  </si>
  <si>
    <t>MLALAKUWA</t>
  </si>
  <si>
    <t>LINDA</t>
  </si>
  <si>
    <t>Lunch</t>
  </si>
  <si>
    <t>PEMBE</t>
  </si>
  <si>
    <t>GRAND</t>
  </si>
  <si>
    <t>SUMMARY</t>
  </si>
  <si>
    <t>TOTAL SALES</t>
  </si>
  <si>
    <t>COST OF SALES</t>
  </si>
  <si>
    <t>GROSS PROFIT</t>
  </si>
  <si>
    <t>EXPENSES</t>
  </si>
  <si>
    <t>NET PROFIT</t>
  </si>
  <si>
    <t>Mhn 6kg complete</t>
  </si>
  <si>
    <t xml:space="preserve"> </t>
  </si>
  <si>
    <t>TABATA</t>
  </si>
  <si>
    <t>LINA A/C</t>
  </si>
  <si>
    <t>TOTAL</t>
  </si>
  <si>
    <t>CASH TO BOSS</t>
  </si>
  <si>
    <t>Trivet</t>
  </si>
  <si>
    <t>happys lunch</t>
  </si>
  <si>
    <t>GODOWN</t>
  </si>
  <si>
    <t>cash to lina</t>
  </si>
  <si>
    <t>From godown</t>
  </si>
  <si>
    <t>EQUITY ACCOUNT</t>
  </si>
  <si>
    <t>O2 gas 8.5kg</t>
  </si>
  <si>
    <t>payment to laborer</t>
  </si>
  <si>
    <t>OFFICE</t>
  </si>
  <si>
    <t>Deposit to DTB</t>
  </si>
  <si>
    <t>fuel T166DRP</t>
  </si>
  <si>
    <t>From tausi</t>
  </si>
  <si>
    <t>O2 8.5 gas</t>
  </si>
  <si>
    <r>
      <t>O</t>
    </r>
    <r>
      <rPr>
        <b/>
        <sz val="10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8.5 gas</t>
    </r>
  </si>
  <si>
    <t>M/JENIFER</t>
  </si>
  <si>
    <t>Regulator L/P</t>
  </si>
  <si>
    <t>Mhn 6kg cyl.</t>
  </si>
  <si>
    <t>Mhn 6kg gas &amp; cyl.</t>
  </si>
  <si>
    <t>CASH TO LINA</t>
  </si>
  <si>
    <t>M/MAGRETH</t>
  </si>
  <si>
    <t>DEBORA</t>
  </si>
  <si>
    <t>Taifa 6kg complete</t>
  </si>
  <si>
    <t>payment for linas transport</t>
  </si>
  <si>
    <t>Mhn 15kg cyl.</t>
  </si>
  <si>
    <t>CASH LINA</t>
  </si>
  <si>
    <t>REMARKS</t>
  </si>
  <si>
    <t>Co2 25kg gas</t>
  </si>
  <si>
    <t>HANCE</t>
  </si>
  <si>
    <t>CASH DEPOSIT TO CRDB A/C</t>
  </si>
  <si>
    <t xml:space="preserve">HANCE A/C FROM 1ST NOV TO 4TH NOV. </t>
  </si>
  <si>
    <t>CASH DEPOSIT TO CRDB</t>
  </si>
  <si>
    <t>Taifa  6kg gas &amp; cyl.</t>
  </si>
  <si>
    <t>transport of gases to customer</t>
  </si>
  <si>
    <t xml:space="preserve">From carol </t>
  </si>
  <si>
    <t>Mhn 15kg gas &amp; cyl.</t>
  </si>
  <si>
    <t>DATE; 7-NOVEMBER-2019</t>
  </si>
  <si>
    <t>payment for magreth and kimaros lunch</t>
  </si>
  <si>
    <t>margin payment to mangesho</t>
  </si>
  <si>
    <t>payment for carol and peters lunch</t>
  </si>
  <si>
    <t>purchase of fuel for truck T704DKL</t>
  </si>
  <si>
    <t>purchase of phone credit for carol</t>
  </si>
  <si>
    <t>payment to TOL workers for gas packs</t>
  </si>
  <si>
    <t>fine payment for truck T165DRP for absence of road safety stickers</t>
  </si>
  <si>
    <t>payment for jenifer and mremas lunch</t>
  </si>
  <si>
    <t>purchase of phone credit for jenifer mkt.</t>
  </si>
  <si>
    <t>allowance payment to peter driver T704DKL</t>
  </si>
  <si>
    <t>payment for magreth nyereres lunch</t>
  </si>
  <si>
    <t>payment for michaels transport to bring nikai cooker</t>
  </si>
  <si>
    <t>purchase of fuel for truck T785DLV</t>
  </si>
  <si>
    <t>From M/Magreth</t>
  </si>
  <si>
    <t>From M/Jenifer</t>
  </si>
  <si>
    <t>From tabata</t>
  </si>
  <si>
    <t>To Linas A/C</t>
  </si>
  <si>
    <t>contribution for pumping water into tank</t>
  </si>
  <si>
    <t>Mhn 6kg compact gas</t>
  </si>
  <si>
    <t>M-PESA (339-110)</t>
  </si>
  <si>
    <t>clips</t>
  </si>
  <si>
    <t>Single pipe(mtrs)</t>
  </si>
  <si>
    <t>Double pipe (mtrs)</t>
  </si>
  <si>
    <t>Regulator H/P</t>
  </si>
  <si>
    <t xml:space="preserve">payment to amos for transporting documents to TRA </t>
  </si>
  <si>
    <t>payment for clips 2 packets</t>
  </si>
  <si>
    <t>purchase of phone credit</t>
  </si>
  <si>
    <t>purchase of water</t>
  </si>
  <si>
    <t>allowance payment to mr.temu</t>
  </si>
  <si>
    <t>allowance payment to HK</t>
  </si>
  <si>
    <t>purchase of internet bundle</t>
  </si>
  <si>
    <t>payment to workersfor unloading cylinders</t>
  </si>
  <si>
    <t>Medical O2 8.5</t>
  </si>
  <si>
    <t>D.A 8.5 gas</t>
  </si>
  <si>
    <t>Co2 15kg gas</t>
  </si>
  <si>
    <t>Medical O2 1.36</t>
  </si>
  <si>
    <t>M-PESA magreth</t>
  </si>
  <si>
    <t>EVANCY</t>
  </si>
  <si>
    <t>payment for levy</t>
  </si>
  <si>
    <t>fuel T900DKK</t>
  </si>
  <si>
    <t>phone credit</t>
  </si>
  <si>
    <t>purchase of grease</t>
  </si>
  <si>
    <t>Taifa 6kg gas</t>
  </si>
  <si>
    <t>transport to and from DTB</t>
  </si>
  <si>
    <t>transport to KCMC</t>
  </si>
  <si>
    <t>transport of gas to Nishaz</t>
  </si>
  <si>
    <t>cash to lidya</t>
  </si>
  <si>
    <t>Mhn15kg gas</t>
  </si>
  <si>
    <t>daniel</t>
  </si>
  <si>
    <t>Daniel A/C</t>
  </si>
  <si>
    <t>Deboras A/C</t>
  </si>
  <si>
    <t>Purchase of fuel</t>
  </si>
  <si>
    <t xml:space="preserve">M-PESA </t>
  </si>
  <si>
    <t>Mhn 6kg gas &amp; cyl</t>
  </si>
  <si>
    <t>DANIELS ACCOUNT 6/11/2019</t>
  </si>
  <si>
    <t>TO DANIELS A/C</t>
  </si>
  <si>
    <t>to caros A/C</t>
  </si>
  <si>
    <t>M-PESA geofrey</t>
  </si>
  <si>
    <t>to magreths A/C</t>
  </si>
  <si>
    <t>M-PESA jovin</t>
  </si>
  <si>
    <t>M-PESA erick</t>
  </si>
  <si>
    <t>M-PESA samwel</t>
  </si>
  <si>
    <t>TIGO-PESA leonard</t>
  </si>
  <si>
    <t>M-PESA elizabeth</t>
  </si>
  <si>
    <t>to lindas A/C</t>
  </si>
  <si>
    <t>M-PESA ronard</t>
  </si>
  <si>
    <t>to deboras A/C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</si>
</sst>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43" fontId="4" fillId="0" borderId="0" xfId="1" applyFont="1"/>
    <xf numFmtId="43" fontId="0" fillId="0" borderId="0" xfId="1" applyFont="1"/>
    <xf numFmtId="43" fontId="0" fillId="0" borderId="0" xfId="0" applyNumberFormat="1"/>
    <xf numFmtId="43" fontId="2" fillId="0" borderId="0" xfId="0" applyNumberFormat="1" applyFont="1"/>
    <xf numFmtId="43" fontId="0" fillId="0" borderId="0" xfId="0" applyNumberFormat="1" applyFont="1"/>
    <xf numFmtId="0" fontId="4" fillId="0" borderId="0" xfId="0" applyFont="1" applyAlignment="1">
      <alignment horizontal="right"/>
    </xf>
    <xf numFmtId="43" fontId="2" fillId="0" borderId="1" xfId="1" applyFont="1" applyBorder="1"/>
    <xf numFmtId="0" fontId="0" fillId="0" borderId="1" xfId="0" applyBorder="1"/>
    <xf numFmtId="43" fontId="2" fillId="0" borderId="1" xfId="0" applyNumberFormat="1" applyFont="1" applyBorder="1"/>
    <xf numFmtId="0" fontId="3" fillId="2" borderId="1" xfId="0" applyFont="1" applyFill="1" applyBorder="1" applyAlignment="1">
      <alignment horizontal="center" wrapText="1"/>
    </xf>
    <xf numFmtId="43" fontId="3" fillId="2" borderId="1" xfId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3" fontId="0" fillId="0" borderId="1" xfId="1" applyFont="1" applyBorder="1"/>
    <xf numFmtId="43" fontId="0" fillId="0" borderId="1" xfId="0" applyNumberFormat="1" applyBorder="1"/>
    <xf numFmtId="16" fontId="2" fillId="0" borderId="1" xfId="0" applyNumberFormat="1" applyFont="1" applyBorder="1" applyAlignment="1">
      <alignment horizontal="left"/>
    </xf>
    <xf numFmtId="43" fontId="0" fillId="0" borderId="1" xfId="0" applyNumberFormat="1" applyFont="1" applyBorder="1"/>
    <xf numFmtId="0" fontId="2" fillId="0" borderId="1" xfId="0" applyFont="1" applyBorder="1"/>
    <xf numFmtId="43" fontId="2" fillId="0" borderId="1" xfId="0" applyNumberFormat="1" applyFont="1" applyBorder="1" applyAlignment="1">
      <alignment horizontal="center"/>
    </xf>
    <xf numFmtId="0" fontId="0" fillId="0" borderId="1" xfId="0" applyFont="1" applyBorder="1"/>
    <xf numFmtId="43" fontId="1" fillId="0" borderId="1" xfId="1" applyFont="1" applyBorder="1"/>
    <xf numFmtId="43" fontId="6" fillId="0" borderId="1" xfId="0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43" fontId="0" fillId="0" borderId="4" xfId="1" applyFont="1" applyBorder="1"/>
    <xf numFmtId="43" fontId="0" fillId="0" borderId="2" xfId="1" applyFont="1" applyBorder="1"/>
    <xf numFmtId="0" fontId="0" fillId="0" borderId="3" xfId="0" applyBorder="1"/>
    <xf numFmtId="43" fontId="2" fillId="0" borderId="4" xfId="1" applyFont="1" applyBorder="1"/>
    <xf numFmtId="43" fontId="2" fillId="0" borderId="4" xfId="0" applyNumberFormat="1" applyFont="1" applyBorder="1"/>
    <xf numFmtId="43" fontId="0" fillId="0" borderId="6" xfId="1" applyFont="1" applyBorder="1"/>
    <xf numFmtId="0" fontId="0" fillId="0" borderId="6" xfId="0" applyBorder="1"/>
    <xf numFmtId="43" fontId="2" fillId="0" borderId="5" xfId="1" applyFont="1" applyBorder="1"/>
    <xf numFmtId="43" fontId="2" fillId="0" borderId="5" xfId="0" applyNumberFormat="1" applyFont="1" applyBorder="1"/>
    <xf numFmtId="43" fontId="2" fillId="2" borderId="1" xfId="0" applyNumberFormat="1" applyFont="1" applyFill="1" applyBorder="1"/>
    <xf numFmtId="43" fontId="2" fillId="0" borderId="1" xfId="0" applyNumberFormat="1" applyFont="1" applyBorder="1" applyAlignment="1">
      <alignment horizontal="center"/>
    </xf>
    <xf numFmtId="43" fontId="0" fillId="0" borderId="1" xfId="0" applyNumberFormat="1" applyFont="1" applyFill="1" applyBorder="1"/>
    <xf numFmtId="43" fontId="2" fillId="0" borderId="1" xfId="1" applyFont="1" applyFill="1" applyBorder="1"/>
    <xf numFmtId="43" fontId="0" fillId="0" borderId="6" xfId="0" applyNumberFormat="1" applyFont="1" applyBorder="1"/>
    <xf numFmtId="43" fontId="2" fillId="0" borderId="12" xfId="0" applyNumberFormat="1" applyFont="1" applyBorder="1"/>
    <xf numFmtId="43" fontId="2" fillId="0" borderId="6" xfId="0" applyNumberFormat="1" applyFont="1" applyBorder="1"/>
    <xf numFmtId="0" fontId="9" fillId="0" borderId="0" xfId="0" applyFont="1"/>
    <xf numFmtId="14" fontId="2" fillId="2" borderId="1" xfId="0" applyNumberFormat="1" applyFont="1" applyFill="1" applyBorder="1"/>
    <xf numFmtId="43" fontId="2" fillId="0" borderId="12" xfId="0" applyNumberFormat="1" applyFont="1" applyFill="1" applyBorder="1"/>
    <xf numFmtId="43" fontId="2" fillId="0" borderId="6" xfId="0" applyNumberFormat="1" applyFont="1" applyFill="1" applyBorder="1"/>
    <xf numFmtId="0" fontId="2" fillId="3" borderId="1" xfId="0" applyFont="1" applyFill="1" applyBorder="1"/>
    <xf numFmtId="43" fontId="0" fillId="0" borderId="2" xfId="0" applyNumberFormat="1" applyBorder="1"/>
    <xf numFmtId="43" fontId="0" fillId="0" borderId="3" xfId="0" applyNumberFormat="1" applyBorder="1"/>
    <xf numFmtId="43" fontId="0" fillId="0" borderId="4" xfId="0" applyNumberFormat="1" applyFont="1" applyBorder="1"/>
    <xf numFmtId="43" fontId="0" fillId="0" borderId="4" xfId="0" applyNumberFormat="1" applyFont="1" applyFill="1" applyBorder="1"/>
    <xf numFmtId="43" fontId="2" fillId="0" borderId="14" xfId="0" applyNumberFormat="1" applyFont="1" applyBorder="1"/>
    <xf numFmtId="0" fontId="2" fillId="3" borderId="1" xfId="0" applyFont="1" applyFill="1" applyBorder="1" applyAlignment="1">
      <alignment horizontal="left"/>
    </xf>
    <xf numFmtId="43" fontId="2" fillId="0" borderId="12" xfId="1" applyFont="1" applyBorder="1"/>
    <xf numFmtId="43" fontId="1" fillId="0" borderId="2" xfId="1" applyFont="1" applyBorder="1"/>
    <xf numFmtId="0" fontId="2" fillId="0" borderId="1" xfId="0" applyFont="1" applyBorder="1" applyAlignment="1">
      <alignment horizontal="right"/>
    </xf>
    <xf numFmtId="43" fontId="2" fillId="0" borderId="1" xfId="0" applyNumberFormat="1" applyFont="1" applyBorder="1" applyAlignment="1">
      <alignment horizontal="center"/>
    </xf>
    <xf numFmtId="0" fontId="5" fillId="0" borderId="13" xfId="0" applyFont="1" applyBorder="1" applyAlignment="1">
      <alignment horizontal="right"/>
    </xf>
    <xf numFmtId="43" fontId="2" fillId="0" borderId="10" xfId="1" applyFont="1" applyBorder="1" applyAlignment="1">
      <alignment horizontal="center"/>
    </xf>
    <xf numFmtId="43" fontId="2" fillId="0" borderId="11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opLeftCell="A74" workbookViewId="0">
      <selection activeCell="G98" sqref="G98"/>
    </sheetView>
  </sheetViews>
  <sheetFormatPr defaultRowHeight="15"/>
  <cols>
    <col min="1" max="1" width="14.28515625" customWidth="1"/>
    <col min="2" max="2" width="32" customWidth="1"/>
    <col min="3" max="3" width="5.85546875" customWidth="1"/>
    <col min="4" max="5" width="11.5703125" style="6" bestFit="1" customWidth="1"/>
    <col min="6" max="6" width="16" customWidth="1"/>
    <col min="7" max="7" width="15.140625" customWidth="1"/>
    <col min="8" max="8" width="11.7109375" customWidth="1"/>
    <col min="9" max="9" width="11.5703125" customWidth="1"/>
    <col min="10" max="10" width="12.85546875" customWidth="1"/>
    <col min="11" max="11" width="9.5703125" customWidth="1"/>
    <col min="12" max="12" width="16.140625" customWidth="1"/>
    <col min="13" max="13" width="11.5703125" bestFit="1" customWidth="1"/>
  </cols>
  <sheetData>
    <row r="1" spans="1:12" s="4" customFormat="1" ht="15.75">
      <c r="A1" s="10"/>
      <c r="B1" s="10"/>
      <c r="C1" s="10"/>
      <c r="D1" s="59" t="s">
        <v>71</v>
      </c>
      <c r="E1" s="59"/>
      <c r="F1" s="59"/>
      <c r="G1" s="59"/>
      <c r="H1" s="59"/>
      <c r="I1" s="59"/>
      <c r="J1" s="59"/>
      <c r="K1" s="59"/>
    </row>
    <row r="2" spans="1:12" s="2" customFormat="1" ht="30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4" t="s">
        <v>10</v>
      </c>
      <c r="K2" s="16" t="s">
        <v>61</v>
      </c>
    </row>
    <row r="3" spans="1:12">
      <c r="A3" s="54" t="s">
        <v>9</v>
      </c>
      <c r="B3" s="12" t="s">
        <v>11</v>
      </c>
      <c r="C3" s="12">
        <v>3</v>
      </c>
      <c r="D3" s="17">
        <v>13800</v>
      </c>
      <c r="E3" s="17">
        <v>17000</v>
      </c>
      <c r="F3" s="18">
        <f t="shared" ref="F3:F12" si="0">C3*E3</f>
        <v>51000</v>
      </c>
      <c r="G3" s="18">
        <v>51000</v>
      </c>
      <c r="H3" s="18">
        <f t="shared" ref="H3:H12" si="1">E3-D3</f>
        <v>3200</v>
      </c>
      <c r="I3" s="18">
        <f t="shared" ref="I3:I12" si="2">C3*H3</f>
        <v>9600</v>
      </c>
      <c r="J3" s="18">
        <v>9600</v>
      </c>
      <c r="K3" s="12"/>
      <c r="L3" s="7">
        <f>C3*D3</f>
        <v>41400</v>
      </c>
    </row>
    <row r="4" spans="1:12">
      <c r="A4" s="19"/>
      <c r="B4" s="12" t="s">
        <v>11</v>
      </c>
      <c r="C4" s="12">
        <v>2</v>
      </c>
      <c r="D4" s="17">
        <v>13800</v>
      </c>
      <c r="E4" s="17">
        <v>18000</v>
      </c>
      <c r="F4" s="18">
        <f t="shared" si="0"/>
        <v>36000</v>
      </c>
      <c r="G4" s="18">
        <f>G3+F4</f>
        <v>87000</v>
      </c>
      <c r="H4" s="18">
        <f t="shared" si="1"/>
        <v>4200</v>
      </c>
      <c r="I4" s="18">
        <f t="shared" si="2"/>
        <v>8400</v>
      </c>
      <c r="J4" s="18">
        <f t="shared" ref="J4:J12" si="3">J3+I4</f>
        <v>18000</v>
      </c>
      <c r="K4" s="12"/>
      <c r="L4" s="7">
        <f t="shared" ref="L4:L12" si="4">C4*D4</f>
        <v>27600</v>
      </c>
    </row>
    <row r="5" spans="1:12">
      <c r="A5" s="12"/>
      <c r="B5" s="12" t="s">
        <v>70</v>
      </c>
      <c r="C5" s="12">
        <v>1</v>
      </c>
      <c r="D5" s="17">
        <v>73250</v>
      </c>
      <c r="E5" s="17">
        <v>80000</v>
      </c>
      <c r="F5" s="18">
        <f t="shared" si="0"/>
        <v>80000</v>
      </c>
      <c r="G5" s="18">
        <f t="shared" ref="G5:G12" si="5">G4+F5</f>
        <v>167000</v>
      </c>
      <c r="H5" s="18">
        <f t="shared" si="1"/>
        <v>6750</v>
      </c>
      <c r="I5" s="18">
        <f t="shared" si="2"/>
        <v>6750</v>
      </c>
      <c r="J5" s="18">
        <f t="shared" si="3"/>
        <v>24750</v>
      </c>
      <c r="K5" s="12"/>
      <c r="L5" s="7">
        <f t="shared" si="4"/>
        <v>73250</v>
      </c>
    </row>
    <row r="6" spans="1:12">
      <c r="A6" s="12"/>
      <c r="B6" s="12" t="s">
        <v>57</v>
      </c>
      <c r="C6" s="12">
        <v>2</v>
      </c>
      <c r="D6" s="17">
        <v>39100</v>
      </c>
      <c r="E6" s="17">
        <v>42000</v>
      </c>
      <c r="F6" s="18">
        <f t="shared" si="0"/>
        <v>84000</v>
      </c>
      <c r="G6" s="18">
        <f t="shared" si="5"/>
        <v>251000</v>
      </c>
      <c r="H6" s="18">
        <f t="shared" si="1"/>
        <v>2900</v>
      </c>
      <c r="I6" s="18">
        <f t="shared" si="2"/>
        <v>5800</v>
      </c>
      <c r="J6" s="18">
        <f t="shared" si="3"/>
        <v>30550</v>
      </c>
      <c r="K6" s="12"/>
      <c r="L6" s="7">
        <f t="shared" si="4"/>
        <v>78200</v>
      </c>
    </row>
    <row r="7" spans="1:12">
      <c r="A7" s="12"/>
      <c r="B7" s="12" t="s">
        <v>92</v>
      </c>
      <c r="C7" s="12">
        <v>2</v>
      </c>
      <c r="D7" s="17">
        <v>100</v>
      </c>
      <c r="E7" s="17">
        <v>500</v>
      </c>
      <c r="F7" s="18">
        <f t="shared" si="0"/>
        <v>1000</v>
      </c>
      <c r="G7" s="18">
        <f t="shared" si="5"/>
        <v>252000</v>
      </c>
      <c r="H7" s="18">
        <f t="shared" si="1"/>
        <v>400</v>
      </c>
      <c r="I7" s="18">
        <f t="shared" si="2"/>
        <v>800</v>
      </c>
      <c r="J7" s="18">
        <f t="shared" si="3"/>
        <v>31350</v>
      </c>
      <c r="K7" s="12"/>
      <c r="L7" s="7">
        <f t="shared" si="4"/>
        <v>200</v>
      </c>
    </row>
    <row r="8" spans="1:12">
      <c r="A8" s="12"/>
      <c r="B8" s="12" t="s">
        <v>93</v>
      </c>
      <c r="C8" s="12">
        <v>2</v>
      </c>
      <c r="D8" s="17">
        <v>1750</v>
      </c>
      <c r="E8" s="17">
        <v>3000</v>
      </c>
      <c r="F8" s="18">
        <f t="shared" si="0"/>
        <v>6000</v>
      </c>
      <c r="G8" s="20">
        <f t="shared" si="5"/>
        <v>258000</v>
      </c>
      <c r="H8" s="18">
        <f t="shared" si="1"/>
        <v>1250</v>
      </c>
      <c r="I8" s="18">
        <f t="shared" si="2"/>
        <v>2500</v>
      </c>
      <c r="J8" s="20">
        <f t="shared" si="3"/>
        <v>33850</v>
      </c>
      <c r="K8" s="12"/>
      <c r="L8" s="7">
        <f t="shared" si="4"/>
        <v>3500</v>
      </c>
    </row>
    <row r="9" spans="1:12">
      <c r="A9" s="12"/>
      <c r="B9" s="12" t="s">
        <v>94</v>
      </c>
      <c r="C9" s="12">
        <v>10</v>
      </c>
      <c r="D9" s="17">
        <v>3500</v>
      </c>
      <c r="E9" s="17">
        <v>10000</v>
      </c>
      <c r="F9" s="18">
        <f t="shared" si="0"/>
        <v>100000</v>
      </c>
      <c r="G9" s="20">
        <f t="shared" si="5"/>
        <v>358000</v>
      </c>
      <c r="H9" s="18">
        <f t="shared" si="1"/>
        <v>6500</v>
      </c>
      <c r="I9" s="18">
        <f t="shared" si="2"/>
        <v>65000</v>
      </c>
      <c r="J9" s="20">
        <f t="shared" si="3"/>
        <v>98850</v>
      </c>
      <c r="K9" s="12"/>
      <c r="L9" s="7">
        <f t="shared" si="4"/>
        <v>35000</v>
      </c>
    </row>
    <row r="10" spans="1:12">
      <c r="A10" s="12"/>
      <c r="B10" s="12" t="s">
        <v>95</v>
      </c>
      <c r="C10" s="12">
        <v>1</v>
      </c>
      <c r="D10" s="17">
        <v>25000</v>
      </c>
      <c r="E10" s="17">
        <v>70000</v>
      </c>
      <c r="F10" s="18">
        <f t="shared" si="0"/>
        <v>70000</v>
      </c>
      <c r="G10" s="20">
        <f t="shared" si="5"/>
        <v>428000</v>
      </c>
      <c r="H10" s="18">
        <f t="shared" si="1"/>
        <v>45000</v>
      </c>
      <c r="I10" s="18">
        <f t="shared" si="2"/>
        <v>45000</v>
      </c>
      <c r="J10" s="20">
        <f t="shared" si="3"/>
        <v>143850</v>
      </c>
      <c r="K10" s="12"/>
      <c r="L10" s="7">
        <f t="shared" si="4"/>
        <v>25000</v>
      </c>
    </row>
    <row r="11" spans="1:12">
      <c r="A11" s="12"/>
      <c r="B11" s="12" t="s">
        <v>13</v>
      </c>
      <c r="C11" s="12">
        <v>1</v>
      </c>
      <c r="D11" s="17">
        <v>2500</v>
      </c>
      <c r="E11" s="17">
        <v>6000</v>
      </c>
      <c r="F11" s="18">
        <f t="shared" si="0"/>
        <v>6000</v>
      </c>
      <c r="G11" s="20">
        <f t="shared" si="5"/>
        <v>434000</v>
      </c>
      <c r="H11" s="18">
        <f t="shared" si="1"/>
        <v>3500</v>
      </c>
      <c r="I11" s="18">
        <f t="shared" si="2"/>
        <v>3500</v>
      </c>
      <c r="J11" s="20">
        <f t="shared" si="3"/>
        <v>147350</v>
      </c>
      <c r="K11" s="12"/>
      <c r="L11" s="7">
        <f t="shared" si="4"/>
        <v>2500</v>
      </c>
    </row>
    <row r="12" spans="1:12" ht="15.75" thickBot="1">
      <c r="A12" s="12"/>
      <c r="B12" s="12" t="s">
        <v>13</v>
      </c>
      <c r="C12" s="12">
        <v>1</v>
      </c>
      <c r="D12" s="17">
        <v>2500</v>
      </c>
      <c r="E12" s="17">
        <v>5000</v>
      </c>
      <c r="F12" s="18">
        <f t="shared" si="0"/>
        <v>5000</v>
      </c>
      <c r="G12" s="42">
        <f t="shared" si="5"/>
        <v>439000</v>
      </c>
      <c r="H12" s="18">
        <f t="shared" si="1"/>
        <v>2500</v>
      </c>
      <c r="I12" s="18">
        <f t="shared" si="2"/>
        <v>2500</v>
      </c>
      <c r="J12" s="13">
        <f t="shared" si="3"/>
        <v>149850</v>
      </c>
      <c r="K12" s="12"/>
      <c r="L12" s="7">
        <f t="shared" si="4"/>
        <v>2500</v>
      </c>
    </row>
    <row r="13" spans="1:12" s="1" customFormat="1">
      <c r="A13" s="21"/>
      <c r="B13" s="21" t="s">
        <v>96</v>
      </c>
      <c r="C13" s="21"/>
      <c r="D13" s="11"/>
      <c r="E13" s="11"/>
      <c r="F13" s="13">
        <v>-5000</v>
      </c>
      <c r="G13" s="43">
        <f>G12+F13</f>
        <v>434000</v>
      </c>
      <c r="H13" s="13"/>
      <c r="I13" s="13"/>
      <c r="J13" s="13"/>
      <c r="K13" s="21"/>
      <c r="L13" s="8">
        <f>SUM(L3:L12)</f>
        <v>289150</v>
      </c>
    </row>
    <row r="14" spans="1:12">
      <c r="A14" s="12"/>
      <c r="B14" s="21" t="s">
        <v>97</v>
      </c>
      <c r="C14" s="58">
        <v>-40000</v>
      </c>
      <c r="D14" s="58"/>
      <c r="E14" s="58"/>
      <c r="F14" s="58"/>
      <c r="G14" s="13">
        <f>G13+C14</f>
        <v>394000</v>
      </c>
      <c r="H14" s="20"/>
      <c r="I14" s="20"/>
      <c r="J14" s="13"/>
      <c r="K14" s="12"/>
      <c r="L14" s="8"/>
    </row>
    <row r="15" spans="1:12">
      <c r="A15" s="12"/>
      <c r="B15" s="21" t="s">
        <v>98</v>
      </c>
      <c r="C15" s="58">
        <v>-2000</v>
      </c>
      <c r="D15" s="58"/>
      <c r="E15" s="58"/>
      <c r="F15" s="58"/>
      <c r="G15" s="13">
        <f>G14+C15</f>
        <v>392000</v>
      </c>
      <c r="H15" s="20"/>
      <c r="I15" s="20"/>
      <c r="J15" s="13"/>
      <c r="K15" s="12"/>
      <c r="L15" s="7"/>
    </row>
    <row r="16" spans="1:12">
      <c r="A16" s="12"/>
      <c r="B16" s="21" t="s">
        <v>99</v>
      </c>
      <c r="C16" s="58">
        <v>-1000</v>
      </c>
      <c r="D16" s="58"/>
      <c r="E16" s="58"/>
      <c r="F16" s="58"/>
      <c r="G16" s="13">
        <f>G15+C16</f>
        <v>391000</v>
      </c>
      <c r="H16" s="20"/>
      <c r="I16" s="20"/>
      <c r="J16" s="13"/>
      <c r="K16" s="12"/>
      <c r="L16" s="7"/>
    </row>
    <row r="17" spans="1:12">
      <c r="A17" s="12"/>
      <c r="B17" s="21" t="s">
        <v>39</v>
      </c>
      <c r="C17" s="22"/>
      <c r="D17" s="22"/>
      <c r="E17" s="22"/>
      <c r="F17" s="22">
        <v>-361000</v>
      </c>
      <c r="G17" s="13">
        <f>G16+F17</f>
        <v>30000</v>
      </c>
      <c r="H17" s="20"/>
      <c r="I17" s="20"/>
      <c r="J17" s="13"/>
      <c r="K17" s="12"/>
      <c r="L17" s="7"/>
    </row>
    <row r="18" spans="1:12">
      <c r="A18" s="12"/>
      <c r="B18" s="21" t="s">
        <v>100</v>
      </c>
      <c r="C18" s="22"/>
      <c r="D18" s="22"/>
      <c r="E18" s="22"/>
      <c r="F18" s="22">
        <v>-15000</v>
      </c>
      <c r="G18" s="13">
        <f>G17+F18</f>
        <v>15000</v>
      </c>
      <c r="H18" s="20"/>
      <c r="I18" s="20"/>
      <c r="J18" s="13"/>
      <c r="K18" s="12"/>
      <c r="L18" s="7"/>
    </row>
    <row r="19" spans="1:12">
      <c r="A19" s="12"/>
      <c r="B19" s="21" t="s">
        <v>101</v>
      </c>
      <c r="C19" s="22"/>
      <c r="D19" s="22"/>
      <c r="E19" s="22"/>
      <c r="F19" s="22">
        <v>-5000</v>
      </c>
      <c r="G19" s="13">
        <f t="shared" ref="G19:G21" si="6">G18+F19</f>
        <v>10000</v>
      </c>
      <c r="H19" s="20"/>
      <c r="I19" s="20"/>
      <c r="J19" s="13"/>
      <c r="K19" s="12"/>
      <c r="L19" s="7"/>
    </row>
    <row r="20" spans="1:12">
      <c r="A20" s="12"/>
      <c r="B20" s="21" t="s">
        <v>102</v>
      </c>
      <c r="C20" s="22"/>
      <c r="D20" s="22"/>
      <c r="E20" s="22"/>
      <c r="F20" s="22">
        <v>-5000</v>
      </c>
      <c r="G20" s="13">
        <f t="shared" si="6"/>
        <v>5000</v>
      </c>
      <c r="H20" s="20"/>
      <c r="I20" s="20"/>
      <c r="J20" s="13"/>
      <c r="K20" s="12"/>
      <c r="L20" s="7"/>
    </row>
    <row r="21" spans="1:12">
      <c r="A21" s="12"/>
      <c r="B21" s="21" t="s">
        <v>103</v>
      </c>
      <c r="C21" s="38"/>
      <c r="D21" s="38"/>
      <c r="E21" s="38"/>
      <c r="F21" s="38">
        <v>-5000</v>
      </c>
      <c r="G21" s="13">
        <f t="shared" si="6"/>
        <v>0</v>
      </c>
      <c r="H21" s="20"/>
      <c r="I21" s="20"/>
      <c r="J21" s="13"/>
      <c r="K21" s="12"/>
      <c r="L21" s="7"/>
    </row>
    <row r="22" spans="1:12">
      <c r="A22" s="12"/>
      <c r="B22" s="21"/>
      <c r="C22" s="22"/>
      <c r="D22" s="22"/>
      <c r="E22" s="22"/>
      <c r="F22" s="22"/>
      <c r="G22" s="13"/>
      <c r="H22" s="20"/>
      <c r="I22" s="20"/>
      <c r="J22" s="13"/>
      <c r="K22" s="12"/>
      <c r="L22" s="7"/>
    </row>
    <row r="23" spans="1:12">
      <c r="A23" s="48" t="s">
        <v>15</v>
      </c>
      <c r="B23" s="23" t="s">
        <v>12</v>
      </c>
      <c r="C23" s="23">
        <v>17</v>
      </c>
      <c r="D23" s="24">
        <v>35250</v>
      </c>
      <c r="E23" s="24">
        <v>39000</v>
      </c>
      <c r="F23" s="20">
        <f t="shared" ref="F23:F25" si="7">C23*E23</f>
        <v>663000</v>
      </c>
      <c r="G23" s="24">
        <v>663000</v>
      </c>
      <c r="H23" s="20">
        <f t="shared" ref="H23:H25" si="8">E23-D23</f>
        <v>3750</v>
      </c>
      <c r="I23" s="20">
        <f t="shared" ref="I23:I25" si="9">C23*H23</f>
        <v>63750</v>
      </c>
      <c r="J23" s="17">
        <v>63750</v>
      </c>
      <c r="K23" s="12"/>
      <c r="L23" s="7">
        <f>C23*D23</f>
        <v>599250</v>
      </c>
    </row>
    <row r="24" spans="1:12">
      <c r="A24" s="12"/>
      <c r="B24" s="23" t="s">
        <v>11</v>
      </c>
      <c r="C24" s="23">
        <v>54</v>
      </c>
      <c r="D24" s="17">
        <v>13800</v>
      </c>
      <c r="E24" s="17">
        <v>16000</v>
      </c>
      <c r="F24" s="20">
        <f t="shared" si="7"/>
        <v>864000</v>
      </c>
      <c r="G24" s="24">
        <f t="shared" ref="G24:G25" si="10">G23+F24</f>
        <v>1527000</v>
      </c>
      <c r="H24" s="18">
        <f t="shared" si="8"/>
        <v>2200</v>
      </c>
      <c r="I24" s="18">
        <f t="shared" si="9"/>
        <v>118800</v>
      </c>
      <c r="J24" s="20">
        <f>J23+I24</f>
        <v>182550</v>
      </c>
      <c r="K24" s="12"/>
      <c r="L24" s="7">
        <f t="shared" ref="L24:L25" si="11">C24*D24</f>
        <v>745200</v>
      </c>
    </row>
    <row r="25" spans="1:12" ht="15.75" thickBot="1">
      <c r="A25" s="12"/>
      <c r="B25" s="12" t="s">
        <v>13</v>
      </c>
      <c r="C25" s="23">
        <v>2</v>
      </c>
      <c r="D25" s="17">
        <v>2500</v>
      </c>
      <c r="E25" s="17">
        <v>5000</v>
      </c>
      <c r="F25" s="20">
        <f t="shared" si="7"/>
        <v>10000</v>
      </c>
      <c r="G25" s="55">
        <f t="shared" si="10"/>
        <v>1537000</v>
      </c>
      <c r="H25" s="18">
        <f t="shared" si="8"/>
        <v>2500</v>
      </c>
      <c r="I25" s="18">
        <f t="shared" si="9"/>
        <v>5000</v>
      </c>
      <c r="J25" s="13">
        <f t="shared" ref="J25" si="12">J24+I25</f>
        <v>187550</v>
      </c>
      <c r="K25" s="12"/>
      <c r="L25" s="7">
        <f t="shared" si="11"/>
        <v>5000</v>
      </c>
    </row>
    <row r="26" spans="1:12" s="3" customFormat="1">
      <c r="A26" s="23"/>
      <c r="B26" s="21" t="s">
        <v>39</v>
      </c>
      <c r="C26" s="21"/>
      <c r="D26" s="11"/>
      <c r="E26" s="11"/>
      <c r="F26" s="11">
        <v>-1324000</v>
      </c>
      <c r="G26" s="43">
        <f>G25+F26</f>
        <v>213000</v>
      </c>
      <c r="H26" s="21"/>
      <c r="I26" s="21"/>
      <c r="J26" s="21"/>
      <c r="K26" s="23"/>
      <c r="L26" s="8">
        <f>SUM(L23:L25)</f>
        <v>1349450</v>
      </c>
    </row>
    <row r="27" spans="1:12" s="3" customFormat="1">
      <c r="A27" s="23"/>
      <c r="B27" s="21" t="s">
        <v>128</v>
      </c>
      <c r="C27" s="12"/>
      <c r="D27" s="17"/>
      <c r="E27" s="17"/>
      <c r="F27" s="11">
        <v>-213000</v>
      </c>
      <c r="G27" s="43">
        <f>G26+F27</f>
        <v>0</v>
      </c>
      <c r="H27" s="12"/>
      <c r="I27" s="12"/>
      <c r="J27" s="12"/>
      <c r="K27" s="23"/>
    </row>
    <row r="28" spans="1:12" s="3" customFormat="1">
      <c r="A28" s="23"/>
      <c r="B28" s="21"/>
      <c r="C28" s="12"/>
      <c r="D28" s="17"/>
      <c r="E28" s="17"/>
      <c r="F28" s="11"/>
      <c r="G28" s="13"/>
      <c r="H28" s="12"/>
      <c r="I28" s="12"/>
      <c r="J28" s="12"/>
      <c r="K28" s="23"/>
    </row>
    <row r="29" spans="1:12" s="3" customFormat="1">
      <c r="A29" s="23"/>
      <c r="B29" s="21"/>
      <c r="C29" s="12"/>
      <c r="D29" s="17"/>
      <c r="E29" s="17"/>
      <c r="F29" s="11"/>
      <c r="G29" s="13"/>
      <c r="H29" s="12"/>
      <c r="I29" s="12"/>
      <c r="J29" s="12"/>
      <c r="K29" s="23"/>
    </row>
    <row r="30" spans="1:12" s="3" customFormat="1">
      <c r="A30" s="48" t="s">
        <v>38</v>
      </c>
      <c r="B30" s="21" t="s">
        <v>49</v>
      </c>
      <c r="C30" s="12">
        <v>20</v>
      </c>
      <c r="D30" s="17">
        <v>15340</v>
      </c>
      <c r="E30" s="17">
        <v>25000</v>
      </c>
      <c r="F30" s="24">
        <f>C30*E30</f>
        <v>500000</v>
      </c>
      <c r="G30" s="20">
        <v>500000</v>
      </c>
      <c r="H30" s="18">
        <f>E30-D30</f>
        <v>9660</v>
      </c>
      <c r="I30" s="18">
        <f>C30*H30</f>
        <v>193200</v>
      </c>
      <c r="J30" s="18">
        <v>193200</v>
      </c>
      <c r="K30" s="23"/>
      <c r="L30" s="9">
        <f>C30*D30</f>
        <v>306800</v>
      </c>
    </row>
    <row r="31" spans="1:12" s="3" customFormat="1">
      <c r="A31" s="23"/>
      <c r="B31" s="21" t="s">
        <v>11</v>
      </c>
      <c r="C31" s="12">
        <v>64</v>
      </c>
      <c r="D31" s="17">
        <v>13800</v>
      </c>
      <c r="E31" s="17">
        <v>15000</v>
      </c>
      <c r="F31" s="24">
        <f>C31*E31</f>
        <v>960000</v>
      </c>
      <c r="G31" s="20">
        <f>G30+F31</f>
        <v>1460000</v>
      </c>
      <c r="H31" s="18">
        <f>E31-D31</f>
        <v>1200</v>
      </c>
      <c r="I31" s="18">
        <f>C31*H31</f>
        <v>76800</v>
      </c>
      <c r="J31" s="18">
        <f>J30+I31</f>
        <v>270000</v>
      </c>
      <c r="K31" s="23"/>
      <c r="L31" s="9">
        <f t="shared" ref="L31:L39" si="13">C31*D31</f>
        <v>883200</v>
      </c>
    </row>
    <row r="32" spans="1:12" s="3" customFormat="1">
      <c r="A32" s="23"/>
      <c r="B32" s="21" t="s">
        <v>12</v>
      </c>
      <c r="C32" s="12">
        <v>10</v>
      </c>
      <c r="D32" s="17">
        <v>35250</v>
      </c>
      <c r="E32" s="17">
        <v>37500</v>
      </c>
      <c r="F32" s="24">
        <f t="shared" ref="F32:F39" si="14">C32*E32</f>
        <v>375000</v>
      </c>
      <c r="G32" s="20">
        <f t="shared" ref="G32:G39" si="15">G31+F32</f>
        <v>1835000</v>
      </c>
      <c r="H32" s="18">
        <f t="shared" ref="H32:H39" si="16">E32-D32</f>
        <v>2250</v>
      </c>
      <c r="I32" s="18">
        <f t="shared" ref="I32:I39" si="17">C32*H32</f>
        <v>22500</v>
      </c>
      <c r="J32" s="18">
        <f t="shared" ref="J32:J39" si="18">J31+I32</f>
        <v>292500</v>
      </c>
      <c r="K32" s="23"/>
      <c r="L32" s="9">
        <f t="shared" si="13"/>
        <v>352500</v>
      </c>
    </row>
    <row r="33" spans="1:12" s="3" customFormat="1">
      <c r="A33" s="23"/>
      <c r="B33" s="21" t="s">
        <v>53</v>
      </c>
      <c r="C33" s="12">
        <v>6</v>
      </c>
      <c r="D33" s="17">
        <v>33800</v>
      </c>
      <c r="E33" s="17">
        <v>34500</v>
      </c>
      <c r="F33" s="24">
        <f t="shared" si="14"/>
        <v>207000</v>
      </c>
      <c r="G33" s="20">
        <f t="shared" si="15"/>
        <v>2042000</v>
      </c>
      <c r="H33" s="18">
        <f t="shared" si="16"/>
        <v>700</v>
      </c>
      <c r="I33" s="18">
        <f t="shared" si="17"/>
        <v>4200</v>
      </c>
      <c r="J33" s="18">
        <f t="shared" si="18"/>
        <v>296700</v>
      </c>
      <c r="K33" s="23"/>
      <c r="L33" s="9">
        <f t="shared" si="13"/>
        <v>202800</v>
      </c>
    </row>
    <row r="34" spans="1:12" s="3" customFormat="1">
      <c r="A34" s="23"/>
      <c r="B34" s="21" t="s">
        <v>62</v>
      </c>
      <c r="C34" s="12">
        <v>5</v>
      </c>
      <c r="D34" s="17">
        <v>71682.240000000005</v>
      </c>
      <c r="E34" s="17">
        <v>83000</v>
      </c>
      <c r="F34" s="24">
        <f t="shared" si="14"/>
        <v>415000</v>
      </c>
      <c r="G34" s="20">
        <f t="shared" si="15"/>
        <v>2457000</v>
      </c>
      <c r="H34" s="18">
        <f t="shared" si="16"/>
        <v>11317.759999999995</v>
      </c>
      <c r="I34" s="18">
        <f t="shared" si="17"/>
        <v>56588.799999999974</v>
      </c>
      <c r="J34" s="18">
        <f t="shared" si="18"/>
        <v>353288.8</v>
      </c>
      <c r="K34" s="23"/>
      <c r="L34" s="9">
        <f t="shared" si="13"/>
        <v>358411.2</v>
      </c>
    </row>
    <row r="35" spans="1:12" s="3" customFormat="1">
      <c r="A35" s="23"/>
      <c r="B35" s="21" t="s">
        <v>104</v>
      </c>
      <c r="C35" s="12">
        <v>2</v>
      </c>
      <c r="D35" s="17">
        <v>14000</v>
      </c>
      <c r="E35" s="17">
        <v>25000</v>
      </c>
      <c r="F35" s="24">
        <f t="shared" si="14"/>
        <v>50000</v>
      </c>
      <c r="G35" s="20">
        <f t="shared" si="15"/>
        <v>2507000</v>
      </c>
      <c r="H35" s="18">
        <f t="shared" si="16"/>
        <v>11000</v>
      </c>
      <c r="I35" s="18">
        <f t="shared" si="17"/>
        <v>22000</v>
      </c>
      <c r="J35" s="18">
        <f t="shared" si="18"/>
        <v>375288.8</v>
      </c>
      <c r="K35" s="23"/>
      <c r="L35" s="9">
        <f t="shared" si="13"/>
        <v>28000</v>
      </c>
    </row>
    <row r="36" spans="1:12" s="3" customFormat="1">
      <c r="A36" s="23"/>
      <c r="B36" s="21" t="s">
        <v>104</v>
      </c>
      <c r="C36" s="12">
        <v>3</v>
      </c>
      <c r="D36" s="17">
        <v>14000</v>
      </c>
      <c r="E36" s="17">
        <v>23000</v>
      </c>
      <c r="F36" s="24">
        <f t="shared" si="14"/>
        <v>69000</v>
      </c>
      <c r="G36" s="51">
        <f t="shared" si="15"/>
        <v>2576000</v>
      </c>
      <c r="H36" s="18">
        <f t="shared" si="16"/>
        <v>9000</v>
      </c>
      <c r="I36" s="18">
        <f t="shared" si="17"/>
        <v>27000</v>
      </c>
      <c r="J36" s="18">
        <f t="shared" si="18"/>
        <v>402288.8</v>
      </c>
      <c r="K36" s="23"/>
      <c r="L36" s="9">
        <f t="shared" si="13"/>
        <v>42000</v>
      </c>
    </row>
    <row r="37" spans="1:12" s="3" customFormat="1">
      <c r="A37" s="23"/>
      <c r="B37" s="21" t="s">
        <v>105</v>
      </c>
      <c r="C37" s="12">
        <v>1</v>
      </c>
      <c r="D37" s="17">
        <v>172516</v>
      </c>
      <c r="E37" s="17">
        <v>182000</v>
      </c>
      <c r="F37" s="56">
        <f t="shared" si="14"/>
        <v>182000</v>
      </c>
      <c r="G37" s="20">
        <f t="shared" si="15"/>
        <v>2758000</v>
      </c>
      <c r="H37" s="50">
        <f t="shared" si="16"/>
        <v>9484</v>
      </c>
      <c r="I37" s="18">
        <f t="shared" si="17"/>
        <v>9484</v>
      </c>
      <c r="J37" s="20">
        <f t="shared" si="18"/>
        <v>411772.8</v>
      </c>
      <c r="K37" s="23"/>
      <c r="L37" s="9">
        <f t="shared" si="13"/>
        <v>172516</v>
      </c>
    </row>
    <row r="38" spans="1:12" s="3" customFormat="1">
      <c r="A38" s="23"/>
      <c r="B38" s="21" t="s">
        <v>106</v>
      </c>
      <c r="C38" s="12">
        <v>1</v>
      </c>
      <c r="D38" s="17">
        <v>41836.36</v>
      </c>
      <c r="E38" s="17">
        <v>50000</v>
      </c>
      <c r="F38" s="56">
        <f t="shared" si="14"/>
        <v>50000</v>
      </c>
      <c r="G38" s="20">
        <f t="shared" si="15"/>
        <v>2808000</v>
      </c>
      <c r="H38" s="50">
        <f t="shared" si="16"/>
        <v>8163.6399999999994</v>
      </c>
      <c r="I38" s="18">
        <f t="shared" si="17"/>
        <v>8163.6399999999994</v>
      </c>
      <c r="J38" s="20">
        <f t="shared" si="18"/>
        <v>419936.44</v>
      </c>
      <c r="K38" s="23"/>
      <c r="L38" s="9">
        <f t="shared" si="13"/>
        <v>41836.36</v>
      </c>
    </row>
    <row r="39" spans="1:12" s="3" customFormat="1" ht="15.75" thickBot="1">
      <c r="A39" s="23"/>
      <c r="B39" s="21" t="s">
        <v>107</v>
      </c>
      <c r="C39" s="12">
        <v>2</v>
      </c>
      <c r="D39" s="17">
        <v>9000</v>
      </c>
      <c r="E39" s="17">
        <v>12000</v>
      </c>
      <c r="F39" s="56">
        <f t="shared" si="14"/>
        <v>24000</v>
      </c>
      <c r="G39" s="42">
        <f t="shared" si="15"/>
        <v>2832000</v>
      </c>
      <c r="H39" s="50">
        <f t="shared" si="16"/>
        <v>3000</v>
      </c>
      <c r="I39" s="18">
        <f t="shared" si="17"/>
        <v>6000</v>
      </c>
      <c r="J39" s="13">
        <f t="shared" si="18"/>
        <v>425936.44</v>
      </c>
      <c r="K39" s="23"/>
      <c r="L39" s="9">
        <f t="shared" si="13"/>
        <v>18000</v>
      </c>
    </row>
    <row r="40" spans="1:12" s="3" customFormat="1">
      <c r="A40" s="23"/>
      <c r="B40" s="21" t="s">
        <v>54</v>
      </c>
      <c r="C40" s="12"/>
      <c r="D40" s="17"/>
      <c r="E40" s="17"/>
      <c r="F40" s="11">
        <v>-2832000</v>
      </c>
      <c r="G40" s="41">
        <f>G39+F40</f>
        <v>0</v>
      </c>
      <c r="H40" s="18"/>
      <c r="I40" s="18"/>
      <c r="J40" s="18"/>
      <c r="K40" s="23"/>
      <c r="L40" s="8">
        <f>SUM(L30:L39)</f>
        <v>2406063.56</v>
      </c>
    </row>
    <row r="41" spans="1:12" s="3" customFormat="1">
      <c r="A41" s="23"/>
      <c r="B41" s="21"/>
      <c r="C41" s="12"/>
      <c r="D41" s="17"/>
      <c r="E41" s="17"/>
      <c r="F41" s="11"/>
      <c r="G41" s="41"/>
      <c r="H41" s="18"/>
      <c r="I41" s="18"/>
      <c r="J41" s="18"/>
      <c r="K41" s="23"/>
      <c r="L41" s="8"/>
    </row>
    <row r="42" spans="1:12" s="3" customFormat="1">
      <c r="A42" s="48" t="s">
        <v>63</v>
      </c>
      <c r="B42" s="21" t="s">
        <v>11</v>
      </c>
      <c r="C42" s="12">
        <v>38</v>
      </c>
      <c r="D42" s="17">
        <v>13800</v>
      </c>
      <c r="E42" s="17">
        <v>14100</v>
      </c>
      <c r="F42" s="11">
        <f>C42*E42</f>
        <v>535800</v>
      </c>
      <c r="G42" s="41">
        <v>535800</v>
      </c>
      <c r="H42" s="18">
        <f>E42-D42</f>
        <v>300</v>
      </c>
      <c r="I42" s="18">
        <f>C42*H42</f>
        <v>11400</v>
      </c>
      <c r="J42" s="18">
        <v>11400</v>
      </c>
      <c r="K42" s="23"/>
      <c r="L42" s="8">
        <f>C42*D42</f>
        <v>524400</v>
      </c>
    </row>
    <row r="43" spans="1:12" s="3" customFormat="1" ht="15.75" thickBot="1">
      <c r="A43" s="23"/>
      <c r="B43" s="21" t="s">
        <v>12</v>
      </c>
      <c r="C43" s="12">
        <v>10</v>
      </c>
      <c r="D43" s="17">
        <v>35250</v>
      </c>
      <c r="E43" s="17">
        <v>35750</v>
      </c>
      <c r="F43" s="11">
        <f>C43*E43</f>
        <v>357500</v>
      </c>
      <c r="G43" s="42">
        <f>G42+F43</f>
        <v>893300</v>
      </c>
      <c r="H43" s="18">
        <f>E43-D43</f>
        <v>500</v>
      </c>
      <c r="I43" s="18">
        <f>C43*H43</f>
        <v>5000</v>
      </c>
      <c r="J43" s="18">
        <f>J42+I43</f>
        <v>16400</v>
      </c>
      <c r="K43" s="23"/>
      <c r="L43" s="8">
        <f>C43*D43</f>
        <v>352500</v>
      </c>
    </row>
    <row r="44" spans="1:12" s="3" customFormat="1">
      <c r="A44" s="23"/>
      <c r="B44" s="21" t="s">
        <v>64</v>
      </c>
      <c r="C44" s="12"/>
      <c r="D44" s="17"/>
      <c r="E44" s="17"/>
      <c r="F44" s="11">
        <v>-893300</v>
      </c>
      <c r="G44" s="41">
        <f>G43+F44</f>
        <v>0</v>
      </c>
      <c r="H44" s="18"/>
      <c r="I44" s="18"/>
      <c r="J44" s="18"/>
      <c r="K44" s="23"/>
      <c r="L44" s="8">
        <f>SUM(L42:L43)</f>
        <v>876900</v>
      </c>
    </row>
    <row r="45" spans="1:12" s="3" customFormat="1">
      <c r="A45" s="23"/>
      <c r="B45" s="21"/>
      <c r="C45" s="12"/>
      <c r="D45" s="17"/>
      <c r="E45" s="17"/>
      <c r="F45" s="11"/>
      <c r="G45" s="13"/>
      <c r="H45" s="18"/>
      <c r="I45" s="18"/>
      <c r="J45" s="18"/>
      <c r="K45" s="23"/>
      <c r="L45" s="8"/>
    </row>
    <row r="46" spans="1:12" s="3" customFormat="1">
      <c r="A46" s="23"/>
      <c r="B46" s="21"/>
      <c r="C46" s="12"/>
      <c r="D46" s="17"/>
      <c r="E46" s="17"/>
      <c r="F46" s="11"/>
      <c r="G46" s="13"/>
      <c r="H46" s="12"/>
      <c r="I46" s="12"/>
      <c r="J46" s="12"/>
      <c r="K46" s="23"/>
      <c r="L46" s="8"/>
    </row>
    <row r="47" spans="1:12" s="3" customFormat="1">
      <c r="A47" s="48" t="s">
        <v>50</v>
      </c>
      <c r="B47" s="23" t="s">
        <v>11</v>
      </c>
      <c r="C47" s="12">
        <v>17</v>
      </c>
      <c r="D47" s="17">
        <v>13800</v>
      </c>
      <c r="E47" s="17">
        <v>16000</v>
      </c>
      <c r="F47" s="24">
        <f>C47*E47</f>
        <v>272000</v>
      </c>
      <c r="G47" s="20">
        <v>272000</v>
      </c>
      <c r="H47" s="18">
        <f>E47-D47</f>
        <v>2200</v>
      </c>
      <c r="I47" s="18">
        <f>C47*H47</f>
        <v>37400</v>
      </c>
      <c r="J47" s="17">
        <v>81400</v>
      </c>
      <c r="K47" s="23"/>
      <c r="L47" s="9">
        <f>C47*D47</f>
        <v>234600</v>
      </c>
    </row>
    <row r="48" spans="1:12" s="3" customFormat="1">
      <c r="A48" s="23"/>
      <c r="B48" s="23" t="s">
        <v>12</v>
      </c>
      <c r="C48" s="12">
        <v>8</v>
      </c>
      <c r="D48" s="17">
        <v>35250</v>
      </c>
      <c r="E48" s="17">
        <v>39000</v>
      </c>
      <c r="F48" s="24">
        <f>C48*E48</f>
        <v>312000</v>
      </c>
      <c r="G48" s="20">
        <f>G47+F48</f>
        <v>584000</v>
      </c>
      <c r="H48" s="18">
        <f>E48-D48</f>
        <v>3750</v>
      </c>
      <c r="I48" s="18">
        <f>C48*H48</f>
        <v>30000</v>
      </c>
      <c r="J48" s="18">
        <f>J47+I48</f>
        <v>111400</v>
      </c>
      <c r="K48" s="23"/>
      <c r="L48" s="9">
        <f t="shared" ref="L48:L55" si="19">C48*D48</f>
        <v>282000</v>
      </c>
    </row>
    <row r="49" spans="1:12" s="3" customFormat="1">
      <c r="A49" s="23"/>
      <c r="B49" s="12" t="s">
        <v>52</v>
      </c>
      <c r="C49" s="12">
        <v>1</v>
      </c>
      <c r="D49" s="17">
        <v>20000</v>
      </c>
      <c r="E49" s="17">
        <v>19000</v>
      </c>
      <c r="F49" s="24">
        <f t="shared" ref="F49:F55" si="20">C49*E49</f>
        <v>19000</v>
      </c>
      <c r="G49" s="20">
        <f t="shared" ref="G49:G55" si="21">G48+F49</f>
        <v>603000</v>
      </c>
      <c r="H49" s="18">
        <f t="shared" ref="H49:H55" si="22">E49-D49</f>
        <v>-1000</v>
      </c>
      <c r="I49" s="18">
        <f t="shared" ref="I49:I55" si="23">C49*H49</f>
        <v>-1000</v>
      </c>
      <c r="J49" s="20">
        <f t="shared" ref="J49:J55" si="24">J48+I49</f>
        <v>110400</v>
      </c>
      <c r="K49" s="23"/>
      <c r="L49" s="9">
        <f t="shared" si="19"/>
        <v>20000</v>
      </c>
    </row>
    <row r="50" spans="1:12" s="3" customFormat="1">
      <c r="A50" s="23"/>
      <c r="B50" s="12" t="s">
        <v>52</v>
      </c>
      <c r="C50" s="12">
        <v>1</v>
      </c>
      <c r="D50" s="17">
        <v>20000</v>
      </c>
      <c r="E50" s="17">
        <v>20000</v>
      </c>
      <c r="F50" s="24">
        <f t="shared" si="20"/>
        <v>20000</v>
      </c>
      <c r="G50" s="20">
        <f t="shared" si="21"/>
        <v>623000</v>
      </c>
      <c r="H50" s="18">
        <f t="shared" si="22"/>
        <v>0</v>
      </c>
      <c r="I50" s="18">
        <f t="shared" si="23"/>
        <v>0</v>
      </c>
      <c r="J50" s="20">
        <f t="shared" si="24"/>
        <v>110400</v>
      </c>
      <c r="K50" s="23"/>
      <c r="L50" s="9">
        <f t="shared" si="19"/>
        <v>20000</v>
      </c>
    </row>
    <row r="51" spans="1:12" s="3" customFormat="1">
      <c r="A51" s="23"/>
      <c r="B51" s="12" t="s">
        <v>14</v>
      </c>
      <c r="C51" s="12">
        <v>1</v>
      </c>
      <c r="D51" s="17">
        <v>76900</v>
      </c>
      <c r="E51" s="17">
        <v>85000</v>
      </c>
      <c r="F51" s="24">
        <f t="shared" si="20"/>
        <v>85000</v>
      </c>
      <c r="G51" s="20">
        <f t="shared" si="21"/>
        <v>708000</v>
      </c>
      <c r="H51" s="18">
        <f t="shared" si="22"/>
        <v>8100</v>
      </c>
      <c r="I51" s="18">
        <f t="shared" si="23"/>
        <v>8100</v>
      </c>
      <c r="J51" s="20">
        <f t="shared" si="24"/>
        <v>118500</v>
      </c>
      <c r="K51" s="23"/>
      <c r="L51" s="9">
        <f t="shared" si="19"/>
        <v>76900</v>
      </c>
    </row>
    <row r="52" spans="1:12" s="3" customFormat="1">
      <c r="A52" s="23"/>
      <c r="B52" s="12" t="s">
        <v>59</v>
      </c>
      <c r="C52" s="12">
        <v>1</v>
      </c>
      <c r="D52" s="17">
        <v>38000</v>
      </c>
      <c r="E52" s="17">
        <v>40000</v>
      </c>
      <c r="F52" s="24">
        <f t="shared" si="20"/>
        <v>40000</v>
      </c>
      <c r="G52" s="51">
        <f t="shared" si="21"/>
        <v>748000</v>
      </c>
      <c r="H52" s="18">
        <f t="shared" si="22"/>
        <v>2000</v>
      </c>
      <c r="I52" s="18">
        <f t="shared" si="23"/>
        <v>2000</v>
      </c>
      <c r="J52" s="20">
        <f t="shared" si="24"/>
        <v>120500</v>
      </c>
      <c r="K52" s="23"/>
      <c r="L52" s="9">
        <f t="shared" si="19"/>
        <v>38000</v>
      </c>
    </row>
    <row r="53" spans="1:12" s="3" customFormat="1">
      <c r="A53" s="23"/>
      <c r="B53" s="12" t="s">
        <v>13</v>
      </c>
      <c r="C53" s="12">
        <v>2</v>
      </c>
      <c r="D53" s="17">
        <v>2500</v>
      </c>
      <c r="E53" s="17">
        <v>3500</v>
      </c>
      <c r="F53" s="56">
        <f t="shared" si="20"/>
        <v>7000</v>
      </c>
      <c r="G53" s="51">
        <f t="shared" si="21"/>
        <v>755000</v>
      </c>
      <c r="H53" s="50">
        <f t="shared" si="22"/>
        <v>1000</v>
      </c>
      <c r="I53" s="18">
        <f t="shared" si="23"/>
        <v>2000</v>
      </c>
      <c r="J53" s="20">
        <f t="shared" si="24"/>
        <v>122500</v>
      </c>
      <c r="K53" s="23"/>
      <c r="L53" s="9">
        <f t="shared" si="19"/>
        <v>5000</v>
      </c>
    </row>
    <row r="54" spans="1:12" s="3" customFormat="1">
      <c r="A54" s="23"/>
      <c r="B54" s="12" t="s">
        <v>36</v>
      </c>
      <c r="C54" s="12">
        <v>2</v>
      </c>
      <c r="D54" s="17">
        <v>2800</v>
      </c>
      <c r="E54" s="17">
        <v>3500</v>
      </c>
      <c r="F54" s="56">
        <f t="shared" si="20"/>
        <v>7000</v>
      </c>
      <c r="G54" s="51">
        <f t="shared" si="21"/>
        <v>762000</v>
      </c>
      <c r="H54" s="50">
        <f t="shared" si="22"/>
        <v>700</v>
      </c>
      <c r="I54" s="18">
        <f t="shared" si="23"/>
        <v>1400</v>
      </c>
      <c r="J54" s="20">
        <f t="shared" si="24"/>
        <v>123900</v>
      </c>
      <c r="K54" s="23"/>
      <c r="L54" s="9">
        <f t="shared" si="19"/>
        <v>5600</v>
      </c>
    </row>
    <row r="55" spans="1:12" s="3" customFormat="1" ht="15.75" thickBot="1">
      <c r="A55" s="23"/>
      <c r="B55" s="12" t="s">
        <v>13</v>
      </c>
      <c r="C55" s="12">
        <v>1</v>
      </c>
      <c r="D55" s="17">
        <v>2500</v>
      </c>
      <c r="E55" s="17">
        <v>5000</v>
      </c>
      <c r="F55" s="56">
        <f t="shared" si="20"/>
        <v>5000</v>
      </c>
      <c r="G55" s="42">
        <f t="shared" si="21"/>
        <v>767000</v>
      </c>
      <c r="H55" s="50">
        <f t="shared" si="22"/>
        <v>2500</v>
      </c>
      <c r="I55" s="18">
        <f t="shared" si="23"/>
        <v>2500</v>
      </c>
      <c r="J55" s="13">
        <f t="shared" si="24"/>
        <v>126400</v>
      </c>
      <c r="K55" s="23"/>
      <c r="L55" s="9">
        <f t="shared" si="19"/>
        <v>2500</v>
      </c>
    </row>
    <row r="56" spans="1:12" s="3" customFormat="1">
      <c r="A56" s="23"/>
      <c r="B56" s="21" t="s">
        <v>54</v>
      </c>
      <c r="C56" s="12"/>
      <c r="D56" s="17"/>
      <c r="E56" s="17"/>
      <c r="F56" s="11">
        <v>-767000</v>
      </c>
      <c r="G56" s="43">
        <f>G55+F56</f>
        <v>0</v>
      </c>
      <c r="H56" s="18"/>
      <c r="I56" s="18"/>
      <c r="J56" s="13"/>
      <c r="K56" s="23"/>
      <c r="L56" s="8">
        <f>SUM(L47:L55)</f>
        <v>684600</v>
      </c>
    </row>
    <row r="57" spans="1:12" s="3" customFormat="1">
      <c r="A57" s="23"/>
      <c r="B57" s="21"/>
      <c r="C57" s="12"/>
      <c r="D57" s="17"/>
      <c r="E57" s="17"/>
      <c r="F57" s="11"/>
      <c r="G57" s="13"/>
      <c r="H57" s="18"/>
      <c r="I57" s="18"/>
      <c r="J57" s="13"/>
      <c r="K57" s="23"/>
      <c r="L57" s="8"/>
    </row>
    <row r="58" spans="1:12" s="3" customFormat="1">
      <c r="A58" s="48" t="s">
        <v>55</v>
      </c>
      <c r="B58" s="21" t="s">
        <v>11</v>
      </c>
      <c r="C58" s="12">
        <v>21</v>
      </c>
      <c r="D58" s="17">
        <v>13800</v>
      </c>
      <c r="E58" s="17">
        <v>16000</v>
      </c>
      <c r="F58" s="24">
        <f>C58*E58</f>
        <v>336000</v>
      </c>
      <c r="G58" s="20">
        <v>336000</v>
      </c>
      <c r="H58" s="18">
        <f>E58-D58</f>
        <v>2200</v>
      </c>
      <c r="I58" s="18">
        <f>C58*H58</f>
        <v>46200</v>
      </c>
      <c r="J58" s="20">
        <v>46200</v>
      </c>
      <c r="K58" s="23"/>
      <c r="L58" s="9">
        <f>C58*D58</f>
        <v>289800</v>
      </c>
    </row>
    <row r="59" spans="1:12" s="3" customFormat="1" ht="15.75" thickBot="1">
      <c r="A59" s="23"/>
      <c r="B59" s="21" t="s">
        <v>12</v>
      </c>
      <c r="C59" s="12">
        <v>9</v>
      </c>
      <c r="D59" s="17">
        <v>35250</v>
      </c>
      <c r="E59" s="17">
        <v>39000</v>
      </c>
      <c r="F59" s="24">
        <f>C59*E59</f>
        <v>351000</v>
      </c>
      <c r="G59" s="42">
        <f>G58+F59</f>
        <v>687000</v>
      </c>
      <c r="H59" s="18">
        <f>E59-D59</f>
        <v>3750</v>
      </c>
      <c r="I59" s="18">
        <f>C59*H59</f>
        <v>33750</v>
      </c>
      <c r="J59" s="13">
        <f>J58+I59</f>
        <v>79950</v>
      </c>
      <c r="K59" s="23"/>
      <c r="L59" s="9">
        <f>C59*D59</f>
        <v>317250</v>
      </c>
    </row>
    <row r="60" spans="1:12" s="3" customFormat="1">
      <c r="A60" s="23"/>
      <c r="B60" s="21" t="s">
        <v>60</v>
      </c>
      <c r="C60" s="12"/>
      <c r="D60" s="17"/>
      <c r="E60" s="17"/>
      <c r="F60" s="11">
        <v>-497000</v>
      </c>
      <c r="G60" s="43">
        <f>G59+F60</f>
        <v>190000</v>
      </c>
      <c r="H60" s="18"/>
      <c r="I60" s="18"/>
      <c r="J60" s="13"/>
      <c r="K60" s="23"/>
      <c r="L60" s="8">
        <f>SUM(L58:L59)</f>
        <v>607050</v>
      </c>
    </row>
    <row r="61" spans="1:12" s="3" customFormat="1">
      <c r="A61" s="23"/>
      <c r="B61" s="21" t="s">
        <v>108</v>
      </c>
      <c r="C61" s="12"/>
      <c r="D61" s="17"/>
      <c r="E61" s="17"/>
      <c r="F61" s="11">
        <v>-54000</v>
      </c>
      <c r="G61" s="43">
        <f>G60+F61</f>
        <v>136000</v>
      </c>
      <c r="H61" s="18"/>
      <c r="I61" s="18"/>
      <c r="J61" s="13"/>
      <c r="K61" s="23"/>
      <c r="L61" s="8"/>
    </row>
    <row r="62" spans="1:12" s="3" customFormat="1">
      <c r="A62" s="23"/>
      <c r="B62" s="21" t="s">
        <v>129</v>
      </c>
      <c r="C62" s="12"/>
      <c r="D62" s="17"/>
      <c r="E62" s="17"/>
      <c r="F62" s="11">
        <v>-80000</v>
      </c>
      <c r="G62" s="43">
        <f>G61+F62</f>
        <v>56000</v>
      </c>
      <c r="H62" s="18"/>
      <c r="I62" s="18"/>
      <c r="J62" s="13"/>
      <c r="K62" s="23"/>
      <c r="L62" s="8"/>
    </row>
    <row r="63" spans="1:12" s="3" customFormat="1">
      <c r="A63" s="23"/>
      <c r="B63" s="21" t="s">
        <v>130</v>
      </c>
      <c r="C63" s="12"/>
      <c r="D63" s="17"/>
      <c r="E63" s="17"/>
      <c r="F63" s="11">
        <v>-56000</v>
      </c>
      <c r="G63" s="43">
        <f>G62+F63</f>
        <v>0</v>
      </c>
      <c r="H63" s="18"/>
      <c r="I63" s="18"/>
      <c r="J63" s="13"/>
      <c r="K63" s="23"/>
      <c r="L63" s="8"/>
    </row>
    <row r="64" spans="1:12">
      <c r="A64" s="12"/>
      <c r="B64" s="12"/>
      <c r="C64" s="12"/>
      <c r="D64" s="17"/>
      <c r="E64" s="17"/>
      <c r="F64" s="18"/>
      <c r="G64" s="12"/>
      <c r="H64" s="12"/>
      <c r="I64" s="12"/>
      <c r="J64" s="12"/>
      <c r="K64" s="12"/>
    </row>
    <row r="65" spans="1:11">
      <c r="A65" s="48" t="s">
        <v>33</v>
      </c>
      <c r="B65" s="21" t="s">
        <v>85</v>
      </c>
      <c r="C65" s="12"/>
      <c r="D65" s="17"/>
      <c r="E65" s="17"/>
      <c r="F65" s="11"/>
      <c r="G65" s="11">
        <v>497000</v>
      </c>
      <c r="H65" s="12"/>
      <c r="I65" s="12"/>
      <c r="J65" s="12"/>
      <c r="K65" s="12"/>
    </row>
    <row r="66" spans="1:11">
      <c r="A66" s="21"/>
      <c r="B66" s="21" t="s">
        <v>69</v>
      </c>
      <c r="C66" s="12"/>
      <c r="D66" s="17"/>
      <c r="E66" s="17"/>
      <c r="F66" s="11"/>
      <c r="G66" s="11">
        <v>1324000</v>
      </c>
      <c r="H66" s="12"/>
      <c r="I66" s="12"/>
      <c r="J66" s="12"/>
      <c r="K66" s="12"/>
    </row>
    <row r="67" spans="1:11">
      <c r="A67" s="12"/>
      <c r="B67" s="21" t="s">
        <v>40</v>
      </c>
      <c r="C67" s="12"/>
      <c r="D67" s="17"/>
      <c r="E67" s="17"/>
      <c r="F67" s="11"/>
      <c r="G67" s="11">
        <v>2832000</v>
      </c>
      <c r="H67" s="12"/>
      <c r="I67" s="12"/>
      <c r="J67" s="12"/>
      <c r="K67" s="12"/>
    </row>
    <row r="68" spans="1:11">
      <c r="A68" s="12"/>
      <c r="B68" s="21" t="s">
        <v>86</v>
      </c>
      <c r="C68" s="12"/>
      <c r="D68" s="17"/>
      <c r="E68" s="17"/>
      <c r="F68" s="11"/>
      <c r="G68" s="11">
        <v>767000</v>
      </c>
      <c r="H68" s="12"/>
      <c r="I68" s="12"/>
      <c r="J68" s="12"/>
      <c r="K68" s="12"/>
    </row>
    <row r="69" spans="1:11">
      <c r="A69" s="12"/>
      <c r="B69" s="21" t="s">
        <v>47</v>
      </c>
      <c r="C69" s="12"/>
      <c r="D69" s="17"/>
      <c r="E69" s="17"/>
      <c r="F69" s="11"/>
      <c r="G69" s="11">
        <v>361000</v>
      </c>
      <c r="H69" s="12"/>
      <c r="I69" s="12"/>
      <c r="J69" s="12"/>
      <c r="K69" s="12"/>
    </row>
    <row r="70" spans="1:11">
      <c r="A70" s="12"/>
      <c r="B70" s="21" t="s">
        <v>87</v>
      </c>
      <c r="C70" s="12"/>
      <c r="D70" s="17"/>
      <c r="E70" s="17"/>
      <c r="F70" s="11"/>
      <c r="G70" s="11">
        <v>309000</v>
      </c>
      <c r="H70" s="12"/>
      <c r="I70" s="12"/>
      <c r="J70" s="12"/>
      <c r="K70" s="12"/>
    </row>
    <row r="71" spans="1:11" ht="17.25">
      <c r="A71" s="21"/>
      <c r="B71" s="21" t="s">
        <v>34</v>
      </c>
      <c r="C71" s="12"/>
      <c r="D71" s="17"/>
      <c r="E71" s="17"/>
      <c r="F71" s="13"/>
      <c r="G71" s="25">
        <f>SUM(G65:G70)</f>
        <v>6090000</v>
      </c>
      <c r="H71" s="12"/>
      <c r="I71" s="12"/>
      <c r="J71" s="12"/>
      <c r="K71" s="12"/>
    </row>
    <row r="72" spans="1:11">
      <c r="A72" s="21"/>
      <c r="B72" s="21"/>
      <c r="C72" s="12"/>
      <c r="D72" s="17"/>
      <c r="E72" s="17"/>
      <c r="F72" s="13"/>
      <c r="G72" s="13"/>
      <c r="H72" s="12"/>
      <c r="I72" s="12"/>
      <c r="J72" s="12"/>
      <c r="K72" s="12"/>
    </row>
    <row r="73" spans="1:11">
      <c r="A73" s="12"/>
      <c r="B73" s="21" t="s">
        <v>35</v>
      </c>
      <c r="C73" s="12"/>
      <c r="D73" s="17"/>
      <c r="E73" s="17"/>
      <c r="F73" s="11">
        <v>-4130000</v>
      </c>
      <c r="G73" s="13">
        <f>G71+F73</f>
        <v>1960000</v>
      </c>
      <c r="H73" s="12"/>
      <c r="I73" s="12"/>
      <c r="J73" s="12"/>
      <c r="K73" s="12"/>
    </row>
    <row r="74" spans="1:11">
      <c r="A74" s="26"/>
      <c r="B74" s="21" t="s">
        <v>41</v>
      </c>
      <c r="C74" s="12"/>
      <c r="D74" s="17"/>
      <c r="E74" s="17"/>
      <c r="F74" s="11">
        <v>-250000</v>
      </c>
      <c r="G74" s="13">
        <f>G73+F74</f>
        <v>1710000</v>
      </c>
      <c r="H74" s="12"/>
      <c r="I74" s="12"/>
      <c r="J74" s="12"/>
      <c r="K74" s="12"/>
    </row>
    <row r="75" spans="1:11">
      <c r="A75" s="26"/>
      <c r="B75" s="21" t="s">
        <v>72</v>
      </c>
      <c r="C75" s="12"/>
      <c r="D75" s="17"/>
      <c r="E75" s="17"/>
      <c r="F75" s="11">
        <v>-5000</v>
      </c>
      <c r="G75" s="13">
        <f>G74+F75</f>
        <v>1705000</v>
      </c>
      <c r="H75" s="12"/>
      <c r="I75" s="12"/>
      <c r="J75" s="12"/>
      <c r="K75" s="12"/>
    </row>
    <row r="76" spans="1:11">
      <c r="A76" s="26"/>
      <c r="B76" s="21" t="s">
        <v>73</v>
      </c>
      <c r="C76" s="12"/>
      <c r="D76" s="17"/>
      <c r="E76" s="17"/>
      <c r="F76" s="11">
        <v>-85000</v>
      </c>
      <c r="G76" s="13">
        <f>G75+F76</f>
        <v>1620000</v>
      </c>
      <c r="H76" s="12"/>
      <c r="I76" s="12"/>
      <c r="J76" s="12"/>
      <c r="K76" s="12"/>
    </row>
    <row r="77" spans="1:11">
      <c r="A77" s="26"/>
      <c r="B77" s="21" t="s">
        <v>74</v>
      </c>
      <c r="C77" s="12"/>
      <c r="D77" s="17"/>
      <c r="E77" s="17"/>
      <c r="F77" s="11">
        <v>-5000</v>
      </c>
      <c r="G77" s="13">
        <f t="shared" ref="G77" si="25">G75+F77</f>
        <v>1700000</v>
      </c>
      <c r="H77" s="12"/>
      <c r="I77" s="12"/>
      <c r="J77" s="12"/>
      <c r="K77" s="12"/>
    </row>
    <row r="78" spans="1:11">
      <c r="A78" s="12"/>
      <c r="B78" s="21" t="s">
        <v>75</v>
      </c>
      <c r="C78" s="12"/>
      <c r="D78" s="17"/>
      <c r="E78" s="17"/>
      <c r="F78" s="11">
        <v>-30000</v>
      </c>
      <c r="G78" s="13">
        <f>G77+F78</f>
        <v>1670000</v>
      </c>
      <c r="H78" s="12"/>
      <c r="I78" s="12"/>
      <c r="J78" s="12"/>
      <c r="K78" s="12"/>
    </row>
    <row r="79" spans="1:11">
      <c r="A79" s="12"/>
      <c r="B79" s="21" t="s">
        <v>76</v>
      </c>
      <c r="C79" s="12"/>
      <c r="D79" s="17"/>
      <c r="E79" s="17"/>
      <c r="F79" s="11">
        <v>-10000</v>
      </c>
      <c r="G79" s="13">
        <f>G78+F79</f>
        <v>1660000</v>
      </c>
      <c r="H79" s="12"/>
      <c r="I79" s="12"/>
      <c r="J79" s="12"/>
      <c r="K79" s="12"/>
    </row>
    <row r="80" spans="1:11">
      <c r="A80" s="12"/>
      <c r="B80" s="21" t="s">
        <v>77</v>
      </c>
      <c r="C80" s="12"/>
      <c r="D80" s="17"/>
      <c r="E80" s="17"/>
      <c r="F80" s="11">
        <v>-10000</v>
      </c>
      <c r="G80" s="13">
        <f>G79+F80</f>
        <v>1650000</v>
      </c>
      <c r="H80" s="12"/>
      <c r="I80" s="12"/>
      <c r="J80" s="12"/>
      <c r="K80" s="12"/>
    </row>
    <row r="81" spans="1:11">
      <c r="A81" s="12"/>
      <c r="B81" s="21" t="s">
        <v>78</v>
      </c>
      <c r="C81" s="12"/>
      <c r="D81" s="17"/>
      <c r="E81" s="17"/>
      <c r="F81" s="13">
        <v>-30000</v>
      </c>
      <c r="G81" s="13">
        <f t="shared" ref="G81:G90" si="26">G80+F81</f>
        <v>1620000</v>
      </c>
      <c r="H81" s="12"/>
      <c r="I81" s="12"/>
      <c r="J81" s="12"/>
      <c r="K81" s="12"/>
    </row>
    <row r="82" spans="1:11">
      <c r="A82" s="12"/>
      <c r="B82" s="21" t="s">
        <v>79</v>
      </c>
      <c r="C82" s="12"/>
      <c r="D82" s="17"/>
      <c r="E82" s="17"/>
      <c r="F82" s="11">
        <v>-5000</v>
      </c>
      <c r="G82" s="13">
        <f t="shared" si="26"/>
        <v>1615000</v>
      </c>
      <c r="H82" s="12"/>
      <c r="I82" s="12"/>
      <c r="J82" s="12"/>
      <c r="K82" s="12"/>
    </row>
    <row r="83" spans="1:11">
      <c r="A83" s="12"/>
      <c r="B83" s="21" t="s">
        <v>80</v>
      </c>
      <c r="C83" s="12"/>
      <c r="D83" s="17"/>
      <c r="E83" s="17"/>
      <c r="F83" s="11">
        <v>-3000</v>
      </c>
      <c r="G83" s="13">
        <f t="shared" si="26"/>
        <v>1612000</v>
      </c>
      <c r="H83" s="12"/>
      <c r="I83" s="12"/>
      <c r="J83" s="12"/>
      <c r="K83" s="12"/>
    </row>
    <row r="84" spans="1:11">
      <c r="A84" s="12"/>
      <c r="B84" s="21" t="s">
        <v>81</v>
      </c>
      <c r="C84" s="12"/>
      <c r="D84" s="17"/>
      <c r="E84" s="17"/>
      <c r="F84" s="11">
        <v>-13000</v>
      </c>
      <c r="G84" s="13">
        <f t="shared" si="26"/>
        <v>1599000</v>
      </c>
      <c r="H84" s="12"/>
      <c r="I84" s="12"/>
      <c r="J84" s="12"/>
      <c r="K84" s="12"/>
    </row>
    <row r="85" spans="1:11">
      <c r="A85" s="12"/>
      <c r="B85" s="27" t="s">
        <v>58</v>
      </c>
      <c r="C85" s="12"/>
      <c r="D85" s="17"/>
      <c r="E85" s="17"/>
      <c r="F85" s="40">
        <v>-10000</v>
      </c>
      <c r="G85" s="13">
        <f t="shared" si="26"/>
        <v>1589000</v>
      </c>
      <c r="H85" s="12"/>
      <c r="I85" s="12"/>
      <c r="J85" s="12"/>
      <c r="K85" s="12"/>
    </row>
    <row r="86" spans="1:11">
      <c r="A86" s="12"/>
      <c r="B86" s="27" t="s">
        <v>82</v>
      </c>
      <c r="C86" s="12"/>
      <c r="D86" s="17"/>
      <c r="E86" s="17"/>
      <c r="F86" s="13">
        <v>-2000</v>
      </c>
      <c r="G86" s="13">
        <f t="shared" si="26"/>
        <v>1587000</v>
      </c>
      <c r="H86" s="12"/>
      <c r="I86" s="12"/>
      <c r="J86" s="12"/>
      <c r="K86" s="12"/>
    </row>
    <row r="87" spans="1:11">
      <c r="A87" s="12"/>
      <c r="B87" s="27" t="s">
        <v>83</v>
      </c>
      <c r="C87" s="12"/>
      <c r="D87" s="17"/>
      <c r="E87" s="17"/>
      <c r="F87" s="40">
        <v>-1000</v>
      </c>
      <c r="G87" s="13">
        <f t="shared" si="26"/>
        <v>1586000</v>
      </c>
      <c r="H87" s="12"/>
      <c r="I87" s="12"/>
      <c r="J87" s="12"/>
      <c r="K87" s="12"/>
    </row>
    <row r="88" spans="1:11">
      <c r="A88" s="12"/>
      <c r="B88" s="27" t="s">
        <v>84</v>
      </c>
      <c r="C88" s="12"/>
      <c r="D88" s="17"/>
      <c r="E88" s="17"/>
      <c r="F88" s="13">
        <v>-30000</v>
      </c>
      <c r="G88" s="13">
        <f t="shared" si="26"/>
        <v>1556000</v>
      </c>
      <c r="H88" s="12"/>
      <c r="I88" s="12"/>
      <c r="J88" s="12"/>
      <c r="K88" s="12"/>
    </row>
    <row r="89" spans="1:11" s="1" customFormat="1">
      <c r="A89" s="21"/>
      <c r="B89" s="21" t="s">
        <v>17</v>
      </c>
      <c r="C89" s="21"/>
      <c r="D89" s="11"/>
      <c r="E89" s="11"/>
      <c r="F89" s="11">
        <v>-1542000</v>
      </c>
      <c r="G89" s="13">
        <f t="shared" si="26"/>
        <v>14000</v>
      </c>
      <c r="H89" s="21"/>
      <c r="I89" s="21"/>
      <c r="J89" s="21"/>
      <c r="K89" s="21"/>
    </row>
    <row r="90" spans="1:11" s="1" customFormat="1">
      <c r="A90" s="21"/>
      <c r="B90" s="21" t="s">
        <v>88</v>
      </c>
      <c r="C90" s="21"/>
      <c r="D90" s="11"/>
      <c r="E90" s="11"/>
      <c r="F90" s="11">
        <v>-14000</v>
      </c>
      <c r="G90" s="13">
        <f t="shared" si="26"/>
        <v>0</v>
      </c>
      <c r="H90" s="21"/>
      <c r="I90" s="21"/>
      <c r="J90" s="21"/>
      <c r="K90" s="21"/>
    </row>
    <row r="91" spans="1:11">
      <c r="A91" s="12"/>
      <c r="B91" s="12"/>
      <c r="C91" s="12"/>
      <c r="D91" s="17"/>
      <c r="E91" s="17"/>
      <c r="F91" s="12"/>
      <c r="G91" s="12"/>
      <c r="H91" s="12"/>
      <c r="I91" s="12"/>
      <c r="J91" s="12"/>
      <c r="K91" s="12"/>
    </row>
  </sheetData>
  <mergeCells count="4">
    <mergeCell ref="C14:F14"/>
    <mergeCell ref="C15:F15"/>
    <mergeCell ref="C16:F16"/>
    <mergeCell ref="D1:K1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F1" sqref="F1:K1"/>
    </sheetView>
  </sheetViews>
  <sheetFormatPr defaultRowHeight="15"/>
  <cols>
    <col min="1" max="1" width="12.5703125" customWidth="1"/>
    <col min="2" max="2" width="25.42578125" customWidth="1"/>
    <col min="3" max="3" width="5" bestFit="1" customWidth="1"/>
    <col min="4" max="4" width="11.5703125" style="6" bestFit="1" customWidth="1"/>
    <col min="5" max="5" width="11.5703125" style="6" customWidth="1"/>
    <col min="6" max="6" width="14.140625" customWidth="1"/>
    <col min="7" max="7" width="14.42578125" customWidth="1"/>
    <col min="8" max="8" width="11.28515625" customWidth="1"/>
    <col min="9" max="9" width="11.7109375" customWidth="1"/>
    <col min="10" max="10" width="11.5703125" customWidth="1"/>
    <col min="11" max="11" width="10.140625" customWidth="1"/>
    <col min="12" max="12" width="13" customWidth="1"/>
  </cols>
  <sheetData>
    <row r="1" spans="1:12" ht="15.75">
      <c r="A1" s="4"/>
      <c r="B1" s="4"/>
      <c r="C1" s="4"/>
      <c r="D1" s="5"/>
      <c r="E1" s="5"/>
      <c r="F1" s="59" t="s">
        <v>71</v>
      </c>
      <c r="G1" s="59"/>
      <c r="H1" s="59"/>
      <c r="I1" s="59"/>
      <c r="J1" s="59"/>
      <c r="K1" s="59"/>
    </row>
    <row r="2" spans="1:12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4" t="s">
        <v>10</v>
      </c>
      <c r="K2" s="14" t="s">
        <v>61</v>
      </c>
    </row>
    <row r="3" spans="1:12">
      <c r="A3" s="48" t="s">
        <v>18</v>
      </c>
      <c r="B3" s="12" t="s">
        <v>48</v>
      </c>
      <c r="C3" s="12">
        <v>8</v>
      </c>
      <c r="D3" s="17">
        <v>15340</v>
      </c>
      <c r="E3" s="17">
        <v>30000</v>
      </c>
      <c r="F3" s="18">
        <f t="shared" ref="F3" si="0">C3*E3</f>
        <v>240000</v>
      </c>
      <c r="G3" s="20">
        <v>240000</v>
      </c>
      <c r="H3" s="18">
        <f t="shared" ref="H3" si="1">E3-D3</f>
        <v>14660</v>
      </c>
      <c r="I3" s="18">
        <f t="shared" ref="I3" si="2">C3*H3</f>
        <v>117280</v>
      </c>
      <c r="J3" s="24">
        <v>117280</v>
      </c>
      <c r="K3" s="12"/>
      <c r="L3" s="7">
        <f>C3*D3</f>
        <v>122720</v>
      </c>
    </row>
    <row r="4" spans="1:12">
      <c r="A4" s="21"/>
      <c r="B4" s="12" t="s">
        <v>12</v>
      </c>
      <c r="C4" s="12">
        <v>1</v>
      </c>
      <c r="D4" s="17">
        <v>35250</v>
      </c>
      <c r="E4" s="17">
        <v>39000</v>
      </c>
      <c r="F4" s="18">
        <f t="shared" ref="F4:F6" si="3">C4*E4</f>
        <v>39000</v>
      </c>
      <c r="G4" s="51">
        <f t="shared" ref="G4:G6" si="4">G3+F4</f>
        <v>279000</v>
      </c>
      <c r="H4" s="18">
        <f t="shared" ref="H4:H6" si="5">E4-D4</f>
        <v>3750</v>
      </c>
      <c r="I4" s="18">
        <f t="shared" ref="I4:I6" si="6">C4*H4</f>
        <v>3750</v>
      </c>
      <c r="J4" s="24">
        <f t="shared" ref="J4:J6" si="7">J3+I4</f>
        <v>121030</v>
      </c>
      <c r="K4" s="12"/>
      <c r="L4" s="7">
        <f t="shared" ref="L4:L6" si="8">C4*D4</f>
        <v>35250</v>
      </c>
    </row>
    <row r="5" spans="1:12">
      <c r="A5" s="21"/>
      <c r="B5" s="12" t="s">
        <v>12</v>
      </c>
      <c r="C5" s="12">
        <v>1</v>
      </c>
      <c r="D5" s="17">
        <v>35250</v>
      </c>
      <c r="E5" s="17">
        <v>40000</v>
      </c>
      <c r="F5" s="49">
        <f t="shared" si="3"/>
        <v>40000</v>
      </c>
      <c r="G5" s="39">
        <f t="shared" si="4"/>
        <v>319000</v>
      </c>
      <c r="H5" s="50">
        <f t="shared" si="5"/>
        <v>4750</v>
      </c>
      <c r="I5" s="18">
        <f t="shared" si="6"/>
        <v>4750</v>
      </c>
      <c r="J5" s="24">
        <f t="shared" si="7"/>
        <v>125780</v>
      </c>
      <c r="K5" s="12"/>
      <c r="L5" s="7">
        <f t="shared" si="8"/>
        <v>35250</v>
      </c>
    </row>
    <row r="6" spans="1:12" ht="15.75" thickBot="1">
      <c r="A6" s="21"/>
      <c r="B6" s="12" t="s">
        <v>11</v>
      </c>
      <c r="C6" s="12">
        <v>2</v>
      </c>
      <c r="D6" s="17">
        <v>13800</v>
      </c>
      <c r="E6" s="17">
        <v>16000</v>
      </c>
      <c r="F6" s="49">
        <f t="shared" si="3"/>
        <v>32000</v>
      </c>
      <c r="G6" s="46">
        <f t="shared" si="4"/>
        <v>351000</v>
      </c>
      <c r="H6" s="50">
        <f t="shared" si="5"/>
        <v>2200</v>
      </c>
      <c r="I6" s="18">
        <f t="shared" si="6"/>
        <v>4400</v>
      </c>
      <c r="J6" s="11">
        <f t="shared" si="7"/>
        <v>130180</v>
      </c>
      <c r="K6" s="12"/>
      <c r="L6" s="7">
        <f t="shared" si="8"/>
        <v>27600</v>
      </c>
    </row>
    <row r="7" spans="1:12" s="1" customFormat="1">
      <c r="A7" s="21"/>
      <c r="B7" s="21" t="s">
        <v>68</v>
      </c>
      <c r="C7" s="21"/>
      <c r="D7" s="11"/>
      <c r="E7" s="11"/>
      <c r="F7" s="11">
        <v>-1000</v>
      </c>
      <c r="G7" s="43">
        <f>G6+F7</f>
        <v>350000</v>
      </c>
      <c r="H7" s="13"/>
      <c r="I7" s="13"/>
      <c r="J7" s="11"/>
      <c r="K7" s="21"/>
      <c r="L7" s="8">
        <f>SUM(L3:L6)</f>
        <v>220820</v>
      </c>
    </row>
    <row r="8" spans="1:12" s="1" customFormat="1">
      <c r="A8" s="21"/>
      <c r="B8" s="21" t="s">
        <v>17</v>
      </c>
      <c r="C8" s="21"/>
      <c r="D8" s="11"/>
      <c r="E8" s="11"/>
      <c r="F8" s="11">
        <v>-345000</v>
      </c>
      <c r="G8" s="13">
        <f>G7+F8</f>
        <v>5000</v>
      </c>
      <c r="H8" s="13"/>
      <c r="I8" s="13"/>
      <c r="J8" s="11"/>
      <c r="K8" s="21"/>
      <c r="L8" s="8"/>
    </row>
    <row r="9" spans="1:12" s="1" customFormat="1">
      <c r="A9" s="21"/>
      <c r="B9" s="21" t="s">
        <v>89</v>
      </c>
      <c r="C9" s="21"/>
      <c r="D9" s="11"/>
      <c r="E9" s="11"/>
      <c r="F9" s="11">
        <v>-5000</v>
      </c>
      <c r="G9" s="13">
        <f>G8+F9</f>
        <v>0</v>
      </c>
      <c r="H9" s="13"/>
      <c r="I9" s="13"/>
      <c r="J9" s="11"/>
      <c r="K9" s="21"/>
      <c r="L9" s="8"/>
    </row>
    <row r="10" spans="1:12">
      <c r="A10" s="12"/>
      <c r="B10" s="12"/>
      <c r="C10" s="12"/>
      <c r="D10" s="17"/>
      <c r="E10" s="17"/>
      <c r="F10" s="12"/>
      <c r="G10" s="12"/>
      <c r="H10" s="12"/>
      <c r="I10" s="12"/>
      <c r="J10" s="12"/>
      <c r="K10" s="12"/>
    </row>
    <row r="11" spans="1:12">
      <c r="A11" s="48" t="s">
        <v>16</v>
      </c>
      <c r="B11" s="12" t="s">
        <v>14</v>
      </c>
      <c r="C11" s="12">
        <v>1</v>
      </c>
      <c r="D11" s="17">
        <v>76900</v>
      </c>
      <c r="E11" s="17">
        <v>85000</v>
      </c>
      <c r="F11" s="18">
        <f t="shared" ref="F11:F15" si="9">C11*E11</f>
        <v>85000</v>
      </c>
      <c r="G11" s="18">
        <v>85000</v>
      </c>
      <c r="H11" s="18">
        <f t="shared" ref="H11:H15" si="10">E11-D11</f>
        <v>8100</v>
      </c>
      <c r="I11" s="18">
        <f t="shared" ref="I11:I15" si="11">C11*H11</f>
        <v>8100</v>
      </c>
      <c r="J11" s="18">
        <v>8100</v>
      </c>
      <c r="K11" s="12"/>
      <c r="L11" s="7">
        <f>C11*D11</f>
        <v>76900</v>
      </c>
    </row>
    <row r="12" spans="1:12">
      <c r="A12" s="12"/>
      <c r="B12" s="12" t="s">
        <v>11</v>
      </c>
      <c r="C12" s="12">
        <v>1</v>
      </c>
      <c r="D12" s="17">
        <v>13800</v>
      </c>
      <c r="E12" s="17">
        <v>18000</v>
      </c>
      <c r="F12" s="18">
        <f t="shared" si="9"/>
        <v>18000</v>
      </c>
      <c r="G12" s="52">
        <f>G11+F12</f>
        <v>103000</v>
      </c>
      <c r="H12" s="18">
        <f t="shared" si="10"/>
        <v>4200</v>
      </c>
      <c r="I12" s="18">
        <f t="shared" si="11"/>
        <v>4200</v>
      </c>
      <c r="J12" s="20">
        <f>J11+I12</f>
        <v>12300</v>
      </c>
      <c r="K12" s="12"/>
      <c r="L12" s="7">
        <f t="shared" ref="L12:L15" si="12">C12*D12</f>
        <v>13800</v>
      </c>
    </row>
    <row r="13" spans="1:12">
      <c r="A13" s="12"/>
      <c r="B13" s="12" t="s">
        <v>11</v>
      </c>
      <c r="C13" s="12">
        <v>1</v>
      </c>
      <c r="D13" s="17">
        <v>13800</v>
      </c>
      <c r="E13" s="17">
        <v>16000</v>
      </c>
      <c r="F13" s="49">
        <f t="shared" si="9"/>
        <v>16000</v>
      </c>
      <c r="G13" s="39">
        <f t="shared" ref="G13:G15" si="13">G12+F13</f>
        <v>119000</v>
      </c>
      <c r="H13" s="50">
        <f t="shared" si="10"/>
        <v>2200</v>
      </c>
      <c r="I13" s="18">
        <f t="shared" si="11"/>
        <v>2200</v>
      </c>
      <c r="J13" s="20">
        <f t="shared" ref="J13:J15" si="14">J12+I13</f>
        <v>14500</v>
      </c>
      <c r="K13" s="12"/>
      <c r="L13" s="7">
        <f t="shared" si="12"/>
        <v>13800</v>
      </c>
    </row>
    <row r="14" spans="1:12">
      <c r="A14" s="12"/>
      <c r="B14" s="12" t="s">
        <v>12</v>
      </c>
      <c r="C14" s="12">
        <v>2</v>
      </c>
      <c r="D14" s="17">
        <v>35250</v>
      </c>
      <c r="E14" s="17">
        <v>45000</v>
      </c>
      <c r="F14" s="49">
        <f t="shared" si="9"/>
        <v>90000</v>
      </c>
      <c r="G14" s="39">
        <f t="shared" si="13"/>
        <v>209000</v>
      </c>
      <c r="H14" s="50">
        <f t="shared" si="10"/>
        <v>9750</v>
      </c>
      <c r="I14" s="18">
        <f t="shared" si="11"/>
        <v>19500</v>
      </c>
      <c r="J14" s="20">
        <f t="shared" si="14"/>
        <v>34000</v>
      </c>
      <c r="K14" s="12"/>
      <c r="L14" s="7">
        <f t="shared" si="12"/>
        <v>70500</v>
      </c>
    </row>
    <row r="15" spans="1:12" ht="15.75" thickBot="1">
      <c r="A15" s="12"/>
      <c r="B15" s="12" t="s">
        <v>90</v>
      </c>
      <c r="C15" s="12">
        <v>1</v>
      </c>
      <c r="D15" s="17">
        <v>13800</v>
      </c>
      <c r="E15" s="17">
        <v>20000</v>
      </c>
      <c r="F15" s="49">
        <f t="shared" si="9"/>
        <v>20000</v>
      </c>
      <c r="G15" s="46">
        <f t="shared" si="13"/>
        <v>229000</v>
      </c>
      <c r="H15" s="50">
        <f t="shared" si="10"/>
        <v>6200</v>
      </c>
      <c r="I15" s="18">
        <f t="shared" si="11"/>
        <v>6200</v>
      </c>
      <c r="J15" s="13">
        <f t="shared" si="14"/>
        <v>40200</v>
      </c>
      <c r="K15" s="12"/>
      <c r="L15" s="7">
        <f t="shared" si="12"/>
        <v>13800</v>
      </c>
    </row>
    <row r="16" spans="1:12">
      <c r="A16" s="12"/>
      <c r="B16" s="21" t="s">
        <v>91</v>
      </c>
      <c r="C16" s="21"/>
      <c r="D16" s="11"/>
      <c r="E16" s="11"/>
      <c r="F16" s="13">
        <v>-229000</v>
      </c>
      <c r="G16" s="43">
        <f>G15+F16</f>
        <v>0</v>
      </c>
      <c r="H16" s="18"/>
      <c r="I16" s="18"/>
      <c r="J16" s="20"/>
      <c r="K16" s="12"/>
      <c r="L16" s="8">
        <f>SUM(L11:L15)</f>
        <v>188800</v>
      </c>
    </row>
    <row r="17" spans="1:12">
      <c r="A17" s="12"/>
      <c r="B17" s="21"/>
      <c r="C17" s="21"/>
      <c r="D17" s="11"/>
      <c r="E17" s="11"/>
      <c r="F17" s="13"/>
      <c r="G17" s="13"/>
      <c r="H17" s="18"/>
      <c r="I17" s="18"/>
      <c r="J17" s="20"/>
      <c r="K17" s="12"/>
      <c r="L17" s="7"/>
    </row>
    <row r="18" spans="1:12">
      <c r="A18" s="48" t="s">
        <v>19</v>
      </c>
      <c r="B18" s="23" t="s">
        <v>12</v>
      </c>
      <c r="C18" s="12">
        <v>1</v>
      </c>
      <c r="D18" s="17">
        <v>35250</v>
      </c>
      <c r="E18" s="17">
        <v>35000</v>
      </c>
      <c r="F18" s="18">
        <f t="shared" ref="F18:F23" si="15">C18*E18</f>
        <v>35000</v>
      </c>
      <c r="G18" s="18">
        <v>35000</v>
      </c>
      <c r="H18" s="18">
        <f t="shared" ref="H18:H23" si="16">E18-D18</f>
        <v>-250</v>
      </c>
      <c r="I18" s="18">
        <f t="shared" ref="I18:I23" si="17">C18*H18</f>
        <v>-250</v>
      </c>
      <c r="J18" s="17">
        <v>-250</v>
      </c>
      <c r="K18" s="12"/>
      <c r="L18" s="7">
        <f>C18*D18</f>
        <v>35250</v>
      </c>
    </row>
    <row r="19" spans="1:12">
      <c r="A19" s="19"/>
      <c r="B19" s="12" t="s">
        <v>11</v>
      </c>
      <c r="C19" s="12">
        <v>1</v>
      </c>
      <c r="D19" s="17">
        <v>13800</v>
      </c>
      <c r="E19" s="17">
        <v>18000</v>
      </c>
      <c r="F19" s="18">
        <f t="shared" si="15"/>
        <v>18000</v>
      </c>
      <c r="G19" s="18">
        <f t="shared" ref="G19:G23" si="18">G18+F19</f>
        <v>53000</v>
      </c>
      <c r="H19" s="18">
        <f t="shared" si="16"/>
        <v>4200</v>
      </c>
      <c r="I19" s="18">
        <f t="shared" si="17"/>
        <v>4200</v>
      </c>
      <c r="J19" s="18">
        <f t="shared" ref="J19:J23" si="19">J18+I19</f>
        <v>3950</v>
      </c>
      <c r="K19" s="12"/>
      <c r="L19" s="7">
        <f t="shared" ref="L19:L23" si="20">C19*D19</f>
        <v>13800</v>
      </c>
    </row>
    <row r="20" spans="1:12">
      <c r="A20" s="12"/>
      <c r="B20" s="12" t="s">
        <v>48</v>
      </c>
      <c r="C20" s="12">
        <v>1</v>
      </c>
      <c r="D20" s="17">
        <v>15340</v>
      </c>
      <c r="E20" s="17">
        <v>30000</v>
      </c>
      <c r="F20" s="18">
        <f t="shared" si="15"/>
        <v>30000</v>
      </c>
      <c r="G20" s="18">
        <f t="shared" si="18"/>
        <v>83000</v>
      </c>
      <c r="H20" s="18">
        <f t="shared" si="16"/>
        <v>14660</v>
      </c>
      <c r="I20" s="18">
        <f t="shared" si="17"/>
        <v>14660</v>
      </c>
      <c r="J20" s="18">
        <f t="shared" si="19"/>
        <v>18610</v>
      </c>
      <c r="K20" s="12"/>
      <c r="L20" s="7">
        <f t="shared" si="20"/>
        <v>15340</v>
      </c>
    </row>
    <row r="21" spans="1:12">
      <c r="A21" s="12"/>
      <c r="B21" s="12" t="s">
        <v>48</v>
      </c>
      <c r="C21" s="12">
        <v>1</v>
      </c>
      <c r="D21" s="17">
        <v>15340</v>
      </c>
      <c r="E21" s="17">
        <v>25000</v>
      </c>
      <c r="F21" s="49">
        <f t="shared" si="15"/>
        <v>25000</v>
      </c>
      <c r="G21" s="18">
        <f t="shared" si="18"/>
        <v>108000</v>
      </c>
      <c r="H21" s="50">
        <f t="shared" si="16"/>
        <v>9660</v>
      </c>
      <c r="I21" s="18">
        <f t="shared" si="17"/>
        <v>9660</v>
      </c>
      <c r="J21" s="18">
        <f t="shared" si="19"/>
        <v>28270</v>
      </c>
      <c r="K21" s="12"/>
      <c r="L21" s="7">
        <f t="shared" si="20"/>
        <v>15340</v>
      </c>
    </row>
    <row r="22" spans="1:12">
      <c r="A22" s="12"/>
      <c r="B22" s="12" t="s">
        <v>51</v>
      </c>
      <c r="C22" s="12">
        <v>1</v>
      </c>
      <c r="D22" s="17">
        <v>10000</v>
      </c>
      <c r="E22" s="17">
        <v>15000</v>
      </c>
      <c r="F22" s="49">
        <f t="shared" si="15"/>
        <v>15000</v>
      </c>
      <c r="G22" s="18">
        <f t="shared" si="18"/>
        <v>123000</v>
      </c>
      <c r="H22" s="50">
        <f t="shared" si="16"/>
        <v>5000</v>
      </c>
      <c r="I22" s="18">
        <f t="shared" si="17"/>
        <v>5000</v>
      </c>
      <c r="J22" s="18">
        <f t="shared" si="19"/>
        <v>33270</v>
      </c>
      <c r="K22" s="12"/>
      <c r="L22" s="7">
        <f t="shared" si="20"/>
        <v>10000</v>
      </c>
    </row>
    <row r="23" spans="1:12" ht="15.75" thickBot="1">
      <c r="A23" s="12"/>
      <c r="B23" s="12" t="s">
        <v>13</v>
      </c>
      <c r="C23" s="12">
        <v>1</v>
      </c>
      <c r="D23" s="17">
        <v>2500</v>
      </c>
      <c r="E23" s="17">
        <v>5000</v>
      </c>
      <c r="F23" s="49">
        <f t="shared" si="15"/>
        <v>5000</v>
      </c>
      <c r="G23" s="42">
        <f t="shared" si="18"/>
        <v>128000</v>
      </c>
      <c r="H23" s="50">
        <f t="shared" si="16"/>
        <v>2500</v>
      </c>
      <c r="I23" s="18">
        <f t="shared" si="17"/>
        <v>2500</v>
      </c>
      <c r="J23" s="13">
        <f t="shared" si="19"/>
        <v>35770</v>
      </c>
      <c r="K23" s="12"/>
      <c r="L23" s="7">
        <f t="shared" si="20"/>
        <v>2500</v>
      </c>
    </row>
    <row r="24" spans="1:12">
      <c r="A24" s="12"/>
      <c r="B24" s="21" t="s">
        <v>37</v>
      </c>
      <c r="C24" s="21"/>
      <c r="D24" s="11"/>
      <c r="E24" s="11"/>
      <c r="F24" s="13">
        <v>-4000</v>
      </c>
      <c r="G24" s="43">
        <f>G23+F24</f>
        <v>124000</v>
      </c>
      <c r="H24" s="18"/>
      <c r="I24" s="18"/>
      <c r="J24" s="13"/>
      <c r="K24" s="12"/>
      <c r="L24" s="8">
        <f>SUM(L18:L23)</f>
        <v>92230</v>
      </c>
    </row>
    <row r="25" spans="1:12" s="3" customFormat="1">
      <c r="A25" s="12" t="s">
        <v>31</v>
      </c>
      <c r="B25" s="21" t="s">
        <v>124</v>
      </c>
      <c r="C25" s="21"/>
      <c r="D25" s="11"/>
      <c r="E25" s="11"/>
      <c r="F25" s="11">
        <v>-124000</v>
      </c>
      <c r="G25" s="13">
        <f>G24+F25</f>
        <v>0</v>
      </c>
      <c r="H25" s="12"/>
      <c r="I25" s="12"/>
      <c r="J25" s="12"/>
      <c r="K25" s="23"/>
      <c r="L25" s="9"/>
    </row>
    <row r="26" spans="1:12" s="3" customFormat="1">
      <c r="A26" s="27"/>
      <c r="B26" s="21"/>
      <c r="C26" s="21"/>
      <c r="D26" s="11"/>
      <c r="E26" s="11"/>
      <c r="F26" s="11"/>
      <c r="G26" s="13"/>
      <c r="H26" s="18"/>
      <c r="I26" s="18"/>
      <c r="J26" s="17"/>
      <c r="K26" s="23"/>
      <c r="L26" s="8"/>
    </row>
    <row r="27" spans="1:12">
      <c r="A27" s="48" t="s">
        <v>20</v>
      </c>
      <c r="B27" s="12" t="s">
        <v>11</v>
      </c>
      <c r="C27" s="12">
        <v>23</v>
      </c>
      <c r="D27" s="17">
        <v>13800</v>
      </c>
      <c r="E27" s="17">
        <v>16000</v>
      </c>
      <c r="F27" s="20">
        <f t="shared" ref="F27:F31" si="21">C27*E27</f>
        <v>368000</v>
      </c>
      <c r="G27" s="20">
        <v>368000</v>
      </c>
      <c r="H27" s="20">
        <f t="shared" ref="H27:H31" si="22">E27-D27</f>
        <v>2200</v>
      </c>
      <c r="I27" s="20">
        <f t="shared" ref="I27:I31" si="23">C27*H27</f>
        <v>50600</v>
      </c>
      <c r="J27" s="20">
        <v>50600</v>
      </c>
      <c r="K27" s="12"/>
      <c r="L27" s="9">
        <f>C27*D27</f>
        <v>317400</v>
      </c>
    </row>
    <row r="28" spans="1:12">
      <c r="A28" s="12"/>
      <c r="B28" s="12" t="s">
        <v>30</v>
      </c>
      <c r="C28" s="12">
        <v>1</v>
      </c>
      <c r="D28" s="17">
        <v>39100</v>
      </c>
      <c r="E28" s="17">
        <v>45000</v>
      </c>
      <c r="F28" s="20">
        <f t="shared" si="21"/>
        <v>45000</v>
      </c>
      <c r="G28" s="20">
        <f>G27+F28</f>
        <v>413000</v>
      </c>
      <c r="H28" s="20">
        <f t="shared" si="22"/>
        <v>5900</v>
      </c>
      <c r="I28" s="20">
        <f t="shared" si="23"/>
        <v>5900</v>
      </c>
      <c r="J28" s="20">
        <f>J27+I28</f>
        <v>56500</v>
      </c>
      <c r="K28" s="12"/>
      <c r="L28" s="9">
        <f t="shared" ref="L28:L31" si="24">C28*D28</f>
        <v>39100</v>
      </c>
    </row>
    <row r="29" spans="1:12">
      <c r="A29" s="12"/>
      <c r="B29" s="12" t="s">
        <v>59</v>
      </c>
      <c r="C29" s="12">
        <v>1</v>
      </c>
      <c r="D29" s="17">
        <v>38000</v>
      </c>
      <c r="E29" s="17">
        <v>40000</v>
      </c>
      <c r="F29" s="20">
        <f t="shared" si="21"/>
        <v>40000</v>
      </c>
      <c r="G29" s="20">
        <f t="shared" ref="G29:G31" si="25">G28+F29</f>
        <v>453000</v>
      </c>
      <c r="H29" s="20">
        <f t="shared" si="22"/>
        <v>2000</v>
      </c>
      <c r="I29" s="20">
        <f t="shared" si="23"/>
        <v>2000</v>
      </c>
      <c r="J29" s="20">
        <f t="shared" ref="J29" si="26">J28+I29</f>
        <v>58500</v>
      </c>
      <c r="K29" s="12"/>
      <c r="L29" s="9">
        <f t="shared" si="24"/>
        <v>38000</v>
      </c>
    </row>
    <row r="30" spans="1:12">
      <c r="A30" s="12"/>
      <c r="B30" s="12" t="s">
        <v>12</v>
      </c>
      <c r="C30" s="12">
        <v>18</v>
      </c>
      <c r="D30" s="17">
        <v>35250</v>
      </c>
      <c r="E30" s="17">
        <v>39000</v>
      </c>
      <c r="F30" s="20">
        <f t="shared" si="21"/>
        <v>702000</v>
      </c>
      <c r="G30" s="20">
        <f t="shared" si="25"/>
        <v>1155000</v>
      </c>
      <c r="H30" s="20">
        <f t="shared" si="22"/>
        <v>3750</v>
      </c>
      <c r="I30" s="20">
        <f t="shared" si="23"/>
        <v>67500</v>
      </c>
      <c r="J30" s="20">
        <f>J29+I30</f>
        <v>126000</v>
      </c>
      <c r="K30" s="12"/>
      <c r="L30" s="9">
        <f t="shared" si="24"/>
        <v>634500</v>
      </c>
    </row>
    <row r="31" spans="1:12" ht="15.75" thickBot="1">
      <c r="A31" s="12"/>
      <c r="B31" s="12" t="s">
        <v>13</v>
      </c>
      <c r="C31" s="12">
        <v>1</v>
      </c>
      <c r="D31" s="17">
        <v>2500</v>
      </c>
      <c r="E31" s="17">
        <v>5000</v>
      </c>
      <c r="F31" s="20">
        <f t="shared" si="21"/>
        <v>5000</v>
      </c>
      <c r="G31" s="46">
        <f t="shared" si="25"/>
        <v>1160000</v>
      </c>
      <c r="H31" s="20">
        <f t="shared" si="22"/>
        <v>2500</v>
      </c>
      <c r="I31" s="20">
        <f t="shared" si="23"/>
        <v>2500</v>
      </c>
      <c r="J31" s="13">
        <f t="shared" ref="J31" si="27">J30+I31</f>
        <v>128500</v>
      </c>
      <c r="K31" s="12"/>
      <c r="L31" s="9">
        <f t="shared" si="24"/>
        <v>2500</v>
      </c>
    </row>
    <row r="32" spans="1:12">
      <c r="A32" s="12"/>
      <c r="B32" s="21" t="s">
        <v>21</v>
      </c>
      <c r="C32" s="21"/>
      <c r="D32" s="11"/>
      <c r="E32" s="11"/>
      <c r="F32" s="11">
        <v>-5000</v>
      </c>
      <c r="G32" s="43">
        <f>G31+F32</f>
        <v>1155000</v>
      </c>
      <c r="H32" s="12"/>
      <c r="I32" s="12"/>
      <c r="J32" s="12"/>
      <c r="K32" s="12"/>
      <c r="L32" s="8">
        <f>SUM(L27:L31)</f>
        <v>1031500</v>
      </c>
    </row>
    <row r="33" spans="1:12">
      <c r="A33" s="12"/>
      <c r="B33" s="21" t="s">
        <v>46</v>
      </c>
      <c r="C33" s="21"/>
      <c r="D33" s="11"/>
      <c r="E33" s="11"/>
      <c r="F33" s="11">
        <v>-10000</v>
      </c>
      <c r="G33" s="43">
        <f t="shared" ref="G33:G42" si="28">G32+F33</f>
        <v>1145000</v>
      </c>
      <c r="H33" s="12"/>
      <c r="I33" s="12"/>
      <c r="J33" s="12"/>
      <c r="K33" s="12"/>
    </row>
    <row r="34" spans="1:12">
      <c r="A34" s="12"/>
      <c r="B34" s="21" t="s">
        <v>118</v>
      </c>
      <c r="C34" s="21"/>
      <c r="D34" s="11"/>
      <c r="E34" s="11"/>
      <c r="F34" s="11">
        <v>-110000</v>
      </c>
      <c r="G34" s="43">
        <f t="shared" si="28"/>
        <v>1035000</v>
      </c>
      <c r="H34" s="12"/>
      <c r="I34" s="12"/>
      <c r="J34" s="12"/>
      <c r="K34" s="12"/>
    </row>
    <row r="35" spans="1:12">
      <c r="A35" s="12"/>
      <c r="B35" s="21" t="s">
        <v>131</v>
      </c>
      <c r="C35" s="21"/>
      <c r="D35" s="11"/>
      <c r="E35" s="11"/>
      <c r="F35" s="11">
        <v>-554000</v>
      </c>
      <c r="G35" s="43">
        <f t="shared" si="28"/>
        <v>481000</v>
      </c>
      <c r="H35" s="12"/>
      <c r="I35" s="12"/>
      <c r="J35" s="12"/>
      <c r="K35" s="12"/>
    </row>
    <row r="36" spans="1:12">
      <c r="A36" s="12"/>
      <c r="B36" s="21" t="s">
        <v>132</v>
      </c>
      <c r="C36" s="21"/>
      <c r="D36" s="11"/>
      <c r="E36" s="11"/>
      <c r="F36" s="11">
        <v>-65000</v>
      </c>
      <c r="G36" s="43">
        <f t="shared" si="28"/>
        <v>416000</v>
      </c>
      <c r="H36" s="12"/>
      <c r="I36" s="12"/>
      <c r="J36" s="12"/>
      <c r="K36" s="12"/>
    </row>
    <row r="37" spans="1:12">
      <c r="A37" s="12"/>
      <c r="B37" s="21" t="s">
        <v>133</v>
      </c>
      <c r="C37" s="21"/>
      <c r="D37" s="11"/>
      <c r="E37" s="11"/>
      <c r="F37" s="11">
        <v>-55000</v>
      </c>
      <c r="G37" s="43">
        <f t="shared" si="28"/>
        <v>361000</v>
      </c>
      <c r="H37" s="12"/>
      <c r="I37" s="12"/>
      <c r="J37" s="12"/>
      <c r="K37" s="12"/>
    </row>
    <row r="38" spans="1:12">
      <c r="A38" s="12"/>
      <c r="B38" s="21" t="s">
        <v>134</v>
      </c>
      <c r="C38" s="21"/>
      <c r="D38" s="11"/>
      <c r="E38" s="11"/>
      <c r="F38" s="11">
        <v>-55000</v>
      </c>
      <c r="G38" s="43">
        <f t="shared" si="28"/>
        <v>306000</v>
      </c>
      <c r="H38" s="12"/>
      <c r="I38" s="12"/>
      <c r="J38" s="12"/>
      <c r="K38" s="12"/>
    </row>
    <row r="39" spans="1:12">
      <c r="A39" s="12"/>
      <c r="B39" s="21" t="s">
        <v>132</v>
      </c>
      <c r="C39" s="21"/>
      <c r="D39" s="11"/>
      <c r="E39" s="11"/>
      <c r="F39" s="11">
        <v>-117000</v>
      </c>
      <c r="G39" s="43">
        <f t="shared" si="28"/>
        <v>189000</v>
      </c>
      <c r="H39" s="12"/>
      <c r="I39" s="12"/>
      <c r="J39" s="12"/>
      <c r="K39" s="12"/>
    </row>
    <row r="40" spans="1:12">
      <c r="A40" s="12"/>
      <c r="B40" s="21" t="s">
        <v>134</v>
      </c>
      <c r="C40" s="21"/>
      <c r="D40" s="11"/>
      <c r="E40" s="11"/>
      <c r="F40" s="11">
        <v>-35000</v>
      </c>
      <c r="G40" s="43">
        <f t="shared" si="28"/>
        <v>154000</v>
      </c>
      <c r="H40" s="12"/>
      <c r="I40" s="12"/>
      <c r="J40" s="12"/>
      <c r="K40" s="12"/>
    </row>
    <row r="41" spans="1:12">
      <c r="A41" s="12"/>
      <c r="B41" s="21" t="s">
        <v>135</v>
      </c>
      <c r="C41" s="21"/>
      <c r="D41" s="11"/>
      <c r="E41" s="11"/>
      <c r="F41" s="11">
        <v>-52000</v>
      </c>
      <c r="G41" s="43">
        <f t="shared" si="28"/>
        <v>102000</v>
      </c>
      <c r="H41" s="12"/>
      <c r="I41" s="12"/>
      <c r="J41" s="12"/>
      <c r="K41" s="12"/>
    </row>
    <row r="42" spans="1:12">
      <c r="A42" s="12"/>
      <c r="B42" s="21" t="s">
        <v>136</v>
      </c>
      <c r="C42" s="21"/>
      <c r="D42" s="11"/>
      <c r="E42" s="11"/>
      <c r="F42" s="11">
        <v>-102000</v>
      </c>
      <c r="G42" s="43">
        <f t="shared" si="28"/>
        <v>0</v>
      </c>
      <c r="H42" s="12"/>
      <c r="I42" s="12"/>
      <c r="J42" s="12"/>
      <c r="K42" s="12"/>
    </row>
    <row r="43" spans="1:12">
      <c r="A43" s="12"/>
      <c r="B43" s="21"/>
      <c r="C43" s="21"/>
      <c r="D43" s="11"/>
      <c r="E43" s="11"/>
      <c r="F43" s="11"/>
      <c r="G43" s="13"/>
      <c r="H43" s="12"/>
      <c r="I43" s="12"/>
      <c r="J43" s="12"/>
      <c r="K43" s="12"/>
    </row>
    <row r="44" spans="1:12" s="3" customFormat="1">
      <c r="A44" s="48" t="s">
        <v>32</v>
      </c>
      <c r="B44" s="23" t="s">
        <v>42</v>
      </c>
      <c r="C44" s="23">
        <v>9</v>
      </c>
      <c r="D44" s="24">
        <v>15340</v>
      </c>
      <c r="E44" s="24">
        <v>25000</v>
      </c>
      <c r="F44" s="20">
        <f>C44*E44</f>
        <v>225000</v>
      </c>
      <c r="G44" s="20">
        <v>225000</v>
      </c>
      <c r="H44" s="20">
        <f>E44-D44</f>
        <v>9660</v>
      </c>
      <c r="I44" s="20">
        <f>C44*H44</f>
        <v>86940</v>
      </c>
      <c r="J44" s="24">
        <v>86940</v>
      </c>
      <c r="K44" s="23"/>
      <c r="L44" s="9">
        <f>C44*D44</f>
        <v>138060</v>
      </c>
    </row>
    <row r="45" spans="1:12" s="3" customFormat="1">
      <c r="A45" s="21"/>
      <c r="B45" s="12" t="s">
        <v>12</v>
      </c>
      <c r="C45" s="23">
        <v>1</v>
      </c>
      <c r="D45" s="24">
        <v>35250</v>
      </c>
      <c r="E45" s="24">
        <v>42000</v>
      </c>
      <c r="F45" s="20">
        <f>C45*E45</f>
        <v>42000</v>
      </c>
      <c r="G45" s="20">
        <f t="shared" ref="G45:G46" si="29">G44+F45</f>
        <v>267000</v>
      </c>
      <c r="H45" s="20">
        <f>E45-D45</f>
        <v>6750</v>
      </c>
      <c r="I45" s="20">
        <f>C45*H45</f>
        <v>6750</v>
      </c>
      <c r="J45" s="24">
        <f>J44+I45</f>
        <v>93690</v>
      </c>
      <c r="K45" s="23"/>
      <c r="L45" s="9">
        <f t="shared" ref="L45:L46" si="30">C45*D45</f>
        <v>35250</v>
      </c>
    </row>
    <row r="46" spans="1:12" s="3" customFormat="1" ht="15.75" thickBot="1">
      <c r="A46" s="21"/>
      <c r="B46" s="21" t="s">
        <v>57</v>
      </c>
      <c r="C46" s="23">
        <v>1</v>
      </c>
      <c r="D46" s="24">
        <v>39100</v>
      </c>
      <c r="E46" s="24">
        <v>42000</v>
      </c>
      <c r="F46" s="20">
        <f t="shared" ref="F46" si="31">C46*E46</f>
        <v>42000</v>
      </c>
      <c r="G46" s="46">
        <f t="shared" si="29"/>
        <v>309000</v>
      </c>
      <c r="H46" s="20">
        <f t="shared" ref="H46" si="32">E46-D46</f>
        <v>2900</v>
      </c>
      <c r="I46" s="20">
        <f t="shared" ref="I46" si="33">C46*H46</f>
        <v>2900</v>
      </c>
      <c r="J46" s="11">
        <f t="shared" ref="J46" si="34">J45+I46</f>
        <v>96590</v>
      </c>
      <c r="K46" s="23"/>
      <c r="L46" s="9">
        <f t="shared" si="30"/>
        <v>39100</v>
      </c>
    </row>
    <row r="47" spans="1:12">
      <c r="A47" s="12"/>
      <c r="B47" s="21" t="s">
        <v>39</v>
      </c>
      <c r="C47" s="12"/>
      <c r="D47" s="17"/>
      <c r="E47" s="11"/>
      <c r="F47" s="11">
        <v>-309000</v>
      </c>
      <c r="G47" s="43">
        <f>G46+F47</f>
        <v>0</v>
      </c>
      <c r="H47" s="12"/>
      <c r="I47" s="12"/>
      <c r="J47" s="12"/>
      <c r="K47" s="12"/>
      <c r="L47" s="8">
        <f>SUM(L44:L46)</f>
        <v>212410</v>
      </c>
    </row>
  </sheetData>
  <mergeCells count="1">
    <mergeCell ref="F1:K1"/>
  </mergeCells>
  <pageMargins left="0.7" right="0.7" top="0.75" bottom="0.75" header="0.3" footer="0.3"/>
  <pageSetup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A23" workbookViewId="0">
      <selection activeCell="B46" sqref="B46"/>
    </sheetView>
  </sheetViews>
  <sheetFormatPr defaultRowHeight="15"/>
  <cols>
    <col min="1" max="1" width="11.7109375" customWidth="1"/>
    <col min="2" max="2" width="26.28515625" customWidth="1"/>
    <col min="3" max="3" width="5.28515625" customWidth="1"/>
    <col min="4" max="5" width="11.5703125" style="6" bestFit="1" customWidth="1"/>
    <col min="6" max="6" width="14" bestFit="1" customWidth="1"/>
    <col min="7" max="7" width="16.7109375" customWidth="1"/>
    <col min="8" max="8" width="11.5703125" customWidth="1"/>
    <col min="9" max="9" width="11.5703125" bestFit="1" customWidth="1"/>
    <col min="10" max="10" width="14.5703125" style="6" customWidth="1"/>
    <col min="11" max="11" width="10.85546875" customWidth="1"/>
    <col min="12" max="12" width="13.140625" customWidth="1"/>
  </cols>
  <sheetData>
    <row r="1" spans="1:12" ht="15.75">
      <c r="A1" s="59" t="s">
        <v>71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>
        <v>2</v>
      </c>
    </row>
    <row r="2" spans="1:12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61</v>
      </c>
    </row>
    <row r="3" spans="1:12">
      <c r="A3" s="48" t="s">
        <v>109</v>
      </c>
      <c r="B3" s="12" t="s">
        <v>11</v>
      </c>
      <c r="C3" s="12">
        <v>36</v>
      </c>
      <c r="D3" s="17">
        <v>10500</v>
      </c>
      <c r="E3" s="17">
        <v>13000</v>
      </c>
      <c r="F3" s="18">
        <f>C3*E3</f>
        <v>468000</v>
      </c>
      <c r="G3" s="18">
        <v>468000</v>
      </c>
      <c r="H3" s="18">
        <f>E3-D3</f>
        <v>2500</v>
      </c>
      <c r="I3" s="18">
        <f>C3*H3</f>
        <v>90000</v>
      </c>
      <c r="J3" s="17">
        <v>90000</v>
      </c>
      <c r="K3" s="12"/>
      <c r="L3" s="7">
        <f>C3*D3</f>
        <v>378000</v>
      </c>
    </row>
    <row r="4" spans="1:12">
      <c r="A4" s="21"/>
      <c r="B4" s="12" t="s">
        <v>12</v>
      </c>
      <c r="C4" s="12">
        <v>4</v>
      </c>
      <c r="D4" s="17">
        <v>35250</v>
      </c>
      <c r="E4" s="17">
        <v>39000</v>
      </c>
      <c r="F4" s="18">
        <f>C4*E4</f>
        <v>156000</v>
      </c>
      <c r="G4" s="39">
        <f t="shared" ref="G4:G6" si="0">G3+F4</f>
        <v>624000</v>
      </c>
      <c r="H4" s="18">
        <f t="shared" ref="H4:H6" si="1">E4-D4</f>
        <v>3750</v>
      </c>
      <c r="I4" s="18">
        <f>C4*H4</f>
        <v>15000</v>
      </c>
      <c r="J4" s="24">
        <f>J3+I4</f>
        <v>105000</v>
      </c>
      <c r="K4" s="12"/>
      <c r="L4" s="7">
        <f t="shared" ref="L4:L6" si="2">C4*D4</f>
        <v>141000</v>
      </c>
    </row>
    <row r="5" spans="1:12">
      <c r="A5" s="21"/>
      <c r="B5" s="12" t="s">
        <v>53</v>
      </c>
      <c r="C5" s="12">
        <v>4</v>
      </c>
      <c r="D5" s="17">
        <v>30500</v>
      </c>
      <c r="E5" s="17">
        <v>35000</v>
      </c>
      <c r="F5" s="18">
        <f t="shared" ref="F5:F6" si="3">C5*E5</f>
        <v>140000</v>
      </c>
      <c r="G5" s="39">
        <f t="shared" si="0"/>
        <v>764000</v>
      </c>
      <c r="H5" s="18">
        <f t="shared" si="1"/>
        <v>4500</v>
      </c>
      <c r="I5" s="18">
        <f t="shared" ref="I5:I6" si="4">C5*H5</f>
        <v>18000</v>
      </c>
      <c r="J5" s="24">
        <f t="shared" ref="J5:J6" si="5">J4+I5</f>
        <v>123000</v>
      </c>
      <c r="K5" s="12"/>
      <c r="L5" s="7">
        <f t="shared" si="2"/>
        <v>122000</v>
      </c>
    </row>
    <row r="6" spans="1:12" ht="15.75" thickBot="1">
      <c r="A6" s="21"/>
      <c r="B6" s="12" t="s">
        <v>14</v>
      </c>
      <c r="C6" s="12">
        <v>2</v>
      </c>
      <c r="D6" s="17">
        <v>76900</v>
      </c>
      <c r="E6" s="17">
        <v>85000</v>
      </c>
      <c r="F6" s="18">
        <f t="shared" si="3"/>
        <v>170000</v>
      </c>
      <c r="G6" s="46">
        <f t="shared" si="0"/>
        <v>934000</v>
      </c>
      <c r="H6" s="18">
        <f t="shared" si="1"/>
        <v>8100</v>
      </c>
      <c r="I6" s="18">
        <f t="shared" si="4"/>
        <v>16200</v>
      </c>
      <c r="J6" s="11">
        <f t="shared" si="5"/>
        <v>139200</v>
      </c>
      <c r="K6" s="12"/>
      <c r="L6" s="7">
        <f t="shared" si="2"/>
        <v>153800</v>
      </c>
    </row>
    <row r="7" spans="1:12" s="1" customFormat="1">
      <c r="A7" s="21"/>
      <c r="B7" s="21" t="s">
        <v>110</v>
      </c>
      <c r="C7" s="21"/>
      <c r="D7" s="11"/>
      <c r="E7" s="11"/>
      <c r="F7" s="13">
        <v>-1000</v>
      </c>
      <c r="G7" s="47">
        <f>G6+F7</f>
        <v>933000</v>
      </c>
      <c r="H7" s="13"/>
      <c r="I7" s="13"/>
      <c r="J7" s="11"/>
      <c r="K7" s="21"/>
      <c r="L7" s="8">
        <f>SUM(L3:L6)</f>
        <v>794800</v>
      </c>
    </row>
    <row r="8" spans="1:12" s="1" customFormat="1">
      <c r="A8" s="21"/>
      <c r="B8" s="21" t="s">
        <v>111</v>
      </c>
      <c r="C8" s="21"/>
      <c r="D8" s="11"/>
      <c r="E8" s="11"/>
      <c r="F8" s="13">
        <v>-40000</v>
      </c>
      <c r="G8" s="47">
        <f t="shared" ref="G8:G11" si="6">G7+F8</f>
        <v>893000</v>
      </c>
      <c r="H8" s="13"/>
      <c r="I8" s="13"/>
      <c r="J8" s="11"/>
      <c r="K8" s="21"/>
      <c r="L8" s="8"/>
    </row>
    <row r="9" spans="1:12" s="1" customFormat="1">
      <c r="A9" s="21"/>
      <c r="B9" s="21" t="s">
        <v>112</v>
      </c>
      <c r="C9" s="21"/>
      <c r="D9" s="11"/>
      <c r="E9" s="11"/>
      <c r="F9" s="13">
        <v>-2000</v>
      </c>
      <c r="G9" s="47">
        <f t="shared" si="6"/>
        <v>891000</v>
      </c>
      <c r="H9" s="13"/>
      <c r="I9" s="13"/>
      <c r="J9" s="11"/>
      <c r="K9" s="21"/>
      <c r="L9" s="8"/>
    </row>
    <row r="10" spans="1:12">
      <c r="A10" s="12"/>
      <c r="B10" s="21" t="s">
        <v>45</v>
      </c>
      <c r="C10" s="21"/>
      <c r="D10" s="11"/>
      <c r="E10" s="11"/>
      <c r="F10" s="11">
        <v>-800000</v>
      </c>
      <c r="G10" s="47">
        <f t="shared" si="6"/>
        <v>91000</v>
      </c>
      <c r="H10" s="12"/>
      <c r="I10" s="12"/>
      <c r="J10" s="17"/>
      <c r="K10" s="12"/>
      <c r="L10" s="8"/>
    </row>
    <row r="11" spans="1:12">
      <c r="A11" s="12"/>
      <c r="B11" s="21" t="s">
        <v>122</v>
      </c>
      <c r="C11" s="21"/>
      <c r="D11" s="11"/>
      <c r="E11" s="11"/>
      <c r="F11" s="11">
        <v>-91000</v>
      </c>
      <c r="G11" s="47">
        <f t="shared" si="6"/>
        <v>0</v>
      </c>
      <c r="H11" s="12"/>
      <c r="I11" s="12"/>
      <c r="J11" s="17"/>
      <c r="K11" s="12"/>
      <c r="L11" s="7"/>
    </row>
    <row r="12" spans="1:12">
      <c r="A12" s="12"/>
      <c r="B12" s="21"/>
      <c r="C12" s="21"/>
      <c r="D12" s="11"/>
      <c r="E12" s="11"/>
      <c r="F12" s="11"/>
      <c r="G12" s="13"/>
      <c r="H12" s="12"/>
      <c r="I12" s="12"/>
      <c r="J12" s="17"/>
      <c r="K12" s="12"/>
      <c r="L12" s="7"/>
    </row>
    <row r="13" spans="1:12">
      <c r="A13" s="48" t="s">
        <v>22</v>
      </c>
      <c r="B13" s="21" t="s">
        <v>11</v>
      </c>
      <c r="C13" s="23">
        <v>55</v>
      </c>
      <c r="D13" s="24">
        <v>10500</v>
      </c>
      <c r="E13" s="24">
        <v>13000</v>
      </c>
      <c r="F13" s="20">
        <f>C13*E13</f>
        <v>715000</v>
      </c>
      <c r="G13" s="20">
        <v>715000</v>
      </c>
      <c r="H13" s="18">
        <f>E13-D13</f>
        <v>2500</v>
      </c>
      <c r="I13" s="18">
        <f>C13*H13</f>
        <v>137500</v>
      </c>
      <c r="J13" s="24">
        <v>137500</v>
      </c>
      <c r="K13" s="12"/>
      <c r="L13" s="7">
        <f>C13*D13</f>
        <v>577500</v>
      </c>
    </row>
    <row r="14" spans="1:12">
      <c r="A14" s="21"/>
      <c r="B14" s="21" t="s">
        <v>12</v>
      </c>
      <c r="C14" s="23">
        <v>6</v>
      </c>
      <c r="D14" s="24">
        <v>34500</v>
      </c>
      <c r="E14" s="24">
        <v>39000</v>
      </c>
      <c r="F14" s="20">
        <f>C14*E14</f>
        <v>234000</v>
      </c>
      <c r="G14" s="20">
        <f t="shared" ref="G14:G16" si="7">G13+F14</f>
        <v>949000</v>
      </c>
      <c r="H14" s="18">
        <f>E14-D14</f>
        <v>4500</v>
      </c>
      <c r="I14" s="18">
        <f>C14*H14</f>
        <v>27000</v>
      </c>
      <c r="J14" s="24">
        <f>J13+I14</f>
        <v>164500</v>
      </c>
      <c r="K14" s="12"/>
      <c r="L14" s="7">
        <f t="shared" ref="L14:L16" si="8">C14*D14</f>
        <v>207000</v>
      </c>
    </row>
    <row r="15" spans="1:12">
      <c r="A15" s="21"/>
      <c r="B15" s="21" t="s">
        <v>67</v>
      </c>
      <c r="C15" s="23">
        <v>3</v>
      </c>
      <c r="D15" s="24">
        <v>30500</v>
      </c>
      <c r="E15" s="24">
        <v>35000</v>
      </c>
      <c r="F15" s="20">
        <f>C15*E15</f>
        <v>105000</v>
      </c>
      <c r="G15" s="20">
        <f t="shared" si="7"/>
        <v>1054000</v>
      </c>
      <c r="H15" s="18">
        <f>E15-D15</f>
        <v>4500</v>
      </c>
      <c r="I15" s="18">
        <f>C15*H15</f>
        <v>13500</v>
      </c>
      <c r="J15" s="24">
        <f>J14+I15</f>
        <v>178000</v>
      </c>
      <c r="K15" s="12"/>
      <c r="L15" s="7">
        <f t="shared" si="8"/>
        <v>91500</v>
      </c>
    </row>
    <row r="16" spans="1:12" ht="15.75" thickBot="1">
      <c r="A16" s="21"/>
      <c r="B16" s="21" t="s">
        <v>53</v>
      </c>
      <c r="C16" s="23">
        <v>6</v>
      </c>
      <c r="D16" s="24">
        <v>30500</v>
      </c>
      <c r="E16" s="24">
        <v>35000</v>
      </c>
      <c r="F16" s="20">
        <f>C16*E16</f>
        <v>210000</v>
      </c>
      <c r="G16" s="46">
        <f t="shared" si="7"/>
        <v>1264000</v>
      </c>
      <c r="H16" s="18">
        <f>E16-D16</f>
        <v>4500</v>
      </c>
      <c r="I16" s="18">
        <f>C16*H16</f>
        <v>27000</v>
      </c>
      <c r="J16" s="11">
        <f>J15+I16</f>
        <v>205000</v>
      </c>
      <c r="K16" s="12"/>
      <c r="L16" s="7">
        <f t="shared" si="8"/>
        <v>183000</v>
      </c>
    </row>
    <row r="17" spans="1:12">
      <c r="A17" s="12"/>
      <c r="B17" s="21" t="s">
        <v>43</v>
      </c>
      <c r="C17" s="21"/>
      <c r="D17" s="11"/>
      <c r="E17" s="11"/>
      <c r="F17" s="11">
        <v>-5000</v>
      </c>
      <c r="G17" s="43">
        <f>G16+F17</f>
        <v>1259000</v>
      </c>
      <c r="H17" s="12"/>
      <c r="I17" s="18"/>
      <c r="J17" s="17"/>
      <c r="K17" s="12"/>
      <c r="L17" s="8">
        <f>SUM(L13:L16)</f>
        <v>1059000</v>
      </c>
    </row>
    <row r="18" spans="1:12">
      <c r="A18" s="12"/>
      <c r="B18" s="21" t="s">
        <v>45</v>
      </c>
      <c r="C18" s="21"/>
      <c r="D18" s="11"/>
      <c r="E18" s="11"/>
      <c r="F18" s="11">
        <v>-1256000</v>
      </c>
      <c r="G18" s="13">
        <f>G17+F18</f>
        <v>3000</v>
      </c>
      <c r="H18" s="12"/>
      <c r="I18" s="18"/>
      <c r="J18" s="17"/>
      <c r="K18" s="12"/>
    </row>
    <row r="19" spans="1:12">
      <c r="A19" s="12"/>
      <c r="B19" s="21" t="s">
        <v>113</v>
      </c>
      <c r="C19" s="21"/>
      <c r="D19" s="11"/>
      <c r="E19" s="11"/>
      <c r="F19" s="11">
        <v>-3000</v>
      </c>
      <c r="G19" s="13">
        <f>G18+F19</f>
        <v>0</v>
      </c>
      <c r="H19" s="12"/>
      <c r="I19" s="18"/>
      <c r="J19" s="17"/>
      <c r="K19" s="12"/>
    </row>
    <row r="20" spans="1:12">
      <c r="A20" s="12"/>
      <c r="B20" s="21"/>
      <c r="C20" s="12"/>
      <c r="D20" s="17"/>
      <c r="E20" s="17"/>
      <c r="F20" s="11"/>
      <c r="G20" s="13"/>
      <c r="H20" s="12"/>
      <c r="I20" s="12"/>
      <c r="J20" s="17"/>
      <c r="K20" s="12"/>
    </row>
    <row r="21" spans="1:12" s="1" customFormat="1">
      <c r="A21" s="48" t="s">
        <v>44</v>
      </c>
      <c r="B21" s="21" t="s">
        <v>114</v>
      </c>
      <c r="C21" s="21">
        <v>1</v>
      </c>
      <c r="D21" s="11">
        <v>10500</v>
      </c>
      <c r="E21" s="11">
        <v>13000</v>
      </c>
      <c r="F21" s="11">
        <f>C21*E21</f>
        <v>13000</v>
      </c>
      <c r="G21" s="13">
        <v>13000</v>
      </c>
      <c r="H21" s="13">
        <f>E21-D21</f>
        <v>2500</v>
      </c>
      <c r="I21" s="13">
        <f>C21*H21</f>
        <v>2500</v>
      </c>
      <c r="J21" s="11">
        <v>2500</v>
      </c>
      <c r="K21" s="21"/>
      <c r="L21" s="8">
        <f>C21*D21</f>
        <v>10500</v>
      </c>
    </row>
    <row r="22" spans="1:12" s="1" customFormat="1">
      <c r="A22" s="27"/>
      <c r="B22" s="21" t="s">
        <v>14</v>
      </c>
      <c r="C22" s="21">
        <v>1</v>
      </c>
      <c r="D22" s="11">
        <v>76900</v>
      </c>
      <c r="E22" s="11">
        <v>85000</v>
      </c>
      <c r="F22" s="11">
        <f t="shared" ref="F22:F23" si="9">C22*E22</f>
        <v>85000</v>
      </c>
      <c r="G22" s="13">
        <f>G21+F22</f>
        <v>98000</v>
      </c>
      <c r="H22" s="13">
        <f t="shared" ref="H22:H23" si="10">E22-D22</f>
        <v>8100</v>
      </c>
      <c r="I22" s="13">
        <f t="shared" ref="I22:I23" si="11">C22*H22</f>
        <v>8100</v>
      </c>
      <c r="J22" s="11">
        <f>J21+I22</f>
        <v>10600</v>
      </c>
      <c r="K22" s="21"/>
      <c r="L22" s="8">
        <f t="shared" ref="L22:L23" si="12">C22*D22</f>
        <v>76900</v>
      </c>
    </row>
    <row r="23" spans="1:12" s="1" customFormat="1" ht="15.75" thickBot="1">
      <c r="A23" s="27"/>
      <c r="B23" s="21" t="s">
        <v>14</v>
      </c>
      <c r="C23" s="21">
        <v>5</v>
      </c>
      <c r="D23" s="11">
        <v>76900</v>
      </c>
      <c r="E23" s="11">
        <v>80000</v>
      </c>
      <c r="F23" s="11">
        <f t="shared" si="9"/>
        <v>400000</v>
      </c>
      <c r="G23" s="42">
        <f>G22+F23</f>
        <v>498000</v>
      </c>
      <c r="H23" s="13">
        <f t="shared" si="10"/>
        <v>3100</v>
      </c>
      <c r="I23" s="13">
        <f t="shared" si="11"/>
        <v>15500</v>
      </c>
      <c r="J23" s="11">
        <f>J22+I23</f>
        <v>26100</v>
      </c>
      <c r="K23" s="21"/>
      <c r="L23" s="8">
        <f t="shared" si="12"/>
        <v>384500</v>
      </c>
    </row>
    <row r="24" spans="1:12" s="1" customFormat="1">
      <c r="A24" s="21"/>
      <c r="B24" s="21" t="s">
        <v>115</v>
      </c>
      <c r="C24" s="21"/>
      <c r="D24" s="11"/>
      <c r="E24" s="11"/>
      <c r="F24" s="11">
        <v>-2000</v>
      </c>
      <c r="G24" s="43">
        <f>G23+F24</f>
        <v>496000</v>
      </c>
      <c r="H24" s="13"/>
      <c r="I24" s="13"/>
      <c r="J24" s="11"/>
      <c r="K24" s="21"/>
      <c r="L24" s="8">
        <f>SUM(L21:L23)</f>
        <v>471900</v>
      </c>
    </row>
    <row r="25" spans="1:12" s="1" customFormat="1">
      <c r="A25" s="21"/>
      <c r="B25" s="21" t="s">
        <v>116</v>
      </c>
      <c r="C25" s="21"/>
      <c r="D25" s="11"/>
      <c r="E25" s="11"/>
      <c r="F25" s="11">
        <v>-4000</v>
      </c>
      <c r="G25" s="13">
        <f t="shared" ref="G25:G27" si="13">G24+F25</f>
        <v>492000</v>
      </c>
      <c r="H25" s="13"/>
      <c r="I25" s="13"/>
      <c r="J25" s="11"/>
      <c r="K25" s="21"/>
      <c r="L25" s="8"/>
    </row>
    <row r="26" spans="1:12" s="1" customFormat="1">
      <c r="A26" s="21"/>
      <c r="B26" s="21" t="s">
        <v>117</v>
      </c>
      <c r="C26" s="21"/>
      <c r="D26" s="11"/>
      <c r="E26" s="11"/>
      <c r="F26" s="11">
        <v>-2000</v>
      </c>
      <c r="G26" s="13">
        <f t="shared" si="13"/>
        <v>490000</v>
      </c>
      <c r="H26" s="13"/>
      <c r="I26" s="13" t="s">
        <v>31</v>
      </c>
      <c r="J26" s="11"/>
      <c r="K26" s="21"/>
      <c r="L26" s="8"/>
    </row>
    <row r="27" spans="1:12" s="1" customFormat="1">
      <c r="A27" s="21"/>
      <c r="B27" s="21" t="s">
        <v>45</v>
      </c>
      <c r="C27" s="21"/>
      <c r="D27" s="11"/>
      <c r="E27" s="31"/>
      <c r="F27" s="31">
        <v>-490000</v>
      </c>
      <c r="G27" s="13">
        <f t="shared" si="13"/>
        <v>0</v>
      </c>
      <c r="H27" s="13"/>
      <c r="I27" s="13"/>
      <c r="J27" s="11"/>
      <c r="K27" s="21"/>
      <c r="L27" s="8"/>
    </row>
    <row r="28" spans="1:12" s="1" customFormat="1">
      <c r="A28" s="21"/>
      <c r="B28" s="21"/>
      <c r="C28" s="21"/>
      <c r="D28" s="11"/>
      <c r="E28" s="31"/>
      <c r="F28" s="31"/>
      <c r="G28" s="32"/>
      <c r="H28" s="13"/>
      <c r="I28" s="13"/>
      <c r="J28" s="11"/>
      <c r="K28" s="21"/>
      <c r="L28" s="8"/>
    </row>
    <row r="29" spans="1:12" s="1" customFormat="1">
      <c r="A29" s="48" t="s">
        <v>56</v>
      </c>
      <c r="B29" s="21" t="s">
        <v>11</v>
      </c>
      <c r="C29" s="21">
        <v>11</v>
      </c>
      <c r="D29" s="11">
        <v>10500</v>
      </c>
      <c r="E29" s="31">
        <v>13000</v>
      </c>
      <c r="F29" s="31">
        <f>C29*E29</f>
        <v>143000</v>
      </c>
      <c r="G29" s="32">
        <v>143000</v>
      </c>
      <c r="H29" s="13">
        <f>E29-D29</f>
        <v>2500</v>
      </c>
      <c r="I29" s="13">
        <f>C29*H29</f>
        <v>27500</v>
      </c>
      <c r="J29" s="11">
        <v>27500</v>
      </c>
      <c r="K29" s="21"/>
      <c r="L29" s="8">
        <f>C29*D29</f>
        <v>115500</v>
      </c>
    </row>
    <row r="30" spans="1:12" s="1" customFormat="1">
      <c r="A30" s="21"/>
      <c r="B30" s="21" t="s">
        <v>119</v>
      </c>
      <c r="C30" s="21">
        <v>4</v>
      </c>
      <c r="D30" s="11">
        <v>34500</v>
      </c>
      <c r="E30" s="31">
        <v>39000</v>
      </c>
      <c r="F30" s="31">
        <f>C30*E30</f>
        <v>156000</v>
      </c>
      <c r="G30" s="32">
        <f>G29+F30</f>
        <v>299000</v>
      </c>
      <c r="H30" s="13">
        <f>E30-D30</f>
        <v>4500</v>
      </c>
      <c r="I30" s="13">
        <f>C30*H30</f>
        <v>18000</v>
      </c>
      <c r="J30" s="11">
        <f>J29+I30</f>
        <v>45500</v>
      </c>
      <c r="K30" s="21"/>
      <c r="L30" s="8">
        <f t="shared" ref="L30:L33" si="14">C30*D30</f>
        <v>138000</v>
      </c>
    </row>
    <row r="31" spans="1:12" s="1" customFormat="1">
      <c r="A31" s="57" t="s">
        <v>120</v>
      </c>
      <c r="B31" s="21" t="s">
        <v>11</v>
      </c>
      <c r="C31" s="21">
        <v>29</v>
      </c>
      <c r="D31" s="11">
        <v>10500</v>
      </c>
      <c r="E31" s="31">
        <v>13000</v>
      </c>
      <c r="F31" s="31">
        <f t="shared" ref="F31:F33" si="15">C31*E31</f>
        <v>377000</v>
      </c>
      <c r="G31" s="32">
        <f t="shared" ref="G31:G33" si="16">G30+F31</f>
        <v>676000</v>
      </c>
      <c r="H31" s="13">
        <f t="shared" ref="H31:H33" si="17">E31-D31</f>
        <v>2500</v>
      </c>
      <c r="I31" s="13">
        <f t="shared" ref="I31:I33" si="18">C31*H31</f>
        <v>72500</v>
      </c>
      <c r="J31" s="11">
        <f t="shared" ref="J31:J33" si="19">J30+I31</f>
        <v>118000</v>
      </c>
      <c r="K31" s="21"/>
      <c r="L31" s="8">
        <f t="shared" si="14"/>
        <v>304500</v>
      </c>
    </row>
    <row r="32" spans="1:12" s="1" customFormat="1">
      <c r="A32" s="21"/>
      <c r="B32" s="21" t="s">
        <v>53</v>
      </c>
      <c r="C32" s="21">
        <v>10</v>
      </c>
      <c r="D32" s="11">
        <v>30500</v>
      </c>
      <c r="E32" s="31">
        <v>35000</v>
      </c>
      <c r="F32" s="31">
        <f t="shared" si="15"/>
        <v>350000</v>
      </c>
      <c r="G32" s="32">
        <f t="shared" si="16"/>
        <v>1026000</v>
      </c>
      <c r="H32" s="13">
        <f t="shared" si="17"/>
        <v>4500</v>
      </c>
      <c r="I32" s="13">
        <f t="shared" si="18"/>
        <v>45000</v>
      </c>
      <c r="J32" s="11">
        <f t="shared" si="19"/>
        <v>163000</v>
      </c>
      <c r="K32" s="21"/>
      <c r="L32" s="8">
        <f t="shared" si="14"/>
        <v>305000</v>
      </c>
    </row>
    <row r="33" spans="1:12" s="1" customFormat="1" ht="15.75" thickBot="1">
      <c r="A33" s="21"/>
      <c r="B33" s="21" t="s">
        <v>12</v>
      </c>
      <c r="C33" s="21">
        <v>1</v>
      </c>
      <c r="D33" s="11">
        <v>34500</v>
      </c>
      <c r="E33" s="31">
        <v>39000</v>
      </c>
      <c r="F33" s="31">
        <f t="shared" si="15"/>
        <v>39000</v>
      </c>
      <c r="G33" s="42">
        <f t="shared" si="16"/>
        <v>1065000</v>
      </c>
      <c r="H33" s="13">
        <f t="shared" si="17"/>
        <v>4500</v>
      </c>
      <c r="I33" s="13">
        <f t="shared" si="18"/>
        <v>4500</v>
      </c>
      <c r="J33" s="11">
        <f t="shared" si="19"/>
        <v>167500</v>
      </c>
      <c r="K33" s="21"/>
      <c r="L33" s="8">
        <f t="shared" si="14"/>
        <v>34500</v>
      </c>
    </row>
    <row r="34" spans="1:12" s="1" customFormat="1">
      <c r="A34" s="21"/>
      <c r="B34" s="21" t="s">
        <v>121</v>
      </c>
      <c r="C34" s="21"/>
      <c r="D34" s="11"/>
      <c r="E34" s="31"/>
      <c r="F34" s="31">
        <v>-766000</v>
      </c>
      <c r="G34" s="53">
        <f>G33+F34</f>
        <v>299000</v>
      </c>
      <c r="H34" s="13"/>
      <c r="I34" s="13"/>
      <c r="J34" s="11"/>
      <c r="K34" s="21"/>
      <c r="L34" s="8">
        <f>SUM(L29:L33)</f>
        <v>897500</v>
      </c>
    </row>
    <row r="35" spans="1:12" s="1" customFormat="1">
      <c r="A35" s="21"/>
      <c r="B35" s="21" t="s">
        <v>123</v>
      </c>
      <c r="C35" s="21"/>
      <c r="D35" s="11"/>
      <c r="E35" s="31"/>
      <c r="F35" s="31">
        <v>-30000</v>
      </c>
      <c r="G35" s="53">
        <f>G34+F35</f>
        <v>269000</v>
      </c>
      <c r="H35" s="13"/>
      <c r="I35" s="13"/>
      <c r="J35" s="11"/>
      <c r="K35" s="21"/>
      <c r="L35" s="8"/>
    </row>
    <row r="36" spans="1:12" s="1" customFormat="1">
      <c r="A36" s="21"/>
      <c r="B36" s="21" t="s">
        <v>137</v>
      </c>
      <c r="C36" s="21"/>
      <c r="D36" s="11"/>
      <c r="E36" s="31"/>
      <c r="F36" s="31">
        <v>-126000</v>
      </c>
      <c r="G36" s="53">
        <f>G35+F36</f>
        <v>143000</v>
      </c>
      <c r="H36" s="13"/>
      <c r="I36" s="13"/>
      <c r="J36" s="11"/>
      <c r="K36" s="21"/>
      <c r="L36" s="8"/>
    </row>
    <row r="37" spans="1:12" s="1" customFormat="1">
      <c r="A37" s="21"/>
      <c r="B37" s="21" t="s">
        <v>138</v>
      </c>
      <c r="C37" s="21"/>
      <c r="D37" s="11"/>
      <c r="E37" s="31"/>
      <c r="F37" s="31">
        <v>-143000</v>
      </c>
      <c r="G37" s="53">
        <f>G36+F37</f>
        <v>0</v>
      </c>
      <c r="H37" s="13"/>
      <c r="I37" s="13"/>
      <c r="J37" s="11"/>
      <c r="K37" s="21"/>
      <c r="L37" s="8"/>
    </row>
    <row r="38" spans="1:12" ht="15.75" thickBot="1">
      <c r="A38" s="12"/>
      <c r="B38" s="12" t="s">
        <v>31</v>
      </c>
      <c r="C38" s="12"/>
      <c r="D38" s="17"/>
      <c r="E38" s="28"/>
      <c r="F38" s="31"/>
      <c r="G38" s="32"/>
      <c r="H38" s="12"/>
      <c r="I38" s="12"/>
      <c r="J38" s="17"/>
      <c r="K38" s="12"/>
    </row>
    <row r="39" spans="1:12" ht="15.75" thickBot="1">
      <c r="A39" s="12"/>
      <c r="B39" s="23"/>
      <c r="C39" s="12"/>
      <c r="D39" s="29"/>
      <c r="E39" s="62" t="s">
        <v>23</v>
      </c>
      <c r="F39" s="63"/>
      <c r="G39" s="64"/>
      <c r="H39" s="30"/>
      <c r="I39" s="12"/>
      <c r="J39" s="17"/>
      <c r="K39" s="12"/>
    </row>
    <row r="40" spans="1:12" ht="15.75" thickBot="1">
      <c r="A40" s="12"/>
      <c r="B40" s="23"/>
      <c r="C40" s="12"/>
      <c r="D40" s="29"/>
      <c r="E40" s="62" t="s">
        <v>24</v>
      </c>
      <c r="F40" s="63"/>
      <c r="G40" s="64"/>
      <c r="H40" s="30"/>
      <c r="I40" s="12"/>
      <c r="J40" s="17"/>
      <c r="K40" s="12"/>
    </row>
    <row r="41" spans="1:12" ht="15.75" thickBot="1">
      <c r="A41" s="12"/>
      <c r="B41" s="23"/>
      <c r="C41" s="12"/>
      <c r="D41" s="29"/>
      <c r="E41" s="60" t="s">
        <v>25</v>
      </c>
      <c r="F41" s="61"/>
      <c r="G41" s="35">
        <v>13093300</v>
      </c>
      <c r="H41" s="30"/>
      <c r="I41" s="12"/>
      <c r="J41" s="17"/>
      <c r="K41" s="12"/>
    </row>
    <row r="42" spans="1:12" ht="15.75" thickBot="1">
      <c r="A42" s="12"/>
      <c r="B42" s="21"/>
      <c r="C42" s="12"/>
      <c r="D42" s="29"/>
      <c r="E42" s="60" t="s">
        <v>26</v>
      </c>
      <c r="F42" s="61"/>
      <c r="G42" s="36">
        <v>11182173.560000001</v>
      </c>
      <c r="H42" s="30"/>
      <c r="I42" s="12"/>
      <c r="J42" s="17"/>
      <c r="K42" s="12"/>
    </row>
    <row r="43" spans="1:12" ht="15.75" thickBot="1">
      <c r="A43" s="12"/>
      <c r="B43" s="12"/>
      <c r="C43" s="12"/>
      <c r="D43" s="29"/>
      <c r="E43" s="60" t="s">
        <v>27</v>
      </c>
      <c r="F43" s="61"/>
      <c r="G43" s="36">
        <f>G41-G42</f>
        <v>1911126.4399999995</v>
      </c>
      <c r="H43" s="30"/>
      <c r="I43" s="12"/>
      <c r="J43" s="17"/>
      <c r="K43" s="12"/>
    </row>
    <row r="44" spans="1:12" ht="15.75" thickBot="1">
      <c r="A44" s="12"/>
      <c r="B44" s="12"/>
      <c r="C44" s="12"/>
      <c r="D44" s="29"/>
      <c r="E44" s="60" t="s">
        <v>28</v>
      </c>
      <c r="F44" s="61"/>
      <c r="G44" s="35">
        <v>431000</v>
      </c>
      <c r="H44" s="30"/>
      <c r="I44" s="12"/>
      <c r="J44" s="17"/>
      <c r="K44" s="12"/>
    </row>
    <row r="45" spans="1:12" ht="15.75" thickBot="1">
      <c r="A45" s="12"/>
      <c r="B45" s="12"/>
      <c r="C45" s="12"/>
      <c r="D45" s="29"/>
      <c r="E45" s="60" t="s">
        <v>29</v>
      </c>
      <c r="F45" s="61"/>
      <c r="G45" s="36">
        <f>G43-G44</f>
        <v>1480126.4399999995</v>
      </c>
      <c r="H45" s="30"/>
      <c r="I45" s="12"/>
      <c r="J45" s="17"/>
      <c r="K45" s="12"/>
    </row>
    <row r="46" spans="1:12">
      <c r="A46" s="12"/>
      <c r="B46" s="12"/>
      <c r="C46" s="12"/>
      <c r="D46" s="17"/>
      <c r="E46" s="33"/>
      <c r="F46" s="34"/>
      <c r="G46" s="34"/>
      <c r="H46" s="12"/>
      <c r="I46" s="12"/>
      <c r="J46" s="17"/>
      <c r="K46" s="12"/>
    </row>
    <row r="47" spans="1:12">
      <c r="A47" s="12"/>
      <c r="B47" s="12"/>
      <c r="C47" s="12"/>
      <c r="D47" s="17"/>
      <c r="E47" s="17"/>
      <c r="F47" s="12"/>
      <c r="G47" s="12"/>
      <c r="H47" s="12"/>
      <c r="I47" s="12"/>
      <c r="J47" s="17"/>
      <c r="K47" s="12"/>
    </row>
  </sheetData>
  <mergeCells count="8">
    <mergeCell ref="E45:F45"/>
    <mergeCell ref="E39:G39"/>
    <mergeCell ref="E40:G40"/>
    <mergeCell ref="A1:K1"/>
    <mergeCell ref="E44:F44"/>
    <mergeCell ref="E43:F43"/>
    <mergeCell ref="E42:F42"/>
    <mergeCell ref="E41:F41"/>
  </mergeCells>
  <pageMargins left="0.7" right="0.7" top="0.75" bottom="0.75" header="0.3" footer="0.3"/>
  <pageSetup scale="8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sqref="A1:K6"/>
    </sheetView>
  </sheetViews>
  <sheetFormatPr defaultRowHeight="15"/>
  <cols>
    <col min="1" max="1" width="11.42578125" customWidth="1"/>
    <col min="2" max="2" width="16.140625" customWidth="1"/>
    <col min="4" max="4" width="11" customWidth="1"/>
    <col min="5" max="5" width="12.28515625" customWidth="1"/>
    <col min="6" max="6" width="15.42578125" customWidth="1"/>
    <col min="7" max="7" width="14.42578125" customWidth="1"/>
    <col min="8" max="8" width="12" customWidth="1"/>
    <col min="9" max="9" width="12.5703125" customWidth="1"/>
    <col min="10" max="10" width="12.7109375" customWidth="1"/>
    <col min="11" max="11" width="11.140625" customWidth="1"/>
  </cols>
  <sheetData>
    <row r="1" spans="1:11" s="44" customFormat="1" ht="18.75">
      <c r="A1" s="65" t="s">
        <v>65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45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61</v>
      </c>
    </row>
    <row r="3" spans="1:11">
      <c r="A3" s="45">
        <v>43476</v>
      </c>
      <c r="B3" s="12" t="s">
        <v>11</v>
      </c>
      <c r="C3" s="12">
        <v>40</v>
      </c>
      <c r="D3" s="17">
        <v>13800</v>
      </c>
      <c r="E3" s="17">
        <v>14100</v>
      </c>
      <c r="F3" s="18">
        <f>C3*E3</f>
        <v>564000</v>
      </c>
      <c r="G3" s="18">
        <v>564000</v>
      </c>
      <c r="H3" s="18">
        <f>E3-D3</f>
        <v>300</v>
      </c>
      <c r="I3" s="18">
        <f>C3*H3</f>
        <v>12000</v>
      </c>
      <c r="J3" s="17">
        <v>12000</v>
      </c>
      <c r="K3" s="12"/>
    </row>
    <row r="4" spans="1:11">
      <c r="A4" s="21"/>
      <c r="B4" s="12" t="s">
        <v>12</v>
      </c>
      <c r="C4" s="12">
        <v>11</v>
      </c>
      <c r="D4" s="17">
        <v>35250</v>
      </c>
      <c r="E4" s="17">
        <v>35750</v>
      </c>
      <c r="F4" s="18">
        <f>C4*E4</f>
        <v>393250</v>
      </c>
      <c r="G4" s="37">
        <f t="shared" ref="G4" si="0">G3+F4</f>
        <v>957250</v>
      </c>
      <c r="H4" s="18">
        <f t="shared" ref="H4" si="1">E4-D4</f>
        <v>500</v>
      </c>
      <c r="I4" s="18">
        <f>C4*H4</f>
        <v>5500</v>
      </c>
      <c r="J4" s="11">
        <f>J3+I4</f>
        <v>17500</v>
      </c>
      <c r="K4" s="12"/>
    </row>
    <row r="5" spans="1:11">
      <c r="A5" s="12"/>
      <c r="B5" s="21" t="s">
        <v>66</v>
      </c>
      <c r="C5" s="21"/>
      <c r="D5" s="11"/>
      <c r="E5" s="11"/>
      <c r="F5" s="11">
        <v>-957250</v>
      </c>
      <c r="G5" s="13">
        <f>G4+F5</f>
        <v>0</v>
      </c>
      <c r="H5" s="12"/>
      <c r="I5" s="12"/>
      <c r="J5" s="17"/>
      <c r="K5" s="12"/>
    </row>
    <row r="6" spans="1:11">
      <c r="A6" s="12"/>
      <c r="B6" s="21"/>
      <c r="C6" s="21"/>
      <c r="D6" s="11"/>
      <c r="E6" s="11"/>
      <c r="F6" s="11"/>
      <c r="G6" s="13"/>
      <c r="H6" s="12"/>
      <c r="I6" s="12"/>
      <c r="J6" s="17"/>
      <c r="K6" s="12"/>
    </row>
    <row r="7" spans="1:11">
      <c r="A7" s="45">
        <v>43507</v>
      </c>
      <c r="B7" s="21" t="s">
        <v>11</v>
      </c>
      <c r="C7" s="23">
        <v>40</v>
      </c>
      <c r="D7" s="24">
        <v>13800</v>
      </c>
      <c r="E7" s="24">
        <v>14100</v>
      </c>
      <c r="F7" s="20">
        <f>C7*E7</f>
        <v>564000</v>
      </c>
      <c r="G7" s="20">
        <v>564000</v>
      </c>
      <c r="H7" s="18">
        <f>E7-D7</f>
        <v>300</v>
      </c>
      <c r="I7" s="18">
        <f>C7*H7</f>
        <v>12000</v>
      </c>
      <c r="J7" s="24">
        <v>12000</v>
      </c>
      <c r="K7" s="12"/>
    </row>
    <row r="8" spans="1:11" ht="15.75" thickBot="1">
      <c r="A8" s="21"/>
      <c r="B8" s="21" t="s">
        <v>12</v>
      </c>
      <c r="C8" s="23">
        <v>10</v>
      </c>
      <c r="D8" s="24">
        <v>35250</v>
      </c>
      <c r="E8" s="24">
        <v>35750</v>
      </c>
      <c r="F8" s="20">
        <f>C8*E8</f>
        <v>357500</v>
      </c>
      <c r="G8" s="42">
        <f t="shared" ref="G8" si="2">G7+F8</f>
        <v>921500</v>
      </c>
      <c r="H8" s="18">
        <f>E8-D8</f>
        <v>500</v>
      </c>
      <c r="I8" s="18">
        <f>C8*H8</f>
        <v>5000</v>
      </c>
      <c r="J8" s="11">
        <f>J7+I8</f>
        <v>17000</v>
      </c>
      <c r="K8" s="12"/>
    </row>
    <row r="9" spans="1:11">
      <c r="A9" s="12"/>
      <c r="B9" s="21" t="s">
        <v>66</v>
      </c>
      <c r="C9" s="21"/>
      <c r="D9" s="11"/>
      <c r="E9" s="11"/>
      <c r="F9" s="11">
        <v>-921500</v>
      </c>
      <c r="G9" s="13">
        <f>G8+F9</f>
        <v>0</v>
      </c>
      <c r="H9" s="12"/>
      <c r="I9" s="18"/>
      <c r="J9" s="17"/>
      <c r="K9" s="12"/>
    </row>
    <row r="10" spans="1:11">
      <c r="A10" s="12"/>
      <c r="B10" s="21"/>
      <c r="C10" s="21"/>
      <c r="D10" s="11"/>
      <c r="E10" s="11"/>
      <c r="F10" s="11"/>
      <c r="G10" s="13"/>
      <c r="H10" s="12"/>
      <c r="I10" s="18"/>
      <c r="J10" s="17"/>
      <c r="K10" s="12"/>
    </row>
    <row r="11" spans="1:11">
      <c r="A11" s="45">
        <v>43566</v>
      </c>
      <c r="B11" s="21" t="s">
        <v>11</v>
      </c>
      <c r="C11" s="23">
        <v>38</v>
      </c>
      <c r="D11" s="24">
        <v>13800</v>
      </c>
      <c r="E11" s="24">
        <v>14100</v>
      </c>
      <c r="F11" s="20">
        <f>C11*E11</f>
        <v>535800</v>
      </c>
      <c r="G11" s="20">
        <v>535800</v>
      </c>
      <c r="H11" s="18">
        <f>E11-D11</f>
        <v>300</v>
      </c>
      <c r="I11" s="18">
        <f>C11*H11</f>
        <v>11400</v>
      </c>
      <c r="J11" s="24">
        <v>11400</v>
      </c>
      <c r="K11" s="12"/>
    </row>
    <row r="12" spans="1:11" ht="15.75" thickBot="1">
      <c r="A12" s="21"/>
      <c r="B12" s="21" t="s">
        <v>12</v>
      </c>
      <c r="C12" s="23">
        <v>9</v>
      </c>
      <c r="D12" s="24">
        <v>35250</v>
      </c>
      <c r="E12" s="24">
        <v>35750</v>
      </c>
      <c r="F12" s="20">
        <f>C12*E12</f>
        <v>321750</v>
      </c>
      <c r="G12" s="42">
        <f>G11+F12</f>
        <v>857550</v>
      </c>
      <c r="H12" s="18">
        <f>E12-D12</f>
        <v>500</v>
      </c>
      <c r="I12" s="18">
        <f>C12*H12</f>
        <v>4500</v>
      </c>
      <c r="J12" s="11">
        <f>J11+I12</f>
        <v>15900</v>
      </c>
      <c r="K12" s="12"/>
    </row>
    <row r="13" spans="1:11">
      <c r="A13" s="12"/>
      <c r="B13" s="21" t="s">
        <v>66</v>
      </c>
      <c r="C13" s="21"/>
      <c r="D13" s="11"/>
      <c r="E13" s="11"/>
      <c r="F13" s="11">
        <v>-857550</v>
      </c>
      <c r="G13" s="43">
        <f>G12+F13</f>
        <v>0</v>
      </c>
      <c r="H13" s="12"/>
      <c r="I13" s="18"/>
      <c r="J13" s="17"/>
      <c r="K13" s="12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A22" sqref="A22"/>
    </sheetView>
  </sheetViews>
  <sheetFormatPr defaultRowHeight="15"/>
  <cols>
    <col min="1" max="1" width="10.85546875" customWidth="1"/>
    <col min="2" max="2" width="16" customWidth="1"/>
    <col min="4" max="4" width="12.140625" customWidth="1"/>
    <col min="5" max="5" width="11.7109375" customWidth="1"/>
    <col min="6" max="6" width="12.85546875" customWidth="1"/>
    <col min="7" max="7" width="11.28515625" customWidth="1"/>
    <col min="8" max="8" width="10.42578125" customWidth="1"/>
    <col min="9" max="9" width="11.85546875" customWidth="1"/>
    <col min="10" max="10" width="11.5703125" customWidth="1"/>
    <col min="11" max="11" width="11.140625" customWidth="1"/>
  </cols>
  <sheetData>
    <row r="1" spans="1:11" ht="18.75">
      <c r="A1" s="65" t="s">
        <v>126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60">
      <c r="A2" s="14" t="s">
        <v>8</v>
      </c>
      <c r="B2" s="14" t="s">
        <v>0</v>
      </c>
      <c r="C2" s="14" t="s">
        <v>1</v>
      </c>
      <c r="D2" s="15" t="s">
        <v>2</v>
      </c>
      <c r="E2" s="15" t="s">
        <v>3</v>
      </c>
      <c r="F2" s="14" t="s">
        <v>5</v>
      </c>
      <c r="G2" s="14" t="s">
        <v>6</v>
      </c>
      <c r="H2" s="14" t="s">
        <v>4</v>
      </c>
      <c r="I2" s="14" t="s">
        <v>7</v>
      </c>
      <c r="J2" s="15" t="s">
        <v>10</v>
      </c>
      <c r="K2" s="14" t="s">
        <v>61</v>
      </c>
    </row>
    <row r="3" spans="1:11">
      <c r="A3" s="45">
        <v>43627</v>
      </c>
      <c r="B3" s="12" t="s">
        <v>11</v>
      </c>
      <c r="C3" s="12">
        <v>29</v>
      </c>
      <c r="D3" s="17">
        <v>10500</v>
      </c>
      <c r="E3" s="17">
        <v>14100</v>
      </c>
      <c r="F3" s="18">
        <f>C3*E3</f>
        <v>408900</v>
      </c>
      <c r="G3" s="18">
        <v>408900</v>
      </c>
      <c r="H3" s="18">
        <f>E3-D3</f>
        <v>3600</v>
      </c>
      <c r="I3" s="18">
        <f>C3*H3</f>
        <v>104400</v>
      </c>
      <c r="J3" s="17">
        <v>8700</v>
      </c>
      <c r="K3" s="12"/>
    </row>
    <row r="4" spans="1:11">
      <c r="A4" s="21"/>
      <c r="B4" s="12" t="s">
        <v>12</v>
      </c>
      <c r="C4" s="12">
        <v>1</v>
      </c>
      <c r="D4" s="17">
        <v>34500</v>
      </c>
      <c r="E4" s="17">
        <v>39000</v>
      </c>
      <c r="F4" s="18">
        <f>C4*E4</f>
        <v>39000</v>
      </c>
      <c r="G4" s="39">
        <f t="shared" ref="G4:G5" si="0">G3+F4</f>
        <v>447900</v>
      </c>
      <c r="H4" s="18">
        <f t="shared" ref="H4:H5" si="1">E4-D4</f>
        <v>4500</v>
      </c>
      <c r="I4" s="18">
        <f>C4*H4</f>
        <v>4500</v>
      </c>
      <c r="J4" s="24">
        <f>J3+I4</f>
        <v>13200</v>
      </c>
      <c r="K4" s="12"/>
    </row>
    <row r="5" spans="1:11" ht="15.75" thickBot="1">
      <c r="A5" s="21"/>
      <c r="B5" s="12" t="s">
        <v>125</v>
      </c>
      <c r="C5" s="12">
        <v>10</v>
      </c>
      <c r="D5" s="17">
        <v>30500</v>
      </c>
      <c r="E5" s="17">
        <v>35000</v>
      </c>
      <c r="F5" s="18">
        <f>C5*E5</f>
        <v>350000</v>
      </c>
      <c r="G5" s="46">
        <f t="shared" si="0"/>
        <v>797900</v>
      </c>
      <c r="H5" s="18">
        <f t="shared" si="1"/>
        <v>4500</v>
      </c>
      <c r="I5" s="18">
        <f>C5*H5</f>
        <v>45000</v>
      </c>
      <c r="J5" s="24">
        <f>J4+I5</f>
        <v>58200</v>
      </c>
      <c r="K5" s="12"/>
    </row>
    <row r="6" spans="1:11">
      <c r="A6" s="12"/>
      <c r="B6" s="21" t="s">
        <v>127</v>
      </c>
      <c r="C6" s="21"/>
      <c r="D6" s="11"/>
      <c r="E6" s="11"/>
      <c r="F6" s="11">
        <v>-797900</v>
      </c>
      <c r="G6" s="43">
        <f>G5+F6</f>
        <v>0</v>
      </c>
      <c r="H6" s="12"/>
      <c r="I6" s="12"/>
      <c r="J6" s="17"/>
      <c r="K6" s="12"/>
    </row>
    <row r="7" spans="1:11">
      <c r="A7" s="12"/>
      <c r="B7" s="21"/>
      <c r="C7" s="21"/>
      <c r="D7" s="11"/>
      <c r="E7" s="11"/>
      <c r="F7" s="11"/>
      <c r="G7" s="13"/>
      <c r="H7" s="12"/>
      <c r="I7" s="12"/>
      <c r="J7" s="17"/>
      <c r="K7" s="12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GODOWN</vt:lpstr>
      <vt:lpstr>DAR</vt:lpstr>
      <vt:lpstr>MOSHI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2019-11-13T09:37:51Z</dcterms:modified>
</cp:coreProperties>
</file>