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G40" i="1"/>
  <c r="G36"/>
  <c r="G37" s="1"/>
  <c r="G38" s="1"/>
  <c r="G39" s="1"/>
  <c r="G34"/>
  <c r="G35"/>
  <c r="G52" i="2"/>
  <c r="G51"/>
  <c r="G42"/>
  <c r="G43"/>
  <c r="G44" s="1"/>
  <c r="G45" s="1"/>
  <c r="G46" s="1"/>
  <c r="G47" s="1"/>
  <c r="G48" s="1"/>
  <c r="G49" s="1"/>
  <c r="G50" s="1"/>
  <c r="G30" l="1"/>
  <c r="G4" i="3" l="1"/>
  <c r="L7"/>
  <c r="L8"/>
  <c r="L9"/>
  <c r="L34" i="2"/>
  <c r="L33"/>
  <c r="L32"/>
  <c r="L19"/>
  <c r="L20"/>
  <c r="L21"/>
  <c r="L22"/>
  <c r="L23"/>
  <c r="L24"/>
  <c r="L25"/>
  <c r="L4"/>
  <c r="L5"/>
  <c r="L6"/>
  <c r="L7"/>
  <c r="L4" i="1"/>
  <c r="L5"/>
  <c r="L6"/>
  <c r="L7"/>
  <c r="L8"/>
  <c r="L9"/>
  <c r="L10"/>
  <c r="L11"/>
  <c r="L12"/>
  <c r="L13"/>
  <c r="L14"/>
  <c r="L15"/>
  <c r="L16"/>
  <c r="L17"/>
  <c r="L18"/>
  <c r="L19"/>
  <c r="L31"/>
  <c r="L32"/>
  <c r="L33"/>
  <c r="L43"/>
  <c r="L44"/>
  <c r="L45"/>
  <c r="L49"/>
  <c r="L54"/>
  <c r="L55"/>
  <c r="L56"/>
  <c r="L57"/>
  <c r="L58"/>
  <c r="L62"/>
  <c r="L63"/>
  <c r="L64"/>
  <c r="G34" i="2"/>
  <c r="J33"/>
  <c r="I33"/>
  <c r="I32"/>
  <c r="H33"/>
  <c r="H32"/>
  <c r="G33"/>
  <c r="F33"/>
  <c r="F32"/>
  <c r="H19"/>
  <c r="I19" s="1"/>
  <c r="J19" s="1"/>
  <c r="H20"/>
  <c r="I20" s="1"/>
  <c r="H21"/>
  <c r="I21" s="1"/>
  <c r="H22"/>
  <c r="I22" s="1"/>
  <c r="H23"/>
  <c r="I23" s="1"/>
  <c r="H24"/>
  <c r="I24" s="1"/>
  <c r="H25"/>
  <c r="I25" s="1"/>
  <c r="F19"/>
  <c r="G19" s="1"/>
  <c r="F20"/>
  <c r="F21"/>
  <c r="F22"/>
  <c r="F23"/>
  <c r="F24"/>
  <c r="F25"/>
  <c r="L37"/>
  <c r="L38"/>
  <c r="L39"/>
  <c r="J38"/>
  <c r="J39"/>
  <c r="H6"/>
  <c r="I6" s="1"/>
  <c r="H7"/>
  <c r="I7" s="1"/>
  <c r="F6"/>
  <c r="F7"/>
  <c r="L13"/>
  <c r="L14"/>
  <c r="L15"/>
  <c r="G77" i="1"/>
  <c r="G20" i="2" l="1"/>
  <c r="G21" s="1"/>
  <c r="G22" s="1"/>
  <c r="G23" s="1"/>
  <c r="G24" s="1"/>
  <c r="G25" s="1"/>
  <c r="J20"/>
  <c r="J21" s="1"/>
  <c r="J22" s="1"/>
  <c r="J23" s="1"/>
  <c r="J24" s="1"/>
  <c r="J25" s="1"/>
  <c r="H16" i="1"/>
  <c r="I16" s="1"/>
  <c r="H17"/>
  <c r="I17" s="1"/>
  <c r="H18"/>
  <c r="I18" s="1"/>
  <c r="H19"/>
  <c r="I19" s="1"/>
  <c r="F16"/>
  <c r="F17"/>
  <c r="F18"/>
  <c r="F19"/>
  <c r="H13"/>
  <c r="I13" s="1"/>
  <c r="H14"/>
  <c r="I14" s="1"/>
  <c r="H15"/>
  <c r="I15" s="1"/>
  <c r="F13"/>
  <c r="F14"/>
  <c r="F15"/>
  <c r="H33"/>
  <c r="I33" s="1"/>
  <c r="F33"/>
  <c r="H49"/>
  <c r="I49" s="1"/>
  <c r="J49" s="1"/>
  <c r="F49"/>
  <c r="G49" s="1"/>
  <c r="G50" s="1"/>
  <c r="G51" s="1"/>
  <c r="H63"/>
  <c r="I63" s="1"/>
  <c r="H64"/>
  <c r="I64" s="1"/>
  <c r="F63"/>
  <c r="F64"/>
  <c r="H55"/>
  <c r="H56"/>
  <c r="I56" s="1"/>
  <c r="H57"/>
  <c r="I57" s="1"/>
  <c r="H58"/>
  <c r="I58" s="1"/>
  <c r="L14" i="3"/>
  <c r="L13"/>
  <c r="H14"/>
  <c r="I14" s="1"/>
  <c r="J14" s="1"/>
  <c r="F14"/>
  <c r="G14" s="1"/>
  <c r="G15" s="1"/>
  <c r="G16" s="1"/>
  <c r="G17" s="1"/>
  <c r="G18" s="1"/>
  <c r="H13"/>
  <c r="I13" s="1"/>
  <c r="F13"/>
  <c r="L36" i="2"/>
  <c r="L6" i="3"/>
  <c r="L3"/>
  <c r="L18" i="2"/>
  <c r="L61" i="1"/>
  <c r="L53"/>
  <c r="F58"/>
  <c r="F57"/>
  <c r="F56"/>
  <c r="L42"/>
  <c r="L30"/>
  <c r="L3"/>
  <c r="L20" s="1"/>
  <c r="F12"/>
  <c r="H12"/>
  <c r="I12" s="1"/>
  <c r="F11"/>
  <c r="H11"/>
  <c r="I11" s="1"/>
  <c r="F10"/>
  <c r="H10"/>
  <c r="I10" s="1"/>
  <c r="F9"/>
  <c r="H9"/>
  <c r="I9" s="1"/>
  <c r="L12" i="2"/>
  <c r="H15"/>
  <c r="I15" s="1"/>
  <c r="F15"/>
  <c r="L3"/>
  <c r="G79" i="1"/>
  <c r="G80" s="1"/>
  <c r="G81" s="1"/>
  <c r="L15" i="3" l="1"/>
  <c r="L8" i="2"/>
  <c r="L16"/>
  <c r="L34" i="1"/>
  <c r="L65"/>
  <c r="L46"/>
  <c r="G82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L59"/>
  <c r="L54" i="2"/>
  <c r="L55"/>
  <c r="L48" i="1"/>
  <c r="H48"/>
  <c r="I48" s="1"/>
  <c r="F48"/>
  <c r="H43"/>
  <c r="I43" s="1"/>
  <c r="J43" s="1"/>
  <c r="H44"/>
  <c r="I44" s="1"/>
  <c r="H45"/>
  <c r="I45" s="1"/>
  <c r="F43"/>
  <c r="G43" s="1"/>
  <c r="F44"/>
  <c r="F45"/>
  <c r="H14" i="2"/>
  <c r="I14" s="1"/>
  <c r="F14"/>
  <c r="F39"/>
  <c r="H39"/>
  <c r="I39" s="1"/>
  <c r="H9" i="3"/>
  <c r="I9" s="1"/>
  <c r="F9"/>
  <c r="I55" i="1"/>
  <c r="F55"/>
  <c r="H55" i="2"/>
  <c r="I55" s="1"/>
  <c r="F55"/>
  <c r="H8" i="3"/>
  <c r="I8" s="1"/>
  <c r="F8"/>
  <c r="F53" i="1"/>
  <c r="F8"/>
  <c r="H8"/>
  <c r="I8" s="1"/>
  <c r="F38" i="2"/>
  <c r="H38"/>
  <c r="I38" s="1"/>
  <c r="L50" i="1" l="1"/>
  <c r="L26" i="2"/>
  <c r="L56"/>
  <c r="L40"/>
  <c r="L10" i="3"/>
  <c r="G23" s="1"/>
  <c r="H3"/>
  <c r="I3" s="1"/>
  <c r="H54" i="2"/>
  <c r="I54" s="1"/>
  <c r="J54" s="1"/>
  <c r="J55" s="1"/>
  <c r="F54"/>
  <c r="G54" s="1"/>
  <c r="G55" l="1"/>
  <c r="G56" s="1"/>
  <c r="H62" i="1"/>
  <c r="I62" s="1"/>
  <c r="J62" s="1"/>
  <c r="J63" s="1"/>
  <c r="J64" s="1"/>
  <c r="F62"/>
  <c r="G62" s="1"/>
  <c r="H61"/>
  <c r="I61" s="1"/>
  <c r="F61"/>
  <c r="H5" i="2"/>
  <c r="I5" s="1"/>
  <c r="F5"/>
  <c r="G63" i="1" l="1"/>
  <c r="G64" s="1"/>
  <c r="G65" s="1"/>
  <c r="G66" s="1"/>
  <c r="H54" l="1"/>
  <c r="I54" s="1"/>
  <c r="J54" s="1"/>
  <c r="J55" s="1"/>
  <c r="J56" s="1"/>
  <c r="J57" s="1"/>
  <c r="J58" s="1"/>
  <c r="F54"/>
  <c r="G54" s="1"/>
  <c r="G55" s="1"/>
  <c r="G56" s="1"/>
  <c r="G57" s="1"/>
  <c r="H53"/>
  <c r="I53" s="1"/>
  <c r="H7" i="3" l="1"/>
  <c r="I7" s="1"/>
  <c r="J7" s="1"/>
  <c r="J8" s="1"/>
  <c r="J9" s="1"/>
  <c r="F7"/>
  <c r="G7" s="1"/>
  <c r="G8" l="1"/>
  <c r="J44" i="1"/>
  <c r="J45" s="1"/>
  <c r="G44"/>
  <c r="G45" s="1"/>
  <c r="G46" s="1"/>
  <c r="H42"/>
  <c r="I42" s="1"/>
  <c r="F42"/>
  <c r="H32"/>
  <c r="I32" s="1"/>
  <c r="F32"/>
  <c r="G58" l="1"/>
  <c r="G59" s="1"/>
  <c r="G9" i="3"/>
  <c r="G10" l="1"/>
  <c r="G11"/>
  <c r="H31" i="1"/>
  <c r="I31" s="1"/>
  <c r="J31" s="1"/>
  <c r="J32" s="1"/>
  <c r="J33" s="1"/>
  <c r="F31"/>
  <c r="H30"/>
  <c r="I30" s="1"/>
  <c r="F30"/>
  <c r="H18" i="2"/>
  <c r="I18" s="1"/>
  <c r="F18"/>
  <c r="H13"/>
  <c r="I13" s="1"/>
  <c r="J13" s="1"/>
  <c r="J14" s="1"/>
  <c r="J15" s="1"/>
  <c r="F13"/>
  <c r="G13" s="1"/>
  <c r="G14" s="1"/>
  <c r="G15" s="1"/>
  <c r="G16" s="1"/>
  <c r="H12"/>
  <c r="I12" s="1"/>
  <c r="F12"/>
  <c r="G26" l="1"/>
  <c r="G31" i="1"/>
  <c r="G32" s="1"/>
  <c r="G33" s="1"/>
  <c r="F37" i="2" l="1"/>
  <c r="G37" s="1"/>
  <c r="G38" s="1"/>
  <c r="G39" s="1"/>
  <c r="H37"/>
  <c r="I37" s="1"/>
  <c r="J37" s="1"/>
  <c r="G40" l="1"/>
  <c r="G41" s="1"/>
  <c r="G27"/>
  <c r="G28" s="1"/>
  <c r="G29" s="1"/>
  <c r="H36" l="1"/>
  <c r="I36" s="1"/>
  <c r="F36"/>
  <c r="H6" i="3" l="1"/>
  <c r="I6" s="1"/>
  <c r="F6"/>
  <c r="H4" i="2" l="1"/>
  <c r="I4" s="1"/>
  <c r="J4" s="1"/>
  <c r="J5" s="1"/>
  <c r="J6" s="1"/>
  <c r="J7" s="1"/>
  <c r="F4"/>
  <c r="G4" s="1"/>
  <c r="G5" s="1"/>
  <c r="G8" l="1"/>
  <c r="G9" s="1"/>
  <c r="G10" s="1"/>
  <c r="G6"/>
  <c r="G7" s="1"/>
  <c r="F3" i="3"/>
  <c r="H3" i="2" l="1"/>
  <c r="I3" s="1"/>
  <c r="F3"/>
  <c r="F7" i="1"/>
  <c r="H7"/>
  <c r="I7" s="1"/>
  <c r="H6" l="1"/>
  <c r="I6" s="1"/>
  <c r="F6"/>
  <c r="H5"/>
  <c r="I5" s="1"/>
  <c r="F5"/>
  <c r="H4"/>
  <c r="I4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F4"/>
  <c r="G4" s="1"/>
  <c r="H3"/>
  <c r="I3" s="1"/>
  <c r="F3"/>
  <c r="G5" l="1"/>
  <c r="G6" s="1"/>
  <c r="G7" s="1"/>
  <c r="G8" s="1"/>
  <c r="G9" s="1"/>
  <c r="G10" s="1"/>
  <c r="G11" s="1"/>
  <c r="G12" s="1"/>
  <c r="G13" l="1"/>
  <c r="G14" s="1"/>
  <c r="G15" s="1"/>
  <c r="G16" s="1"/>
  <c r="G17" s="1"/>
  <c r="G18" s="1"/>
  <c r="G19" s="1"/>
  <c r="G20" l="1"/>
  <c r="G21" s="1"/>
  <c r="G22" s="1"/>
  <c r="G23" s="1"/>
  <c r="G24" s="1"/>
  <c r="G25" s="1"/>
  <c r="G26" s="1"/>
  <c r="G27" s="1"/>
  <c r="G28" s="1"/>
  <c r="G22" i="3"/>
  <c r="G24" s="1"/>
  <c r="G26" s="1"/>
</calcChain>
</file>

<file path=xl/sharedStrings.xml><?xml version="1.0" encoding="utf-8"?>
<sst xmlns="http://schemas.openxmlformats.org/spreadsheetml/2006/main" count="211" uniqueCount="143">
  <si>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</si>
  <si>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</si>
  <si>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</si>
  <si>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</si>
  <si>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</si>
  <si>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</si>
  <si>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</si>
  <si>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</si>
  <si>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</si>
  <si>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</si>
  <si>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</si>
  <si>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</si>
  <si>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</si>
  <si>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</si>
  <si>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</si>
  <si>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</si>
  <si>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</si>
  <si>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</si>
  <si>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</si>
  <si>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</si>
  <si>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</si>
  <si>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</si>
  <si>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</si>
  <si>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</si>
  <si>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</si>
  <si>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</si>
  <si>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</si>
  <si>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</si>
  <si>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</si>
  <si>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</si>
  <si>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</si>
  <si>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</si>
  <si>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</si>
  <si>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</si>
  <si>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</si>
  <si>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Trivet</t>
  </si>
  <si>
    <t>happys lunch</t>
  </si>
  <si>
    <t>GODOWN</t>
  </si>
  <si>
    <t>cash to lina</t>
  </si>
  <si>
    <t>From godown</t>
  </si>
  <si>
    <t>EQUITY ACCOUNT</t>
  </si>
  <si>
    <t>payment to laborer</t>
  </si>
  <si>
    <t>Deposit to DTB</t>
  </si>
  <si>
    <t>fuel T166DRP</t>
  </si>
  <si>
    <t>From tausi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</si>
  <si>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</si>
  <si>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t>M/JENIFER</t>
  </si>
  <si>
    <t>Regulator L/P</t>
  </si>
  <si>
    <t>Mhn 6kg cyl.</t>
  </si>
  <si>
    <t>CASH TO LINA</t>
  </si>
  <si>
    <t>M/MAGRETH</t>
  </si>
  <si>
    <t>DEBORA</t>
  </si>
  <si>
    <t>Taifa 6kg complete</t>
  </si>
  <si>
    <t>payment for linas transport</t>
  </si>
  <si>
    <t>REMARKS</t>
  </si>
  <si>
    <t>Co2 25kg gas</t>
  </si>
  <si>
    <t>HANCE</t>
  </si>
  <si>
    <t>transport of gases to customer</t>
  </si>
  <si>
    <t xml:space="preserve">From carol </t>
  </si>
  <si>
    <t>Mhn 15kg gas &amp; cyl.</t>
  </si>
  <si>
    <t>payment for magreth and kimaros lunch</t>
  </si>
  <si>
    <t>payment for carol and peters lunch</t>
  </si>
  <si>
    <t>purchase of fuel for truck T704DKL</t>
  </si>
  <si>
    <t>payment for jenifer and mremas lunch</t>
  </si>
  <si>
    <t>allowance payment to peter driver T704DKL</t>
  </si>
  <si>
    <t>From M/Magreth</t>
  </si>
  <si>
    <t>From M/Jenifer</t>
  </si>
  <si>
    <t>From tabata</t>
  </si>
  <si>
    <t>clips</t>
  </si>
  <si>
    <t>Single pipe(mtrs)</t>
  </si>
  <si>
    <t>Taifa 6kg gas</t>
  </si>
  <si>
    <t>Mhn15kg gas</t>
  </si>
  <si>
    <t xml:space="preserve">M-PESA </t>
  </si>
  <si>
    <t>DATE; 8-NOVEMBER-2019</t>
  </si>
  <si>
    <t>Taifa 6kg cyl</t>
  </si>
  <si>
    <t>Deposit to CRDB</t>
  </si>
  <si>
    <t>received in advance</t>
  </si>
  <si>
    <t>Nitrogen 8.5</t>
  </si>
  <si>
    <t>Medical O2 3.4</t>
  </si>
  <si>
    <t>Mhn 6kg cyl</t>
  </si>
  <si>
    <t>Mhn 15kg cyl</t>
  </si>
  <si>
    <t>Cooker</t>
  </si>
  <si>
    <t>Motopoa</t>
  </si>
  <si>
    <t>D.A 6.3 gas</t>
  </si>
  <si>
    <t>D.A 3.4 gas</t>
  </si>
  <si>
    <t>Oxygen 8.5</t>
  </si>
  <si>
    <t>Mhn 15kg complete</t>
  </si>
  <si>
    <t xml:space="preserve">Mhn 15kg complete </t>
  </si>
  <si>
    <t>Cooker intersky</t>
  </si>
  <si>
    <t>Cooker nikai</t>
  </si>
  <si>
    <t>diesel truck T 165DRP</t>
  </si>
  <si>
    <t>printing vipeperushi</t>
  </si>
  <si>
    <t>transport to and from bank</t>
  </si>
  <si>
    <t>purchases of soletape</t>
  </si>
  <si>
    <t>internet bundle</t>
  </si>
  <si>
    <t>advence payment Getrude</t>
  </si>
  <si>
    <t>cash to linah</t>
  </si>
  <si>
    <t>Mr Temu transport posta</t>
  </si>
  <si>
    <t xml:space="preserve">mama magreth transport </t>
  </si>
  <si>
    <t>lunch and vocher mama magreth</t>
  </si>
  <si>
    <t>jackson advance</t>
  </si>
  <si>
    <t>sape advance</t>
  </si>
  <si>
    <t>paulo advance</t>
  </si>
  <si>
    <t>transport cost vijana kushusha oxygen usiku</t>
  </si>
  <si>
    <t>mr temu allowance</t>
  </si>
  <si>
    <t>fuel truck T 785 DLV</t>
  </si>
  <si>
    <t xml:space="preserve">Transport payment oxygen gas </t>
  </si>
  <si>
    <t xml:space="preserve">Taifa  38kg gas </t>
  </si>
  <si>
    <t xml:space="preserve">Mhn 3.5kg gas </t>
  </si>
  <si>
    <t>pipe</t>
  </si>
  <si>
    <t xml:space="preserve">    </t>
  </si>
  <si>
    <t>Advance adventina</t>
  </si>
  <si>
    <t xml:space="preserve">                                                                                       </t>
  </si>
  <si>
    <t>O2 8.5 GAS</t>
  </si>
  <si>
    <t>D.A 6.3</t>
  </si>
  <si>
    <t>COOKER</t>
  </si>
  <si>
    <t>Pipe single</t>
  </si>
  <si>
    <t>cash to boss</t>
  </si>
  <si>
    <t>boss order 15kg</t>
  </si>
  <si>
    <t>transport 38kg to customer</t>
  </si>
  <si>
    <t>HAPPY</t>
  </si>
  <si>
    <t>mhn 6kg gas</t>
  </si>
  <si>
    <t>LAMECK</t>
  </si>
  <si>
    <t>CASH TO LINA 11/11</t>
  </si>
  <si>
    <t>M-PESA ronard</t>
  </si>
  <si>
    <t>cash to boss 9/11 (840,500762,500)</t>
  </si>
  <si>
    <t>to deboras A/C</t>
  </si>
  <si>
    <t>phone credit</t>
  </si>
  <si>
    <t>M-PESA jovin</t>
  </si>
  <si>
    <t>M-PESA elimooko</t>
  </si>
  <si>
    <t>TIGO-PESA mosi</t>
  </si>
  <si>
    <t>TIGO-PESA akidu</t>
  </si>
  <si>
    <t>M-PESA erick</t>
  </si>
  <si>
    <t>M-PESA zephania</t>
  </si>
  <si>
    <t>M-PESA daniel</t>
  </si>
  <si>
    <t>M-PESA amina</t>
  </si>
  <si>
    <t>M-PESA lightness</t>
  </si>
  <si>
    <t>to linda A/C</t>
  </si>
  <si>
    <t>M-PESA ben</t>
  </si>
  <si>
    <t>TIGO-PESA carol 11/11</t>
  </si>
  <si>
    <t>M-PESA ndambo</t>
  </si>
  <si>
    <t>M-PESA revy</t>
  </si>
  <si>
    <t>to caros A/C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</si>
</sst>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0" fillId="0" borderId="1" xfId="0" applyNumberFormat="1" applyFont="1" applyFill="1" applyBorder="1"/>
    <xf numFmtId="43" fontId="2" fillId="0" borderId="1" xfId="1" applyFont="1" applyFill="1" applyBorder="1"/>
    <xf numFmtId="43" fontId="0" fillId="0" borderId="6" xfId="0" applyNumberFormat="1" applyFont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9" fillId="0" borderId="0" xfId="0" applyFont="1"/>
    <xf numFmtId="43" fontId="2" fillId="0" borderId="12" xfId="0" applyNumberFormat="1" applyFont="1" applyFill="1" applyBorder="1"/>
    <xf numFmtId="43" fontId="2" fillId="0" borderId="6" xfId="0" applyNumberFormat="1" applyFont="1" applyFill="1" applyBorder="1"/>
    <xf numFmtId="0" fontId="2" fillId="3" borderId="1" xfId="0" applyFon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Font="1" applyBorder="1"/>
    <xf numFmtId="43" fontId="0" fillId="0" borderId="4" xfId="0" applyNumberFormat="1" applyFont="1" applyFill="1" applyBorder="1"/>
    <xf numFmtId="0" fontId="2" fillId="3" borderId="1" xfId="0" applyFont="1" applyFill="1" applyBorder="1" applyAlignment="1">
      <alignment horizontal="left"/>
    </xf>
    <xf numFmtId="43" fontId="1" fillId="0" borderId="2" xfId="1" applyFont="1" applyBorder="1"/>
    <xf numFmtId="43" fontId="0" fillId="0" borderId="12" xfId="0" applyNumberFormat="1" applyFont="1" applyBorder="1"/>
    <xf numFmtId="43" fontId="0" fillId="0" borderId="2" xfId="0" applyNumberFormat="1" applyFont="1" applyBorder="1"/>
    <xf numFmtId="43" fontId="1" fillId="0" borderId="4" xfId="1" applyFont="1" applyBorder="1"/>
    <xf numFmtId="43" fontId="2" fillId="0" borderId="14" xfId="1" applyFont="1" applyBorder="1"/>
    <xf numFmtId="43" fontId="2" fillId="0" borderId="15" xfId="1" applyFont="1" applyBorder="1"/>
    <xf numFmtId="43" fontId="2" fillId="0" borderId="3" xfId="0" applyNumberFormat="1" applyFont="1" applyBorder="1"/>
    <xf numFmtId="43" fontId="2" fillId="0" borderId="16" xfId="1" applyFont="1" applyBorder="1"/>
    <xf numFmtId="0" fontId="0" fillId="0" borderId="0" xfId="0" applyBorder="1"/>
    <xf numFmtId="0" fontId="3" fillId="0" borderId="0" xfId="0" applyFont="1" applyFill="1" applyBorder="1" applyAlignment="1">
      <alignment horizontal="center" wrapText="1"/>
    </xf>
    <xf numFmtId="43" fontId="3" fillId="0" borderId="0" xfId="1" applyFont="1" applyFill="1" applyBorder="1" applyAlignment="1">
      <alignment horizontal="center" wrapText="1"/>
    </xf>
    <xf numFmtId="14" fontId="2" fillId="0" borderId="0" xfId="0" applyNumberFormat="1" applyFont="1" applyFill="1" applyBorder="1"/>
    <xf numFmtId="0" fontId="0" fillId="0" borderId="0" xfId="0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/>
    <xf numFmtId="43" fontId="2" fillId="0" borderId="0" xfId="0" applyNumberFormat="1" applyFont="1" applyFill="1" applyBorder="1"/>
    <xf numFmtId="43" fontId="2" fillId="0" borderId="0" xfId="1" applyFont="1" applyFill="1" applyBorder="1"/>
    <xf numFmtId="0" fontId="0" fillId="0" borderId="0" xfId="0" applyFont="1" applyFill="1" applyBorder="1"/>
    <xf numFmtId="43" fontId="1" fillId="0" borderId="0" xfId="1" applyFont="1" applyFill="1" applyBorder="1"/>
    <xf numFmtId="43" fontId="0" fillId="0" borderId="0" xfId="0" applyNumberFormat="1" applyFont="1" applyFill="1" applyBorder="1"/>
    <xf numFmtId="43" fontId="2" fillId="0" borderId="2" xfId="1" applyFont="1" applyBorder="1"/>
    <xf numFmtId="43" fontId="2" fillId="0" borderId="1" xfId="0" applyNumberFormat="1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activeCell="D1" sqref="D1:K1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3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75" t="s">
        <v>73</v>
      </c>
      <c r="E1" s="75"/>
      <c r="F1" s="75"/>
      <c r="G1" s="75"/>
      <c r="H1" s="75"/>
      <c r="I1" s="75"/>
      <c r="J1" s="75"/>
      <c r="K1" s="75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6" t="s">
        <v>54</v>
      </c>
    </row>
    <row r="3" spans="1:12">
      <c r="A3" s="51" t="s">
        <v>9</v>
      </c>
      <c r="B3" s="12" t="s">
        <v>11</v>
      </c>
      <c r="C3" s="12">
        <v>1</v>
      </c>
      <c r="D3" s="17">
        <v>13800</v>
      </c>
      <c r="E3" s="17">
        <v>16000</v>
      </c>
      <c r="F3" s="18">
        <f t="shared" ref="F3:F19" si="0">C3*E3</f>
        <v>16000</v>
      </c>
      <c r="G3" s="18">
        <v>16000</v>
      </c>
      <c r="H3" s="18">
        <f t="shared" ref="H3:H19" si="1">E3-D3</f>
        <v>2200</v>
      </c>
      <c r="I3" s="18">
        <f t="shared" ref="I3:I19" si="2">C3*H3</f>
        <v>2200</v>
      </c>
      <c r="J3" s="18">
        <v>2200</v>
      </c>
      <c r="K3" s="12"/>
      <c r="L3" s="7">
        <f>C3*D3</f>
        <v>13800</v>
      </c>
    </row>
    <row r="4" spans="1:12">
      <c r="A4" s="19"/>
      <c r="B4" s="12" t="s">
        <v>12</v>
      </c>
      <c r="C4" s="12">
        <v>2</v>
      </c>
      <c r="D4" s="17">
        <v>35250</v>
      </c>
      <c r="E4" s="17">
        <v>39000</v>
      </c>
      <c r="F4" s="18">
        <f t="shared" si="0"/>
        <v>78000</v>
      </c>
      <c r="G4" s="18">
        <f>G3+F4</f>
        <v>94000</v>
      </c>
      <c r="H4" s="18">
        <f t="shared" si="1"/>
        <v>3750</v>
      </c>
      <c r="I4" s="18">
        <f t="shared" si="2"/>
        <v>7500</v>
      </c>
      <c r="J4" s="18">
        <f>J3+I4</f>
        <v>9700</v>
      </c>
      <c r="K4" s="12"/>
      <c r="L4" s="7">
        <f t="shared" ref="L4:L19" si="3">C4*D4</f>
        <v>70500</v>
      </c>
    </row>
    <row r="5" spans="1:12">
      <c r="A5" s="12"/>
      <c r="B5" s="12" t="s">
        <v>59</v>
      </c>
      <c r="C5" s="12">
        <v>1</v>
      </c>
      <c r="D5" s="17">
        <v>35250</v>
      </c>
      <c r="E5" s="17">
        <v>45000</v>
      </c>
      <c r="F5" s="18">
        <f t="shared" si="0"/>
        <v>45000</v>
      </c>
      <c r="G5" s="18">
        <f t="shared" ref="G5:G19" si="4">G4+F5</f>
        <v>139000</v>
      </c>
      <c r="H5" s="18">
        <f t="shared" si="1"/>
        <v>9750</v>
      </c>
      <c r="I5" s="18">
        <f t="shared" si="2"/>
        <v>9750</v>
      </c>
      <c r="J5" s="18">
        <f t="shared" ref="J5:J19" si="5">J4+I5</f>
        <v>19450</v>
      </c>
      <c r="K5" s="12"/>
      <c r="L5" s="7">
        <f t="shared" si="3"/>
        <v>35250</v>
      </c>
    </row>
    <row r="6" spans="1:12">
      <c r="A6" s="12"/>
      <c r="B6" s="12" t="s">
        <v>30</v>
      </c>
      <c r="C6" s="12">
        <v>2</v>
      </c>
      <c r="D6" s="17">
        <v>39100</v>
      </c>
      <c r="E6" s="17">
        <v>45000</v>
      </c>
      <c r="F6" s="18">
        <f t="shared" si="0"/>
        <v>90000</v>
      </c>
      <c r="G6" s="18">
        <f t="shared" si="4"/>
        <v>229000</v>
      </c>
      <c r="H6" s="18">
        <f t="shared" si="1"/>
        <v>5900</v>
      </c>
      <c r="I6" s="18">
        <f t="shared" si="2"/>
        <v>11800</v>
      </c>
      <c r="J6" s="18">
        <f t="shared" si="5"/>
        <v>31250</v>
      </c>
      <c r="K6" s="12"/>
      <c r="L6" s="7">
        <f t="shared" si="3"/>
        <v>78200</v>
      </c>
    </row>
    <row r="7" spans="1:12">
      <c r="A7" s="12"/>
      <c r="B7" s="12" t="s">
        <v>68</v>
      </c>
      <c r="C7" s="12">
        <v>8</v>
      </c>
      <c r="D7" s="17">
        <v>100</v>
      </c>
      <c r="E7" s="17">
        <v>500</v>
      </c>
      <c r="F7" s="18">
        <f t="shared" si="0"/>
        <v>4000</v>
      </c>
      <c r="G7" s="18">
        <f t="shared" si="4"/>
        <v>233000</v>
      </c>
      <c r="H7" s="18">
        <f t="shared" si="1"/>
        <v>400</v>
      </c>
      <c r="I7" s="18">
        <f t="shared" si="2"/>
        <v>3200</v>
      </c>
      <c r="J7" s="18">
        <f t="shared" si="5"/>
        <v>34450</v>
      </c>
      <c r="K7" s="12"/>
      <c r="L7" s="7">
        <f t="shared" si="3"/>
        <v>800</v>
      </c>
    </row>
    <row r="8" spans="1:12">
      <c r="A8" s="12"/>
      <c r="B8" s="12" t="s">
        <v>69</v>
      </c>
      <c r="C8" s="12">
        <v>8</v>
      </c>
      <c r="D8" s="17">
        <v>1750</v>
      </c>
      <c r="E8" s="17">
        <v>3000</v>
      </c>
      <c r="F8" s="18">
        <f t="shared" si="0"/>
        <v>24000</v>
      </c>
      <c r="G8" s="20">
        <f t="shared" si="4"/>
        <v>257000</v>
      </c>
      <c r="H8" s="18">
        <f t="shared" si="1"/>
        <v>1250</v>
      </c>
      <c r="I8" s="18">
        <f t="shared" si="2"/>
        <v>10000</v>
      </c>
      <c r="J8" s="18">
        <f t="shared" si="5"/>
        <v>44450</v>
      </c>
      <c r="K8" s="12"/>
      <c r="L8" s="7">
        <f t="shared" si="3"/>
        <v>14000</v>
      </c>
    </row>
    <row r="9" spans="1:12">
      <c r="A9" s="12"/>
      <c r="B9" s="12" t="s">
        <v>82</v>
      </c>
      <c r="C9" s="12">
        <v>2</v>
      </c>
      <c r="D9" s="17">
        <v>20000</v>
      </c>
      <c r="E9" s="17">
        <v>22000</v>
      </c>
      <c r="F9" s="18">
        <f t="shared" si="0"/>
        <v>44000</v>
      </c>
      <c r="G9" s="20">
        <f t="shared" si="4"/>
        <v>301000</v>
      </c>
      <c r="H9" s="18">
        <f t="shared" si="1"/>
        <v>2000</v>
      </c>
      <c r="I9" s="18">
        <f t="shared" si="2"/>
        <v>4000</v>
      </c>
      <c r="J9" s="18">
        <f t="shared" si="5"/>
        <v>48450</v>
      </c>
      <c r="K9" s="12"/>
      <c r="L9" s="7">
        <f t="shared" si="3"/>
        <v>40000</v>
      </c>
    </row>
    <row r="10" spans="1:12">
      <c r="A10" s="12"/>
      <c r="B10" s="12" t="s">
        <v>47</v>
      </c>
      <c r="C10" s="12">
        <v>4</v>
      </c>
      <c r="D10" s="17">
        <v>10000</v>
      </c>
      <c r="E10" s="17">
        <v>15000</v>
      </c>
      <c r="F10" s="18">
        <f t="shared" si="0"/>
        <v>60000</v>
      </c>
      <c r="G10" s="20">
        <f t="shared" si="4"/>
        <v>361000</v>
      </c>
      <c r="H10" s="18">
        <f t="shared" si="1"/>
        <v>5000</v>
      </c>
      <c r="I10" s="18">
        <f t="shared" si="2"/>
        <v>20000</v>
      </c>
      <c r="J10" s="18">
        <f t="shared" si="5"/>
        <v>68450</v>
      </c>
      <c r="K10" s="12"/>
      <c r="L10" s="7">
        <f t="shared" si="3"/>
        <v>40000</v>
      </c>
    </row>
    <row r="11" spans="1:12">
      <c r="A11" s="12"/>
      <c r="B11" s="12" t="s">
        <v>13</v>
      </c>
      <c r="C11" s="12">
        <v>1</v>
      </c>
      <c r="D11" s="17">
        <v>2500</v>
      </c>
      <c r="E11" s="17">
        <v>6000</v>
      </c>
      <c r="F11" s="18">
        <f t="shared" si="0"/>
        <v>6000</v>
      </c>
      <c r="G11" s="20">
        <f t="shared" si="4"/>
        <v>367000</v>
      </c>
      <c r="H11" s="18">
        <f t="shared" si="1"/>
        <v>3500</v>
      </c>
      <c r="I11" s="18">
        <f t="shared" si="2"/>
        <v>3500</v>
      </c>
      <c r="J11" s="18">
        <f t="shared" si="5"/>
        <v>71950</v>
      </c>
      <c r="K11" s="12"/>
      <c r="L11" s="7">
        <f t="shared" si="3"/>
        <v>2500</v>
      </c>
    </row>
    <row r="12" spans="1:12">
      <c r="A12" s="12"/>
      <c r="B12" s="12" t="s">
        <v>81</v>
      </c>
      <c r="C12" s="12">
        <v>1</v>
      </c>
      <c r="D12" s="17">
        <v>50000</v>
      </c>
      <c r="E12" s="17">
        <v>65000</v>
      </c>
      <c r="F12" s="18">
        <f t="shared" si="0"/>
        <v>65000</v>
      </c>
      <c r="G12" s="49">
        <f t="shared" si="4"/>
        <v>432000</v>
      </c>
      <c r="H12" s="18">
        <f t="shared" si="1"/>
        <v>15000</v>
      </c>
      <c r="I12" s="18">
        <f t="shared" si="2"/>
        <v>15000</v>
      </c>
      <c r="J12" s="18">
        <f t="shared" si="5"/>
        <v>86950</v>
      </c>
      <c r="K12" s="12"/>
      <c r="L12" s="7">
        <f t="shared" si="3"/>
        <v>50000</v>
      </c>
    </row>
    <row r="13" spans="1:12">
      <c r="A13" s="12"/>
      <c r="B13" s="12" t="s">
        <v>83</v>
      </c>
      <c r="C13" s="12">
        <v>1</v>
      </c>
      <c r="D13" s="17">
        <v>127684.24</v>
      </c>
      <c r="E13" s="17">
        <v>133000</v>
      </c>
      <c r="F13" s="18">
        <f t="shared" si="0"/>
        <v>133000</v>
      </c>
      <c r="G13" s="49">
        <f t="shared" si="4"/>
        <v>565000</v>
      </c>
      <c r="H13" s="18">
        <f t="shared" si="1"/>
        <v>5315.7599999999948</v>
      </c>
      <c r="I13" s="18">
        <f t="shared" si="2"/>
        <v>5315.7599999999948</v>
      </c>
      <c r="J13" s="18">
        <f t="shared" si="5"/>
        <v>92265.76</v>
      </c>
      <c r="K13" s="12"/>
      <c r="L13" s="7">
        <f t="shared" si="3"/>
        <v>127684.24</v>
      </c>
    </row>
    <row r="14" spans="1:12">
      <c r="A14" s="12"/>
      <c r="B14" s="12" t="s">
        <v>84</v>
      </c>
      <c r="C14" s="12">
        <v>1</v>
      </c>
      <c r="D14" s="17">
        <v>69006.399999999994</v>
      </c>
      <c r="E14" s="17">
        <v>73000</v>
      </c>
      <c r="F14" s="18">
        <f t="shared" si="0"/>
        <v>73000</v>
      </c>
      <c r="G14" s="49">
        <f t="shared" si="4"/>
        <v>638000</v>
      </c>
      <c r="H14" s="18">
        <f t="shared" si="1"/>
        <v>3993.6000000000058</v>
      </c>
      <c r="I14" s="18">
        <f t="shared" si="2"/>
        <v>3993.6000000000058</v>
      </c>
      <c r="J14" s="18">
        <f t="shared" si="5"/>
        <v>96259.36</v>
      </c>
      <c r="K14" s="12"/>
      <c r="L14" s="7">
        <f t="shared" si="3"/>
        <v>69006.399999999994</v>
      </c>
    </row>
    <row r="15" spans="1:12">
      <c r="A15" s="12"/>
      <c r="B15" s="12" t="s">
        <v>85</v>
      </c>
      <c r="C15" s="12">
        <v>3</v>
      </c>
      <c r="D15" s="17">
        <v>15340</v>
      </c>
      <c r="E15" s="17">
        <v>25000</v>
      </c>
      <c r="F15" s="18">
        <f t="shared" si="0"/>
        <v>75000</v>
      </c>
      <c r="G15" s="49">
        <f t="shared" si="4"/>
        <v>713000</v>
      </c>
      <c r="H15" s="18">
        <f t="shared" si="1"/>
        <v>9660</v>
      </c>
      <c r="I15" s="18">
        <f t="shared" si="2"/>
        <v>28980</v>
      </c>
      <c r="J15" s="18">
        <f t="shared" si="5"/>
        <v>125239.36</v>
      </c>
      <c r="K15" s="12"/>
      <c r="L15" s="7">
        <f t="shared" si="3"/>
        <v>46020</v>
      </c>
    </row>
    <row r="16" spans="1:12">
      <c r="A16" s="12"/>
      <c r="B16" s="12" t="s">
        <v>86</v>
      </c>
      <c r="C16" s="12">
        <v>1</v>
      </c>
      <c r="D16" s="17">
        <v>73250</v>
      </c>
      <c r="E16" s="17">
        <v>65000</v>
      </c>
      <c r="F16" s="18">
        <f t="shared" si="0"/>
        <v>65000</v>
      </c>
      <c r="G16" s="49">
        <f t="shared" si="4"/>
        <v>778000</v>
      </c>
      <c r="H16" s="18">
        <f t="shared" si="1"/>
        <v>-8250</v>
      </c>
      <c r="I16" s="18">
        <f t="shared" si="2"/>
        <v>-8250</v>
      </c>
      <c r="J16" s="18">
        <f t="shared" si="5"/>
        <v>116989.36</v>
      </c>
      <c r="K16" s="12"/>
      <c r="L16" s="7">
        <f t="shared" si="3"/>
        <v>73250</v>
      </c>
    </row>
    <row r="17" spans="1:12">
      <c r="A17" s="12"/>
      <c r="B17" s="12" t="s">
        <v>87</v>
      </c>
      <c r="C17" s="12">
        <v>2</v>
      </c>
      <c r="D17" s="17">
        <v>73250</v>
      </c>
      <c r="E17" s="17">
        <v>75000</v>
      </c>
      <c r="F17" s="18">
        <f t="shared" si="0"/>
        <v>150000</v>
      </c>
      <c r="G17" s="49">
        <f t="shared" si="4"/>
        <v>928000</v>
      </c>
      <c r="H17" s="18">
        <f t="shared" si="1"/>
        <v>1750</v>
      </c>
      <c r="I17" s="18">
        <f t="shared" si="2"/>
        <v>3500</v>
      </c>
      <c r="J17" s="18">
        <f t="shared" si="5"/>
        <v>120489.36</v>
      </c>
      <c r="K17" s="12"/>
      <c r="L17" s="7">
        <f t="shared" si="3"/>
        <v>146500</v>
      </c>
    </row>
    <row r="18" spans="1:12">
      <c r="A18" s="12"/>
      <c r="B18" s="12" t="s">
        <v>88</v>
      </c>
      <c r="C18" s="12">
        <v>1</v>
      </c>
      <c r="D18" s="17">
        <v>50000</v>
      </c>
      <c r="E18" s="17">
        <v>43000</v>
      </c>
      <c r="F18" s="18">
        <f t="shared" si="0"/>
        <v>43000</v>
      </c>
      <c r="G18" s="49">
        <f t="shared" si="4"/>
        <v>971000</v>
      </c>
      <c r="H18" s="18">
        <f t="shared" si="1"/>
        <v>-7000</v>
      </c>
      <c r="I18" s="18">
        <f t="shared" si="2"/>
        <v>-7000</v>
      </c>
      <c r="J18" s="18">
        <f t="shared" si="5"/>
        <v>113489.36</v>
      </c>
      <c r="K18" s="12"/>
      <c r="L18" s="7">
        <f t="shared" si="3"/>
        <v>50000</v>
      </c>
    </row>
    <row r="19" spans="1:12" ht="15.75" thickBot="1">
      <c r="A19" s="12"/>
      <c r="B19" s="12" t="s">
        <v>89</v>
      </c>
      <c r="C19" s="12">
        <v>1</v>
      </c>
      <c r="D19" s="17">
        <v>65000</v>
      </c>
      <c r="E19" s="17">
        <v>43000</v>
      </c>
      <c r="F19" s="18">
        <f t="shared" si="0"/>
        <v>43000</v>
      </c>
      <c r="G19" s="41">
        <f t="shared" si="4"/>
        <v>1014000</v>
      </c>
      <c r="H19" s="18">
        <f t="shared" si="1"/>
        <v>-22000</v>
      </c>
      <c r="I19" s="18">
        <f t="shared" si="2"/>
        <v>-22000</v>
      </c>
      <c r="J19" s="13">
        <f t="shared" si="5"/>
        <v>91489.36</v>
      </c>
      <c r="K19" s="12"/>
      <c r="L19" s="7">
        <f t="shared" si="3"/>
        <v>65000</v>
      </c>
    </row>
    <row r="20" spans="1:12" s="1" customFormat="1">
      <c r="A20" s="21"/>
      <c r="B20" s="21" t="s">
        <v>90</v>
      </c>
      <c r="C20" s="21"/>
      <c r="D20" s="11"/>
      <c r="E20" s="11"/>
      <c r="F20" s="13">
        <v>-30000</v>
      </c>
      <c r="G20" s="42">
        <f>G19+F20</f>
        <v>984000</v>
      </c>
      <c r="H20" s="13"/>
      <c r="I20" s="13"/>
      <c r="J20" s="13"/>
      <c r="K20" s="21"/>
      <c r="L20" s="8">
        <f>SUM(L3:L19)</f>
        <v>922510.64</v>
      </c>
    </row>
    <row r="21" spans="1:12">
      <c r="A21" s="12"/>
      <c r="B21" s="21" t="s">
        <v>91</v>
      </c>
      <c r="C21" s="74">
        <v>-4000</v>
      </c>
      <c r="D21" s="74"/>
      <c r="E21" s="74"/>
      <c r="F21" s="74"/>
      <c r="G21" s="13">
        <f>G20+C21</f>
        <v>980000</v>
      </c>
      <c r="H21" s="20"/>
      <c r="I21" s="20"/>
      <c r="J21" s="13"/>
      <c r="K21" s="12"/>
      <c r="L21" s="8"/>
    </row>
    <row r="22" spans="1:12">
      <c r="A22" s="12"/>
      <c r="B22" s="21" t="s">
        <v>92</v>
      </c>
      <c r="C22" s="74">
        <v>-3000</v>
      </c>
      <c r="D22" s="74"/>
      <c r="E22" s="74"/>
      <c r="F22" s="74"/>
      <c r="G22" s="13">
        <f>G21+C22</f>
        <v>977000</v>
      </c>
      <c r="H22" s="20"/>
      <c r="I22" s="20"/>
      <c r="J22" s="13"/>
      <c r="K22" s="12"/>
      <c r="L22" s="7"/>
    </row>
    <row r="23" spans="1:12">
      <c r="A23" s="12"/>
      <c r="B23" s="21" t="s">
        <v>93</v>
      </c>
      <c r="C23" s="74">
        <v>-2000</v>
      </c>
      <c r="D23" s="74"/>
      <c r="E23" s="74"/>
      <c r="F23" s="74"/>
      <c r="G23" s="13">
        <f>G22+C23</f>
        <v>975000</v>
      </c>
      <c r="H23" s="20"/>
      <c r="I23" s="20"/>
      <c r="J23" s="13"/>
      <c r="K23" s="12"/>
      <c r="L23" s="7"/>
    </row>
    <row r="24" spans="1:12">
      <c r="A24" s="12"/>
      <c r="B24" s="21" t="s">
        <v>94</v>
      </c>
      <c r="C24" s="22"/>
      <c r="D24" s="22"/>
      <c r="E24" s="22"/>
      <c r="F24" s="22">
        <v>-2000</v>
      </c>
      <c r="G24" s="13">
        <f>G23+F24</f>
        <v>973000</v>
      </c>
      <c r="H24" s="20"/>
      <c r="I24" s="20"/>
      <c r="J24" s="13"/>
      <c r="K24" s="12"/>
      <c r="L24" s="7"/>
    </row>
    <row r="25" spans="1:12">
      <c r="A25" s="12"/>
      <c r="B25" s="21" t="s">
        <v>95</v>
      </c>
      <c r="C25" s="22"/>
      <c r="D25" s="22"/>
      <c r="E25" s="22"/>
      <c r="F25" s="22">
        <v>-10000</v>
      </c>
      <c r="G25" s="13">
        <f>G24+F25</f>
        <v>963000</v>
      </c>
      <c r="H25" s="20"/>
      <c r="I25" s="20"/>
      <c r="J25" s="13"/>
      <c r="K25" s="12"/>
      <c r="L25" s="7"/>
    </row>
    <row r="26" spans="1:12">
      <c r="A26" s="12"/>
      <c r="B26" s="21" t="s">
        <v>96</v>
      </c>
      <c r="C26" s="22"/>
      <c r="D26" s="22"/>
      <c r="E26" s="22"/>
      <c r="F26" s="22">
        <v>-400000</v>
      </c>
      <c r="G26" s="13">
        <f t="shared" ref="G26:G28" si="6">G25+F26</f>
        <v>563000</v>
      </c>
      <c r="H26" s="20"/>
      <c r="I26" s="20"/>
      <c r="J26" s="13"/>
      <c r="K26" s="12"/>
      <c r="L26" s="7"/>
    </row>
    <row r="27" spans="1:12">
      <c r="A27" s="12"/>
      <c r="B27" s="21" t="s">
        <v>96</v>
      </c>
      <c r="C27" s="22"/>
      <c r="D27" s="22"/>
      <c r="E27" s="22"/>
      <c r="F27" s="22">
        <v>-300000</v>
      </c>
      <c r="G27" s="13">
        <f t="shared" si="6"/>
        <v>263000</v>
      </c>
      <c r="H27" s="20"/>
      <c r="I27" s="20"/>
      <c r="J27" s="13"/>
      <c r="K27" s="12"/>
      <c r="L27" s="7"/>
    </row>
    <row r="28" spans="1:12">
      <c r="A28" s="12"/>
      <c r="B28" s="21" t="s">
        <v>96</v>
      </c>
      <c r="C28" s="37"/>
      <c r="D28" s="37"/>
      <c r="E28" s="37"/>
      <c r="F28" s="37">
        <v>-263000</v>
      </c>
      <c r="G28" s="13">
        <f t="shared" si="6"/>
        <v>0</v>
      </c>
      <c r="H28" s="20"/>
      <c r="I28" s="20"/>
      <c r="J28" s="13"/>
      <c r="K28" s="12"/>
      <c r="L28" s="7"/>
    </row>
    <row r="29" spans="1:12">
      <c r="A29" s="12"/>
      <c r="B29" s="21"/>
      <c r="C29" s="22"/>
      <c r="D29" s="22"/>
      <c r="E29" s="22"/>
      <c r="F29" s="22"/>
      <c r="G29" s="13"/>
      <c r="H29" s="20"/>
      <c r="I29" s="20"/>
      <c r="J29" s="13"/>
      <c r="K29" s="12"/>
      <c r="L29" s="7"/>
    </row>
    <row r="30" spans="1:12">
      <c r="A30" s="46" t="s">
        <v>15</v>
      </c>
      <c r="B30" s="23" t="s">
        <v>12</v>
      </c>
      <c r="C30" s="23">
        <v>26</v>
      </c>
      <c r="D30" s="24">
        <v>35250</v>
      </c>
      <c r="E30" s="24">
        <v>39000</v>
      </c>
      <c r="F30" s="20">
        <f t="shared" ref="F30:F33" si="7">C30*E30</f>
        <v>1014000</v>
      </c>
      <c r="G30" s="24">
        <v>1014000</v>
      </c>
      <c r="H30" s="20">
        <f t="shared" ref="H30:H33" si="8">E30-D30</f>
        <v>3750</v>
      </c>
      <c r="I30" s="20">
        <f t="shared" ref="I30:I33" si="9">C30*H30</f>
        <v>97500</v>
      </c>
      <c r="J30" s="17">
        <v>97500</v>
      </c>
      <c r="K30" s="12"/>
      <c r="L30" s="7">
        <f>C30*D30</f>
        <v>916500</v>
      </c>
    </row>
    <row r="31" spans="1:12">
      <c r="A31" s="12"/>
      <c r="B31" s="23" t="s">
        <v>11</v>
      </c>
      <c r="C31" s="23">
        <v>51</v>
      </c>
      <c r="D31" s="17">
        <v>13800</v>
      </c>
      <c r="E31" s="17">
        <v>16000</v>
      </c>
      <c r="F31" s="20">
        <f t="shared" si="7"/>
        <v>816000</v>
      </c>
      <c r="G31" s="55">
        <f t="shared" ref="G31:G33" si="10">G30+F31</f>
        <v>1830000</v>
      </c>
      <c r="H31" s="18">
        <f t="shared" si="8"/>
        <v>2200</v>
      </c>
      <c r="I31" s="18">
        <f t="shared" si="9"/>
        <v>112200</v>
      </c>
      <c r="J31" s="20">
        <f>J30+I31</f>
        <v>209700</v>
      </c>
      <c r="K31" s="12"/>
      <c r="L31" s="7">
        <f t="shared" ref="L31:L33" si="11">C31*D31</f>
        <v>703800</v>
      </c>
    </row>
    <row r="32" spans="1:12">
      <c r="A32" s="12"/>
      <c r="B32" s="12" t="s">
        <v>79</v>
      </c>
      <c r="C32" s="23">
        <v>5</v>
      </c>
      <c r="D32" s="17">
        <v>20000</v>
      </c>
      <c r="E32" s="17">
        <v>19000</v>
      </c>
      <c r="F32" s="54">
        <f t="shared" si="7"/>
        <v>95000</v>
      </c>
      <c r="G32" s="24">
        <f t="shared" si="10"/>
        <v>1925000</v>
      </c>
      <c r="H32" s="48">
        <f t="shared" si="8"/>
        <v>-1000</v>
      </c>
      <c r="I32" s="18">
        <f t="shared" si="9"/>
        <v>-5000</v>
      </c>
      <c r="J32" s="13">
        <f t="shared" ref="J32:J33" si="12">J31+I32</f>
        <v>204700</v>
      </c>
      <c r="K32" s="12"/>
      <c r="L32" s="7">
        <f t="shared" si="11"/>
        <v>100000</v>
      </c>
    </row>
    <row r="33" spans="1:12" ht="15.75" thickBot="1">
      <c r="A33" s="12"/>
      <c r="B33" s="12" t="s">
        <v>80</v>
      </c>
      <c r="C33" s="23">
        <v>3</v>
      </c>
      <c r="D33" s="17">
        <v>38000</v>
      </c>
      <c r="E33" s="17">
        <v>40000</v>
      </c>
      <c r="F33" s="20">
        <f t="shared" si="7"/>
        <v>120000</v>
      </c>
      <c r="G33" s="56">
        <f t="shared" si="10"/>
        <v>2045000</v>
      </c>
      <c r="H33" s="18">
        <f t="shared" si="8"/>
        <v>2000</v>
      </c>
      <c r="I33" s="18">
        <f t="shared" si="9"/>
        <v>6000</v>
      </c>
      <c r="J33" s="13">
        <f t="shared" si="12"/>
        <v>210700</v>
      </c>
      <c r="K33" s="12"/>
      <c r="L33" s="7">
        <f t="shared" si="11"/>
        <v>114000</v>
      </c>
    </row>
    <row r="34" spans="1:12" s="3" customFormat="1">
      <c r="A34" s="23"/>
      <c r="B34" s="21" t="s">
        <v>38</v>
      </c>
      <c r="C34" s="21"/>
      <c r="D34" s="11"/>
      <c r="E34" s="11"/>
      <c r="F34" s="11">
        <v>-1140000</v>
      </c>
      <c r="G34" s="42">
        <f>G33+F34</f>
        <v>905000</v>
      </c>
      <c r="H34" s="21"/>
      <c r="I34" s="21"/>
      <c r="J34" s="21"/>
      <c r="K34" s="23"/>
      <c r="L34" s="8">
        <f>SUM(L30:L33)</f>
        <v>1834300</v>
      </c>
    </row>
    <row r="35" spans="1:12" s="3" customFormat="1">
      <c r="A35" s="23"/>
      <c r="B35" s="21" t="s">
        <v>38</v>
      </c>
      <c r="C35" s="21"/>
      <c r="D35" s="11"/>
      <c r="E35" s="11"/>
      <c r="F35" s="11">
        <v>-488000</v>
      </c>
      <c r="G35" s="42">
        <f>G34+F35</f>
        <v>417000</v>
      </c>
      <c r="H35" s="21"/>
      <c r="I35" s="21"/>
      <c r="J35" s="21"/>
      <c r="K35" s="23"/>
      <c r="L35" s="8"/>
    </row>
    <row r="36" spans="1:12" s="3" customFormat="1">
      <c r="A36" s="23"/>
      <c r="B36" s="21" t="s">
        <v>138</v>
      </c>
      <c r="C36" s="21"/>
      <c r="D36" s="11"/>
      <c r="E36" s="11"/>
      <c r="F36" s="11">
        <v>-39000</v>
      </c>
      <c r="G36" s="42">
        <f t="shared" ref="G36:G40" si="13">G35+F36</f>
        <v>378000</v>
      </c>
      <c r="H36" s="21"/>
      <c r="I36" s="21"/>
      <c r="J36" s="21"/>
      <c r="K36" s="23"/>
      <c r="L36" s="8"/>
    </row>
    <row r="37" spans="1:12" s="3" customFormat="1">
      <c r="A37" s="23"/>
      <c r="B37" s="21" t="s">
        <v>139</v>
      </c>
      <c r="C37" s="21"/>
      <c r="D37" s="11"/>
      <c r="E37" s="11"/>
      <c r="F37" s="11">
        <v>-60000</v>
      </c>
      <c r="G37" s="42">
        <f t="shared" si="13"/>
        <v>318000</v>
      </c>
      <c r="H37" s="21"/>
      <c r="I37" s="21"/>
      <c r="J37" s="21"/>
      <c r="K37" s="23"/>
      <c r="L37" s="8"/>
    </row>
    <row r="38" spans="1:12" s="3" customFormat="1">
      <c r="A38" s="23"/>
      <c r="B38" s="21" t="s">
        <v>140</v>
      </c>
      <c r="C38" s="21"/>
      <c r="D38" s="11"/>
      <c r="E38" s="11"/>
      <c r="F38" s="11">
        <v>-64000</v>
      </c>
      <c r="G38" s="42">
        <f t="shared" si="13"/>
        <v>254000</v>
      </c>
      <c r="H38" s="21"/>
      <c r="I38" s="21"/>
      <c r="J38" s="21"/>
      <c r="K38" s="23"/>
      <c r="L38" s="8"/>
    </row>
    <row r="39" spans="1:12" s="3" customFormat="1">
      <c r="A39" s="23"/>
      <c r="B39" s="21" t="s">
        <v>141</v>
      </c>
      <c r="C39" s="21"/>
      <c r="D39" s="11"/>
      <c r="E39" s="11"/>
      <c r="F39" s="11">
        <v>-112000</v>
      </c>
      <c r="G39" s="42">
        <f t="shared" si="13"/>
        <v>142000</v>
      </c>
      <c r="H39" s="21"/>
      <c r="I39" s="21"/>
      <c r="J39" s="21"/>
      <c r="K39" s="23"/>
      <c r="L39" s="8"/>
    </row>
    <row r="40" spans="1:12" s="3" customFormat="1">
      <c r="A40" s="23"/>
      <c r="B40" s="21" t="s">
        <v>142</v>
      </c>
      <c r="C40" s="21"/>
      <c r="D40" s="11"/>
      <c r="E40" s="11"/>
      <c r="F40" s="11">
        <v>-142000</v>
      </c>
      <c r="G40" s="42">
        <f t="shared" si="13"/>
        <v>0</v>
      </c>
      <c r="H40" s="21"/>
      <c r="I40" s="21"/>
      <c r="J40" s="21"/>
      <c r="K40" s="23"/>
      <c r="L40" s="8"/>
    </row>
    <row r="41" spans="1:12" s="3" customFormat="1">
      <c r="A41" s="23"/>
      <c r="B41" s="21"/>
      <c r="C41" s="12"/>
      <c r="D41" s="17"/>
      <c r="E41" s="17"/>
      <c r="F41" s="11"/>
      <c r="G41" s="13"/>
      <c r="H41" s="12"/>
      <c r="I41" s="12"/>
      <c r="J41" s="12"/>
      <c r="K41" s="23"/>
    </row>
    <row r="42" spans="1:12" s="3" customFormat="1">
      <c r="A42" s="46" t="s">
        <v>37</v>
      </c>
      <c r="B42" s="21" t="s">
        <v>45</v>
      </c>
      <c r="C42" s="12">
        <v>4</v>
      </c>
      <c r="D42" s="17">
        <v>15340</v>
      </c>
      <c r="E42" s="17">
        <v>25000</v>
      </c>
      <c r="F42" s="24">
        <f>C42*E42</f>
        <v>100000</v>
      </c>
      <c r="G42" s="20">
        <v>100000</v>
      </c>
      <c r="H42" s="18">
        <f>E42-D42</f>
        <v>9660</v>
      </c>
      <c r="I42" s="18">
        <f>C42*H42</f>
        <v>38640</v>
      </c>
      <c r="J42" s="18">
        <v>38640</v>
      </c>
      <c r="K42" s="23"/>
      <c r="L42" s="9">
        <f>C42*D42</f>
        <v>61360</v>
      </c>
    </row>
    <row r="43" spans="1:12" s="3" customFormat="1">
      <c r="A43" s="23"/>
      <c r="B43" s="21" t="s">
        <v>55</v>
      </c>
      <c r="C43" s="12">
        <v>4</v>
      </c>
      <c r="D43" s="17">
        <v>71682.240000000005</v>
      </c>
      <c r="E43" s="17">
        <v>83000</v>
      </c>
      <c r="F43" s="24">
        <f t="shared" ref="F43:F45" si="14">C43*E43</f>
        <v>332000</v>
      </c>
      <c r="G43" s="20">
        <f>G42+F43</f>
        <v>432000</v>
      </c>
      <c r="H43" s="18">
        <f t="shared" ref="H43:H45" si="15">E43-D43</f>
        <v>11317.759999999995</v>
      </c>
      <c r="I43" s="18">
        <f t="shared" ref="I43:I45" si="16">C43*H43</f>
        <v>45271.039999999979</v>
      </c>
      <c r="J43" s="18">
        <f>J42+I43</f>
        <v>83911.039999999979</v>
      </c>
      <c r="K43" s="23"/>
      <c r="L43" s="9">
        <f t="shared" ref="L43:L45" si="17">C43*D43</f>
        <v>286728.96000000002</v>
      </c>
    </row>
    <row r="44" spans="1:12" s="3" customFormat="1">
      <c r="A44" s="23"/>
      <c r="B44" s="21" t="s">
        <v>77</v>
      </c>
      <c r="C44" s="12">
        <v>1</v>
      </c>
      <c r="D44" s="17">
        <v>60000</v>
      </c>
      <c r="E44" s="17">
        <v>180000</v>
      </c>
      <c r="F44" s="24">
        <f t="shared" si="14"/>
        <v>180000</v>
      </c>
      <c r="G44" s="20">
        <f t="shared" ref="G44:G45" si="18">G43+F44</f>
        <v>612000</v>
      </c>
      <c r="H44" s="18">
        <f t="shared" si="15"/>
        <v>120000</v>
      </c>
      <c r="I44" s="18">
        <f t="shared" si="16"/>
        <v>120000</v>
      </c>
      <c r="J44" s="18">
        <f t="shared" ref="J44:J45" si="19">J43+I44</f>
        <v>203911.03999999998</v>
      </c>
      <c r="K44" s="23"/>
      <c r="L44" s="9">
        <f t="shared" si="17"/>
        <v>60000</v>
      </c>
    </row>
    <row r="45" spans="1:12" s="3" customFormat="1" ht="15.75" thickBot="1">
      <c r="A45" s="23"/>
      <c r="B45" s="21" t="s">
        <v>78</v>
      </c>
      <c r="C45" s="12">
        <v>1</v>
      </c>
      <c r="D45" s="17">
        <v>7000</v>
      </c>
      <c r="E45" s="17">
        <v>15000</v>
      </c>
      <c r="F45" s="24">
        <f t="shared" si="14"/>
        <v>15000</v>
      </c>
      <c r="G45" s="41">
        <f t="shared" si="18"/>
        <v>627000</v>
      </c>
      <c r="H45" s="18">
        <f t="shared" si="15"/>
        <v>8000</v>
      </c>
      <c r="I45" s="18">
        <f t="shared" si="16"/>
        <v>8000</v>
      </c>
      <c r="J45" s="18">
        <f t="shared" si="19"/>
        <v>211911.03999999998</v>
      </c>
      <c r="K45" s="23"/>
      <c r="L45" s="9">
        <f t="shared" si="17"/>
        <v>7000</v>
      </c>
    </row>
    <row r="46" spans="1:12" s="3" customFormat="1">
      <c r="A46" s="23"/>
      <c r="B46" s="21" t="s">
        <v>49</v>
      </c>
      <c r="C46" s="12"/>
      <c r="D46" s="17"/>
      <c r="E46" s="17"/>
      <c r="F46" s="11">
        <v>-627000</v>
      </c>
      <c r="G46" s="40">
        <f>G45+F46</f>
        <v>0</v>
      </c>
      <c r="H46" s="18"/>
      <c r="I46" s="18"/>
      <c r="J46" s="18"/>
      <c r="K46" s="23"/>
      <c r="L46" s="8">
        <f>SUM(L42:L45)</f>
        <v>415088.96</v>
      </c>
    </row>
    <row r="47" spans="1:12" s="3" customFormat="1">
      <c r="A47" s="23"/>
      <c r="B47" s="21"/>
      <c r="C47" s="12"/>
      <c r="D47" s="17"/>
      <c r="E47" s="17"/>
      <c r="F47" s="11"/>
      <c r="G47" s="40"/>
      <c r="H47" s="18"/>
      <c r="I47" s="18"/>
      <c r="J47" s="18"/>
      <c r="K47" s="23"/>
      <c r="L47" s="8"/>
    </row>
    <row r="48" spans="1:12" s="3" customFormat="1">
      <c r="A48" s="46" t="s">
        <v>56</v>
      </c>
      <c r="B48" s="21" t="s">
        <v>11</v>
      </c>
      <c r="C48" s="12">
        <v>50</v>
      </c>
      <c r="D48" s="17">
        <v>13800</v>
      </c>
      <c r="E48" s="17">
        <v>14100</v>
      </c>
      <c r="F48" s="11">
        <f>C48*E48</f>
        <v>705000</v>
      </c>
      <c r="G48" s="42">
        <v>705000</v>
      </c>
      <c r="H48" s="18">
        <f>E48-D48</f>
        <v>300</v>
      </c>
      <c r="I48" s="18">
        <f>C48*H48</f>
        <v>15000</v>
      </c>
      <c r="J48" s="18">
        <v>15000</v>
      </c>
      <c r="K48" s="23"/>
      <c r="L48" s="8">
        <f>C48*D48</f>
        <v>690000</v>
      </c>
    </row>
    <row r="49" spans="1:12" s="3" customFormat="1" ht="15.75" thickBot="1">
      <c r="A49" s="23"/>
      <c r="B49" s="21" t="s">
        <v>30</v>
      </c>
      <c r="C49" s="12">
        <v>6</v>
      </c>
      <c r="D49" s="17">
        <v>33800</v>
      </c>
      <c r="E49" s="17">
        <v>34100</v>
      </c>
      <c r="F49" s="11">
        <f>C49*E49</f>
        <v>204600</v>
      </c>
      <c r="G49" s="41">
        <f>G48+F49</f>
        <v>909600</v>
      </c>
      <c r="H49" s="18">
        <f>E49-D49</f>
        <v>300</v>
      </c>
      <c r="I49" s="18">
        <f>C49*H49</f>
        <v>1800</v>
      </c>
      <c r="J49" s="18">
        <f>J48+I49</f>
        <v>16800</v>
      </c>
      <c r="K49" s="23"/>
      <c r="L49" s="8">
        <f>C49*D49</f>
        <v>202800</v>
      </c>
    </row>
    <row r="50" spans="1:12" s="3" customFormat="1">
      <c r="A50" s="23"/>
      <c r="B50" s="21" t="s">
        <v>75</v>
      </c>
      <c r="C50" s="12"/>
      <c r="D50" s="17"/>
      <c r="E50" s="17"/>
      <c r="F50" s="11">
        <v>-705000</v>
      </c>
      <c r="G50" s="40">
        <f>G49+F50</f>
        <v>204600</v>
      </c>
      <c r="H50" s="18"/>
      <c r="I50" s="18"/>
      <c r="J50" s="18"/>
      <c r="K50" s="23"/>
      <c r="L50" s="8">
        <f>SUM(L48:L49)</f>
        <v>892800</v>
      </c>
    </row>
    <row r="51" spans="1:12" s="3" customFormat="1">
      <c r="A51" s="23"/>
      <c r="B51" s="21" t="s">
        <v>76</v>
      </c>
      <c r="C51" s="12"/>
      <c r="D51" s="17"/>
      <c r="E51" s="17"/>
      <c r="F51" s="11">
        <v>-204600</v>
      </c>
      <c r="G51" s="40">
        <f>G50+F51</f>
        <v>0</v>
      </c>
      <c r="H51" s="18"/>
      <c r="I51" s="18"/>
      <c r="J51" s="18"/>
      <c r="K51" s="23"/>
      <c r="L51" s="8"/>
    </row>
    <row r="52" spans="1:12" s="3" customFormat="1">
      <c r="A52" s="23"/>
      <c r="B52" s="21"/>
      <c r="C52" s="12"/>
      <c r="D52" s="17"/>
      <c r="E52" s="17"/>
      <c r="F52" s="11"/>
      <c r="G52" s="13"/>
      <c r="H52" s="12"/>
      <c r="I52" s="12"/>
      <c r="J52" s="12"/>
      <c r="K52" s="23"/>
      <c r="L52" s="8"/>
    </row>
    <row r="53" spans="1:12" s="3" customFormat="1">
      <c r="A53" s="46" t="s">
        <v>46</v>
      </c>
      <c r="B53" s="23" t="s">
        <v>11</v>
      </c>
      <c r="C53" s="12">
        <v>21</v>
      </c>
      <c r="D53" s="17">
        <v>13800</v>
      </c>
      <c r="E53" s="17">
        <v>16000</v>
      </c>
      <c r="F53" s="24">
        <f>C53*E53</f>
        <v>336000</v>
      </c>
      <c r="G53" s="20">
        <v>336000</v>
      </c>
      <c r="H53" s="18">
        <f>E53-D53</f>
        <v>2200</v>
      </c>
      <c r="I53" s="18">
        <f>C53*H53</f>
        <v>46200</v>
      </c>
      <c r="J53" s="17">
        <v>46200</v>
      </c>
      <c r="K53" s="23"/>
      <c r="L53" s="9">
        <f>C53*D53</f>
        <v>289800</v>
      </c>
    </row>
    <row r="54" spans="1:12" s="3" customFormat="1">
      <c r="A54" s="23"/>
      <c r="B54" s="23" t="s">
        <v>12</v>
      </c>
      <c r="C54" s="12">
        <v>3</v>
      </c>
      <c r="D54" s="17">
        <v>35250</v>
      </c>
      <c r="E54" s="17">
        <v>39000</v>
      </c>
      <c r="F54" s="24">
        <f>C54*E54</f>
        <v>117000</v>
      </c>
      <c r="G54" s="20">
        <f>G53+F54</f>
        <v>453000</v>
      </c>
      <c r="H54" s="18">
        <f>E54-D54</f>
        <v>3750</v>
      </c>
      <c r="I54" s="18">
        <f>C54*H54</f>
        <v>11250</v>
      </c>
      <c r="J54" s="18">
        <f>J53+I54</f>
        <v>57450</v>
      </c>
      <c r="K54" s="23"/>
      <c r="L54" s="9">
        <f t="shared" ref="L54:L58" si="20">C54*D54</f>
        <v>105750</v>
      </c>
    </row>
    <row r="55" spans="1:12" s="3" customFormat="1">
      <c r="A55" s="23"/>
      <c r="B55" s="12" t="s">
        <v>48</v>
      </c>
      <c r="C55" s="12">
        <v>5</v>
      </c>
      <c r="D55" s="17">
        <v>20000</v>
      </c>
      <c r="E55" s="17">
        <v>20000</v>
      </c>
      <c r="F55" s="24">
        <f t="shared" ref="F55:F58" si="21">C55*E55</f>
        <v>100000</v>
      </c>
      <c r="G55" s="20">
        <f t="shared" ref="G55:G57" si="22">G54+F55</f>
        <v>553000</v>
      </c>
      <c r="H55" s="18">
        <f t="shared" ref="H55:H58" si="23">E55-D55</f>
        <v>0</v>
      </c>
      <c r="I55" s="18">
        <f t="shared" ref="I55:I58" si="24">C55*H55</f>
        <v>0</v>
      </c>
      <c r="J55" s="18">
        <f t="shared" ref="J55:J58" si="25">J54+I55</f>
        <v>57450</v>
      </c>
      <c r="K55" s="23"/>
      <c r="L55" s="9">
        <f t="shared" si="20"/>
        <v>100000</v>
      </c>
    </row>
    <row r="56" spans="1:12" s="3" customFormat="1">
      <c r="A56" s="23"/>
      <c r="B56" s="12" t="s">
        <v>13</v>
      </c>
      <c r="C56" s="12">
        <v>2</v>
      </c>
      <c r="D56" s="17">
        <v>2500</v>
      </c>
      <c r="E56" s="17">
        <v>3500</v>
      </c>
      <c r="F56" s="52">
        <f t="shared" si="21"/>
        <v>7000</v>
      </c>
      <c r="G56" s="20">
        <f t="shared" si="22"/>
        <v>560000</v>
      </c>
      <c r="H56" s="18">
        <f t="shared" si="23"/>
        <v>1000</v>
      </c>
      <c r="I56" s="18">
        <f t="shared" si="24"/>
        <v>2000</v>
      </c>
      <c r="J56" s="18">
        <f t="shared" si="25"/>
        <v>59450</v>
      </c>
      <c r="K56" s="23"/>
      <c r="L56" s="9">
        <f t="shared" si="20"/>
        <v>5000</v>
      </c>
    </row>
    <row r="57" spans="1:12" s="3" customFormat="1">
      <c r="A57" s="23"/>
      <c r="B57" s="12" t="s">
        <v>35</v>
      </c>
      <c r="C57" s="12">
        <v>2</v>
      </c>
      <c r="D57" s="17">
        <v>2800</v>
      </c>
      <c r="E57" s="17">
        <v>3500</v>
      </c>
      <c r="F57" s="52">
        <f t="shared" si="21"/>
        <v>7000</v>
      </c>
      <c r="G57" s="20">
        <f t="shared" si="22"/>
        <v>567000</v>
      </c>
      <c r="H57" s="18">
        <f t="shared" si="23"/>
        <v>700</v>
      </c>
      <c r="I57" s="18">
        <f t="shared" si="24"/>
        <v>1400</v>
      </c>
      <c r="J57" s="18">
        <f t="shared" si="25"/>
        <v>60850</v>
      </c>
      <c r="K57" s="23"/>
      <c r="L57" s="9">
        <f t="shared" si="20"/>
        <v>5600</v>
      </c>
    </row>
    <row r="58" spans="1:12" s="3" customFormat="1" ht="15.75" thickBot="1">
      <c r="A58" s="23"/>
      <c r="B58" s="12" t="s">
        <v>13</v>
      </c>
      <c r="C58" s="12">
        <v>1</v>
      </c>
      <c r="D58" s="17">
        <v>2500</v>
      </c>
      <c r="E58" s="17">
        <v>5000</v>
      </c>
      <c r="F58" s="52">
        <f t="shared" si="21"/>
        <v>5000</v>
      </c>
      <c r="G58" s="41">
        <f t="shared" ref="G58" si="26">G57+F58</f>
        <v>572000</v>
      </c>
      <c r="H58" s="18">
        <f t="shared" si="23"/>
        <v>2500</v>
      </c>
      <c r="I58" s="18">
        <f t="shared" si="24"/>
        <v>2500</v>
      </c>
      <c r="J58" s="18">
        <f t="shared" si="25"/>
        <v>63350</v>
      </c>
      <c r="K58" s="23"/>
      <c r="L58" s="9">
        <f t="shared" si="20"/>
        <v>2500</v>
      </c>
    </row>
    <row r="59" spans="1:12" s="3" customFormat="1">
      <c r="A59" s="23"/>
      <c r="B59" s="21" t="s">
        <v>49</v>
      </c>
      <c r="C59" s="12"/>
      <c r="D59" s="17"/>
      <c r="E59" s="17"/>
      <c r="F59" s="11">
        <v>-572000</v>
      </c>
      <c r="G59" s="42">
        <f>G58+F59</f>
        <v>0</v>
      </c>
      <c r="H59" s="18"/>
      <c r="I59" s="18"/>
      <c r="J59" s="13"/>
      <c r="K59" s="23"/>
      <c r="L59" s="8">
        <f>SUM(L53:L58)</f>
        <v>508650</v>
      </c>
    </row>
    <row r="60" spans="1:12" s="3" customFormat="1">
      <c r="A60" s="23"/>
      <c r="B60" s="21"/>
      <c r="C60" s="12"/>
      <c r="D60" s="17"/>
      <c r="E60" s="17"/>
      <c r="F60" s="11"/>
      <c r="G60" s="13"/>
      <c r="H60" s="18"/>
      <c r="I60" s="18"/>
      <c r="J60" s="13"/>
      <c r="K60" s="23"/>
      <c r="L60" s="8"/>
    </row>
    <row r="61" spans="1:12" s="3" customFormat="1">
      <c r="A61" s="46" t="s">
        <v>50</v>
      </c>
      <c r="B61" s="21" t="s">
        <v>11</v>
      </c>
      <c r="C61" s="12">
        <v>13</v>
      </c>
      <c r="D61" s="17">
        <v>13800</v>
      </c>
      <c r="E61" s="17">
        <v>16000</v>
      </c>
      <c r="F61" s="24">
        <f>C61*E61</f>
        <v>208000</v>
      </c>
      <c r="G61" s="49">
        <v>208000</v>
      </c>
      <c r="H61" s="18">
        <f>E61-D61</f>
        <v>2200</v>
      </c>
      <c r="I61" s="18">
        <f>C61*H61</f>
        <v>28600</v>
      </c>
      <c r="J61" s="20">
        <v>28600</v>
      </c>
      <c r="K61" s="23"/>
      <c r="L61" s="9">
        <f>C61*D61</f>
        <v>179400</v>
      </c>
    </row>
    <row r="62" spans="1:12" s="3" customFormat="1">
      <c r="A62" s="23"/>
      <c r="B62" s="21" t="s">
        <v>12</v>
      </c>
      <c r="C62" s="12">
        <v>3</v>
      </c>
      <c r="D62" s="17">
        <v>35250</v>
      </c>
      <c r="E62" s="17">
        <v>39000</v>
      </c>
      <c r="F62" s="52">
        <f>C62*E62</f>
        <v>117000</v>
      </c>
      <c r="G62" s="20">
        <f>G61+F62</f>
        <v>325000</v>
      </c>
      <c r="H62" s="48">
        <f>E62-D62</f>
        <v>3750</v>
      </c>
      <c r="I62" s="18">
        <f>C62*H62</f>
        <v>11250</v>
      </c>
      <c r="J62" s="13">
        <f>J61+I62</f>
        <v>39850</v>
      </c>
      <c r="K62" s="23"/>
      <c r="L62" s="9">
        <f t="shared" ref="L62:L64" si="27">C62*D62</f>
        <v>105750</v>
      </c>
    </row>
    <row r="63" spans="1:12" s="3" customFormat="1">
      <c r="A63" s="23"/>
      <c r="B63" s="21" t="s">
        <v>74</v>
      </c>
      <c r="C63" s="12">
        <v>5</v>
      </c>
      <c r="D63" s="17">
        <v>18000</v>
      </c>
      <c r="E63" s="17">
        <v>19000</v>
      </c>
      <c r="F63" s="52">
        <f t="shared" ref="F63:F64" si="28">C63*E63</f>
        <v>95000</v>
      </c>
      <c r="G63" s="20">
        <f t="shared" ref="G63:G64" si="29">G62+F63</f>
        <v>420000</v>
      </c>
      <c r="H63" s="48">
        <f t="shared" ref="H63:H64" si="30">E63-D63</f>
        <v>1000</v>
      </c>
      <c r="I63" s="18">
        <f t="shared" ref="I63:I64" si="31">C63*H63</f>
        <v>5000</v>
      </c>
      <c r="J63" s="13">
        <f t="shared" ref="J63:J64" si="32">J62+I63</f>
        <v>44850</v>
      </c>
      <c r="K63" s="23"/>
      <c r="L63" s="9">
        <f t="shared" si="27"/>
        <v>90000</v>
      </c>
    </row>
    <row r="64" spans="1:12" s="3" customFormat="1" ht="15.75" thickBot="1">
      <c r="A64" s="23"/>
      <c r="B64" s="21" t="s">
        <v>70</v>
      </c>
      <c r="C64" s="12">
        <v>7</v>
      </c>
      <c r="D64" s="17">
        <v>13800</v>
      </c>
      <c r="E64" s="17">
        <v>16000</v>
      </c>
      <c r="F64" s="52">
        <f t="shared" si="28"/>
        <v>112000</v>
      </c>
      <c r="G64" s="53">
        <f t="shared" si="29"/>
        <v>532000</v>
      </c>
      <c r="H64" s="48">
        <f t="shared" si="30"/>
        <v>2200</v>
      </c>
      <c r="I64" s="18">
        <f t="shared" si="31"/>
        <v>15400</v>
      </c>
      <c r="J64" s="13">
        <f t="shared" si="32"/>
        <v>60250</v>
      </c>
      <c r="K64" s="23"/>
      <c r="L64" s="9">
        <f t="shared" si="27"/>
        <v>96600</v>
      </c>
    </row>
    <row r="65" spans="1:12" s="3" customFormat="1">
      <c r="A65" s="23"/>
      <c r="B65" s="21" t="s">
        <v>49</v>
      </c>
      <c r="C65" s="12"/>
      <c r="D65" s="17"/>
      <c r="E65" s="17"/>
      <c r="F65" s="11">
        <v>-477000</v>
      </c>
      <c r="G65" s="42">
        <f>G64+F65</f>
        <v>55000</v>
      </c>
      <c r="H65" s="18"/>
      <c r="I65" s="18"/>
      <c r="J65" s="13"/>
      <c r="K65" s="23"/>
      <c r="L65" s="8">
        <f>SUM(L61:L64)</f>
        <v>471750</v>
      </c>
    </row>
    <row r="66" spans="1:12" s="3" customFormat="1">
      <c r="A66" s="23"/>
      <c r="B66" s="21" t="s">
        <v>123</v>
      </c>
      <c r="C66" s="12"/>
      <c r="D66" s="17"/>
      <c r="E66" s="17"/>
      <c r="F66" s="11">
        <v>-55000</v>
      </c>
      <c r="G66" s="42">
        <f>G65+F66</f>
        <v>0</v>
      </c>
      <c r="H66" s="18"/>
      <c r="I66" s="18"/>
      <c r="J66" s="13"/>
      <c r="K66" s="23"/>
      <c r="L66" s="8"/>
    </row>
    <row r="67" spans="1:12" s="3" customFormat="1">
      <c r="A67" s="23"/>
      <c r="B67" s="21"/>
      <c r="C67" s="12"/>
      <c r="D67" s="17"/>
      <c r="E67" s="17"/>
      <c r="F67" s="11"/>
      <c r="G67" s="42"/>
      <c r="H67" s="18"/>
      <c r="I67" s="18"/>
      <c r="J67" s="13"/>
      <c r="K67" s="23"/>
      <c r="L67" s="8"/>
    </row>
    <row r="68" spans="1:12">
      <c r="A68" s="12"/>
      <c r="B68" s="12"/>
      <c r="C68" s="12"/>
      <c r="D68" s="17"/>
      <c r="E68" s="17"/>
      <c r="F68" s="18"/>
      <c r="G68" s="12"/>
      <c r="H68" s="12"/>
      <c r="I68" s="12"/>
      <c r="J68" s="12"/>
      <c r="K68" s="12"/>
    </row>
    <row r="69" spans="1:12">
      <c r="A69" s="46" t="s">
        <v>33</v>
      </c>
      <c r="B69" s="21" t="s">
        <v>65</v>
      </c>
      <c r="C69" s="12"/>
      <c r="D69" s="17"/>
      <c r="E69" s="17"/>
      <c r="F69" s="11"/>
      <c r="G69" s="11">
        <v>447000</v>
      </c>
      <c r="H69" s="12"/>
      <c r="I69" s="12"/>
      <c r="J69" s="12"/>
      <c r="K69" s="12"/>
    </row>
    <row r="70" spans="1:12">
      <c r="A70" s="21"/>
      <c r="B70" s="21" t="s">
        <v>58</v>
      </c>
      <c r="C70" s="12"/>
      <c r="D70" s="17"/>
      <c r="E70" s="17"/>
      <c r="F70" s="11"/>
      <c r="G70" s="11">
        <v>1140000</v>
      </c>
      <c r="H70" s="12"/>
      <c r="I70" s="12"/>
      <c r="J70" s="12"/>
      <c r="K70" s="12"/>
    </row>
    <row r="71" spans="1:12">
      <c r="A71" s="12"/>
      <c r="B71" s="21" t="s">
        <v>39</v>
      </c>
      <c r="C71" s="12"/>
      <c r="D71" s="17"/>
      <c r="E71" s="17"/>
      <c r="F71" s="11"/>
      <c r="G71" s="11">
        <v>627000</v>
      </c>
      <c r="H71" s="12"/>
      <c r="I71" s="12"/>
      <c r="J71" s="12"/>
      <c r="K71" s="12"/>
    </row>
    <row r="72" spans="1:12">
      <c r="A72" s="12"/>
      <c r="B72" s="21" t="s">
        <v>66</v>
      </c>
      <c r="C72" s="12"/>
      <c r="D72" s="17"/>
      <c r="E72" s="17"/>
      <c r="F72" s="11"/>
      <c r="G72" s="11">
        <v>572000</v>
      </c>
      <c r="H72" s="12"/>
      <c r="I72" s="12"/>
      <c r="J72" s="12"/>
      <c r="K72" s="12"/>
    </row>
    <row r="73" spans="1:12">
      <c r="A73" s="12"/>
      <c r="B73" s="21" t="s">
        <v>44</v>
      </c>
      <c r="C73" s="12"/>
      <c r="D73" s="17"/>
      <c r="E73" s="17"/>
      <c r="F73" s="11"/>
      <c r="G73" s="11">
        <v>300000</v>
      </c>
      <c r="H73" s="12"/>
      <c r="I73" s="12"/>
      <c r="J73" s="12"/>
      <c r="K73" s="12"/>
    </row>
    <row r="74" spans="1:12">
      <c r="A74" s="12"/>
      <c r="B74" s="21" t="s">
        <v>44</v>
      </c>
      <c r="C74" s="12"/>
      <c r="D74" s="17"/>
      <c r="E74" s="17"/>
      <c r="F74" s="11"/>
      <c r="G74" s="11">
        <v>400000</v>
      </c>
      <c r="H74" s="12"/>
      <c r="I74" s="12"/>
      <c r="J74" s="12"/>
      <c r="K74" s="12"/>
    </row>
    <row r="75" spans="1:12">
      <c r="A75" s="12"/>
      <c r="B75" s="21" t="s">
        <v>44</v>
      </c>
      <c r="C75" s="12"/>
      <c r="D75" s="17"/>
      <c r="E75" s="17"/>
      <c r="F75" s="11"/>
      <c r="G75" s="11">
        <v>263000</v>
      </c>
      <c r="H75" s="12"/>
      <c r="I75" s="12"/>
      <c r="J75" s="12"/>
      <c r="K75" s="12"/>
    </row>
    <row r="76" spans="1:12">
      <c r="A76" s="12"/>
      <c r="B76" s="21" t="s">
        <v>67</v>
      </c>
      <c r="C76" s="12"/>
      <c r="D76" s="17"/>
      <c r="E76" s="17"/>
      <c r="F76" s="11"/>
      <c r="G76" s="11">
        <v>84000</v>
      </c>
      <c r="H76" s="12"/>
      <c r="I76" s="12"/>
      <c r="J76" s="12"/>
      <c r="K76" s="12"/>
    </row>
    <row r="77" spans="1:12" ht="17.25">
      <c r="A77" s="21"/>
      <c r="B77" s="21" t="s">
        <v>34</v>
      </c>
      <c r="C77" s="12"/>
      <c r="D77" s="17"/>
      <c r="E77" s="17"/>
      <c r="F77" s="13"/>
      <c r="G77" s="25">
        <f>SUM(G69:G76)</f>
        <v>3833000</v>
      </c>
      <c r="H77" s="12"/>
      <c r="I77" s="12"/>
      <c r="J77" s="12"/>
      <c r="K77" s="12"/>
    </row>
    <row r="78" spans="1:12">
      <c r="A78" s="21"/>
      <c r="B78" s="21"/>
      <c r="C78" s="12"/>
      <c r="D78" s="17"/>
      <c r="E78" s="17"/>
      <c r="F78" s="13"/>
      <c r="G78" s="13"/>
      <c r="H78" s="12"/>
      <c r="I78" s="12"/>
      <c r="J78" s="12"/>
      <c r="K78" s="12"/>
    </row>
    <row r="79" spans="1:12">
      <c r="A79" s="12"/>
      <c r="B79" s="21" t="s">
        <v>17</v>
      </c>
      <c r="C79" s="12"/>
      <c r="D79" s="17"/>
      <c r="E79" s="17"/>
      <c r="F79" s="11">
        <v>-3755000</v>
      </c>
      <c r="G79" s="13">
        <f>G77+F79</f>
        <v>78000</v>
      </c>
      <c r="H79" s="12"/>
      <c r="I79" s="12"/>
      <c r="J79" s="12"/>
      <c r="K79" s="12"/>
    </row>
    <row r="80" spans="1:12">
      <c r="A80" s="26"/>
      <c r="B80" s="21" t="s">
        <v>40</v>
      </c>
      <c r="C80" s="12"/>
      <c r="D80" s="17"/>
      <c r="E80" s="17"/>
      <c r="F80" s="11">
        <v>-250000</v>
      </c>
      <c r="G80" s="13">
        <f t="shared" ref="G80:G85" si="33">G79+F80</f>
        <v>-172000</v>
      </c>
      <c r="H80" s="12"/>
      <c r="I80" s="12"/>
      <c r="J80" s="12"/>
      <c r="K80" s="12"/>
    </row>
    <row r="81" spans="1:11">
      <c r="A81" s="26"/>
      <c r="B81" s="21" t="s">
        <v>60</v>
      </c>
      <c r="C81" s="12"/>
      <c r="D81" s="17"/>
      <c r="E81" s="17"/>
      <c r="F81" s="11">
        <v>-5000</v>
      </c>
      <c r="G81" s="13">
        <f t="shared" si="33"/>
        <v>-177000</v>
      </c>
      <c r="H81" s="12"/>
      <c r="I81" s="12"/>
      <c r="J81" s="12"/>
      <c r="K81" s="12"/>
    </row>
    <row r="82" spans="1:11">
      <c r="A82" s="26"/>
      <c r="B82" s="21" t="s">
        <v>61</v>
      </c>
      <c r="C82" s="12"/>
      <c r="D82" s="17"/>
      <c r="E82" s="17"/>
      <c r="F82" s="11">
        <v>-5000</v>
      </c>
      <c r="G82" s="13">
        <f t="shared" si="33"/>
        <v>-182000</v>
      </c>
      <c r="H82" s="12"/>
      <c r="I82" s="12"/>
      <c r="J82" s="12"/>
      <c r="K82" s="12"/>
    </row>
    <row r="83" spans="1:11">
      <c r="A83" s="12"/>
      <c r="B83" s="21" t="s">
        <v>62</v>
      </c>
      <c r="C83" s="12"/>
      <c r="D83" s="17"/>
      <c r="E83" s="17"/>
      <c r="F83" s="11">
        <v>-30000</v>
      </c>
      <c r="G83" s="13">
        <f t="shared" si="33"/>
        <v>-212000</v>
      </c>
      <c r="H83" s="12"/>
      <c r="I83" s="12"/>
      <c r="J83" s="12"/>
      <c r="K83" s="12"/>
    </row>
    <row r="84" spans="1:11">
      <c r="A84" s="12"/>
      <c r="B84" s="21" t="s">
        <v>97</v>
      </c>
      <c r="C84" s="12"/>
      <c r="D84" s="17"/>
      <c r="E84" s="17"/>
      <c r="F84" s="11">
        <v>-10000</v>
      </c>
      <c r="G84" s="13">
        <f t="shared" si="33"/>
        <v>-222000</v>
      </c>
      <c r="H84" s="12"/>
      <c r="I84" s="12"/>
      <c r="J84" s="12"/>
      <c r="K84" s="12"/>
    </row>
    <row r="85" spans="1:11">
      <c r="A85" s="12"/>
      <c r="B85" s="21" t="s">
        <v>98</v>
      </c>
      <c r="C85" s="12"/>
      <c r="D85" s="17"/>
      <c r="E85" s="17"/>
      <c r="F85" s="11">
        <v>-5000</v>
      </c>
      <c r="G85" s="13">
        <f t="shared" si="33"/>
        <v>-227000</v>
      </c>
      <c r="H85" s="12"/>
      <c r="I85" s="12"/>
      <c r="J85" s="12"/>
      <c r="K85" s="12"/>
    </row>
    <row r="86" spans="1:11">
      <c r="A86" s="12"/>
      <c r="B86" s="21" t="s">
        <v>99</v>
      </c>
      <c r="C86" s="12"/>
      <c r="D86" s="17"/>
      <c r="E86" s="17"/>
      <c r="F86" s="13">
        <v>-4000</v>
      </c>
      <c r="G86" s="13">
        <f t="shared" ref="G86:G96" si="34">G85+F86</f>
        <v>-231000</v>
      </c>
      <c r="H86" s="12"/>
      <c r="I86" s="12"/>
      <c r="J86" s="12"/>
      <c r="K86" s="12"/>
    </row>
    <row r="87" spans="1:11">
      <c r="A87" s="12"/>
      <c r="B87" s="21" t="s">
        <v>63</v>
      </c>
      <c r="C87" s="12"/>
      <c r="D87" s="17"/>
      <c r="E87" s="17"/>
      <c r="F87" s="11">
        <v>-5000</v>
      </c>
      <c r="G87" s="13">
        <f t="shared" si="34"/>
        <v>-236000</v>
      </c>
      <c r="H87" s="12"/>
      <c r="I87" s="12"/>
      <c r="J87" s="12"/>
      <c r="K87" s="12"/>
    </row>
    <row r="88" spans="1:11">
      <c r="A88" s="12"/>
      <c r="B88" s="21" t="s">
        <v>64</v>
      </c>
      <c r="C88" s="12"/>
      <c r="D88" s="17"/>
      <c r="E88" s="17"/>
      <c r="F88" s="11">
        <v>-13000</v>
      </c>
      <c r="G88" s="13">
        <f t="shared" si="34"/>
        <v>-249000</v>
      </c>
      <c r="H88" s="12"/>
      <c r="I88" s="12"/>
      <c r="J88" s="12"/>
      <c r="K88" s="12"/>
    </row>
    <row r="89" spans="1:11">
      <c r="A89" s="12"/>
      <c r="B89" s="27" t="s">
        <v>53</v>
      </c>
      <c r="C89" s="12"/>
      <c r="D89" s="17"/>
      <c r="E89" s="17"/>
      <c r="F89" s="39">
        <v>-10000</v>
      </c>
      <c r="G89" s="13">
        <f t="shared" si="34"/>
        <v>-259000</v>
      </c>
      <c r="H89" s="12"/>
      <c r="I89" s="12"/>
      <c r="J89" s="12"/>
      <c r="K89" s="12"/>
    </row>
    <row r="90" spans="1:11">
      <c r="A90" s="12"/>
      <c r="B90" s="27" t="s">
        <v>100</v>
      </c>
      <c r="C90" s="12"/>
      <c r="D90" s="17"/>
      <c r="E90" s="17"/>
      <c r="F90" s="13">
        <v>-2500</v>
      </c>
      <c r="G90" s="13">
        <f t="shared" si="34"/>
        <v>-261500</v>
      </c>
      <c r="H90" s="12"/>
      <c r="I90" s="12"/>
      <c r="J90" s="12"/>
      <c r="K90" s="12"/>
    </row>
    <row r="91" spans="1:11">
      <c r="A91" s="12"/>
      <c r="B91" s="27" t="s">
        <v>101</v>
      </c>
      <c r="C91" s="12"/>
      <c r="D91" s="17"/>
      <c r="E91" s="17"/>
      <c r="F91" s="39">
        <v>-5000</v>
      </c>
      <c r="G91" s="13">
        <f t="shared" si="34"/>
        <v>-266500</v>
      </c>
      <c r="H91" s="12"/>
      <c r="I91" s="12"/>
      <c r="J91" s="12"/>
      <c r="K91" s="12"/>
    </row>
    <row r="92" spans="1:11">
      <c r="A92" s="12"/>
      <c r="B92" s="27" t="s">
        <v>102</v>
      </c>
      <c r="C92" s="12"/>
      <c r="D92" s="17"/>
      <c r="E92" s="17"/>
      <c r="F92" s="13">
        <v>-30000</v>
      </c>
      <c r="G92" s="13">
        <f t="shared" si="34"/>
        <v>-296500</v>
      </c>
      <c r="H92" s="12"/>
      <c r="I92" s="12"/>
      <c r="J92" s="12"/>
      <c r="K92" s="12"/>
    </row>
    <row r="93" spans="1:11" s="1" customFormat="1">
      <c r="A93" s="21"/>
      <c r="B93" s="21" t="s">
        <v>103</v>
      </c>
      <c r="C93" s="21"/>
      <c r="D93" s="11"/>
      <c r="E93" s="11"/>
      <c r="F93" s="11">
        <v>-17000</v>
      </c>
      <c r="G93" s="13">
        <f t="shared" si="34"/>
        <v>-313500</v>
      </c>
      <c r="H93" s="21"/>
      <c r="I93" s="21"/>
      <c r="J93" s="21"/>
      <c r="K93" s="21"/>
    </row>
    <row r="94" spans="1:11" s="1" customFormat="1">
      <c r="A94" s="21"/>
      <c r="B94" s="21" t="s">
        <v>104</v>
      </c>
      <c r="C94" s="21"/>
      <c r="D94" s="11"/>
      <c r="E94" s="11"/>
      <c r="F94" s="11">
        <v>-15000</v>
      </c>
      <c r="G94" s="13">
        <f t="shared" si="34"/>
        <v>-328500</v>
      </c>
      <c r="H94" s="21"/>
      <c r="I94" s="21"/>
      <c r="J94" s="21"/>
      <c r="K94" s="21"/>
    </row>
    <row r="95" spans="1:11">
      <c r="A95" s="12"/>
      <c r="B95" s="21" t="s">
        <v>105</v>
      </c>
      <c r="C95" s="12"/>
      <c r="D95" s="17"/>
      <c r="E95" s="17"/>
      <c r="F95" s="11">
        <v>-10000</v>
      </c>
      <c r="G95" s="13">
        <f t="shared" si="34"/>
        <v>-338500</v>
      </c>
      <c r="H95" s="12"/>
      <c r="I95" s="12"/>
      <c r="J95" s="12"/>
      <c r="K95" s="12"/>
    </row>
    <row r="96" spans="1:11">
      <c r="A96" s="12"/>
      <c r="B96" s="21" t="s">
        <v>106</v>
      </c>
      <c r="C96" s="12"/>
      <c r="D96" s="17"/>
      <c r="E96" s="17"/>
      <c r="F96" s="11">
        <v>-70000</v>
      </c>
      <c r="G96" s="13">
        <f t="shared" si="34"/>
        <v>-408500</v>
      </c>
      <c r="H96" s="12"/>
      <c r="I96" s="12"/>
      <c r="J96" s="12"/>
      <c r="K96" s="12"/>
    </row>
  </sheetData>
  <mergeCells count="4">
    <mergeCell ref="C21:F21"/>
    <mergeCell ref="C22:F22"/>
    <mergeCell ref="C23:F23"/>
    <mergeCell ref="D1:K1"/>
  </mergeCells>
  <pageMargins left="0.7" right="0.7" top="0.75" bottom="0.75" header="0.3" footer="0.3"/>
  <pageSetup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F1" sqref="F1:K1"/>
    </sheetView>
  </sheetViews>
  <sheetFormatPr defaultRowHeight="15"/>
  <cols>
    <col min="1" max="1" width="12.5703125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5" ht="15.75">
      <c r="A1" s="4"/>
      <c r="B1" s="4"/>
      <c r="C1" s="4"/>
      <c r="D1" s="5"/>
      <c r="E1" s="5"/>
      <c r="F1" s="75" t="s">
        <v>73</v>
      </c>
      <c r="G1" s="75"/>
      <c r="H1" s="75"/>
      <c r="I1" s="75"/>
      <c r="J1" s="75"/>
      <c r="K1" s="75"/>
    </row>
    <row r="2" spans="1:15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4" t="s">
        <v>54</v>
      </c>
    </row>
    <row r="3" spans="1:15">
      <c r="A3" s="46" t="s">
        <v>18</v>
      </c>
      <c r="B3" s="12" t="s">
        <v>52</v>
      </c>
      <c r="C3" s="12">
        <v>1</v>
      </c>
      <c r="D3" s="17">
        <v>39100</v>
      </c>
      <c r="E3" s="17">
        <v>42000</v>
      </c>
      <c r="F3" s="18">
        <f t="shared" ref="F3" si="0">C3*E3</f>
        <v>42000</v>
      </c>
      <c r="G3" s="20">
        <v>42000</v>
      </c>
      <c r="H3" s="18">
        <f t="shared" ref="H3" si="1">E3-D3</f>
        <v>2900</v>
      </c>
      <c r="I3" s="18">
        <f t="shared" ref="I3" si="2">C3*H3</f>
        <v>2900</v>
      </c>
      <c r="J3" s="24">
        <v>2900</v>
      </c>
      <c r="K3" s="12"/>
      <c r="L3" s="7">
        <f>C3*D3</f>
        <v>39100</v>
      </c>
    </row>
    <row r="4" spans="1:15">
      <c r="A4" s="21"/>
      <c r="B4" s="12" t="s">
        <v>12</v>
      </c>
      <c r="C4" s="12">
        <v>3</v>
      </c>
      <c r="D4" s="17">
        <v>35250</v>
      </c>
      <c r="E4" s="17">
        <v>39000</v>
      </c>
      <c r="F4" s="18">
        <f t="shared" ref="F4:F7" si="3">C4*E4</f>
        <v>117000</v>
      </c>
      <c r="G4" s="49">
        <f t="shared" ref="G4:G7" si="4">G3+F4</f>
        <v>159000</v>
      </c>
      <c r="H4" s="18">
        <f t="shared" ref="H4:H7" si="5">E4-D4</f>
        <v>3750</v>
      </c>
      <c r="I4" s="18">
        <f t="shared" ref="I4:I7" si="6">C4*H4</f>
        <v>11250</v>
      </c>
      <c r="J4" s="24">
        <f t="shared" ref="J4:J7" si="7">J3+I4</f>
        <v>14150</v>
      </c>
      <c r="K4" s="12"/>
      <c r="L4" s="7">
        <f t="shared" ref="L4:L7" si="8">C4*D4</f>
        <v>105750</v>
      </c>
    </row>
    <row r="5" spans="1:15">
      <c r="A5" s="21"/>
      <c r="B5" s="12" t="s">
        <v>114</v>
      </c>
      <c r="C5" s="12">
        <v>1</v>
      </c>
      <c r="D5" s="17">
        <v>127684.24</v>
      </c>
      <c r="E5" s="17">
        <v>133000</v>
      </c>
      <c r="F5" s="47">
        <f t="shared" si="3"/>
        <v>133000</v>
      </c>
      <c r="G5" s="38">
        <f t="shared" si="4"/>
        <v>292000</v>
      </c>
      <c r="H5" s="48">
        <f t="shared" si="5"/>
        <v>5315.7599999999948</v>
      </c>
      <c r="I5" s="18">
        <f t="shared" si="6"/>
        <v>5315.7599999999948</v>
      </c>
      <c r="J5" s="24">
        <f t="shared" si="7"/>
        <v>19465.759999999995</v>
      </c>
      <c r="K5" s="12"/>
      <c r="L5" s="7">
        <f t="shared" si="8"/>
        <v>127684.24</v>
      </c>
    </row>
    <row r="6" spans="1:15">
      <c r="A6" s="21"/>
      <c r="B6" s="12" t="s">
        <v>113</v>
      </c>
      <c r="C6" s="12">
        <v>2</v>
      </c>
      <c r="D6" s="17">
        <v>15340</v>
      </c>
      <c r="E6" s="17">
        <v>30000</v>
      </c>
      <c r="F6" s="47">
        <f t="shared" si="3"/>
        <v>60000</v>
      </c>
      <c r="G6" s="38">
        <f t="shared" si="4"/>
        <v>352000</v>
      </c>
      <c r="H6" s="48">
        <f t="shared" si="5"/>
        <v>14660</v>
      </c>
      <c r="I6" s="18">
        <f t="shared" si="6"/>
        <v>29320</v>
      </c>
      <c r="J6" s="24">
        <f t="shared" si="7"/>
        <v>48785.759999999995</v>
      </c>
      <c r="K6" s="12"/>
      <c r="L6" s="7">
        <f t="shared" si="8"/>
        <v>30680</v>
      </c>
    </row>
    <row r="7" spans="1:15" ht="15.75" thickBot="1">
      <c r="A7" s="21"/>
      <c r="B7" s="12" t="s">
        <v>11</v>
      </c>
      <c r="C7" s="12">
        <v>2</v>
      </c>
      <c r="D7" s="17">
        <v>13800</v>
      </c>
      <c r="E7" s="17">
        <v>16000</v>
      </c>
      <c r="F7" s="47">
        <f t="shared" si="3"/>
        <v>32000</v>
      </c>
      <c r="G7" s="44">
        <f t="shared" si="4"/>
        <v>384000</v>
      </c>
      <c r="H7" s="48">
        <f t="shared" si="5"/>
        <v>2200</v>
      </c>
      <c r="I7" s="18">
        <f t="shared" si="6"/>
        <v>4400</v>
      </c>
      <c r="J7" s="24">
        <f t="shared" si="7"/>
        <v>53185.759999999995</v>
      </c>
      <c r="K7" s="12"/>
      <c r="L7" s="7">
        <f t="shared" si="8"/>
        <v>27600</v>
      </c>
    </row>
    <row r="8" spans="1:15" s="1" customFormat="1">
      <c r="A8" s="21"/>
      <c r="B8" s="21" t="s">
        <v>57</v>
      </c>
      <c r="C8" s="21"/>
      <c r="D8" s="11"/>
      <c r="E8" s="11"/>
      <c r="F8" s="11">
        <v>-2000</v>
      </c>
      <c r="G8" s="42">
        <f>G7+F8</f>
        <v>382000</v>
      </c>
      <c r="H8" s="13"/>
      <c r="I8" s="13"/>
      <c r="J8" s="11"/>
      <c r="K8" s="21"/>
      <c r="L8" s="8">
        <f>SUM(L3:L7)</f>
        <v>330814.24</v>
      </c>
    </row>
    <row r="9" spans="1:15" s="1" customFormat="1">
      <c r="A9" s="21"/>
      <c r="B9" s="21" t="s">
        <v>17</v>
      </c>
      <c r="C9" s="21"/>
      <c r="D9" s="11"/>
      <c r="E9" s="11"/>
      <c r="F9" s="11">
        <v>-372000</v>
      </c>
      <c r="G9" s="42">
        <f t="shared" ref="G9:G10" si="9">G8+F9</f>
        <v>10000</v>
      </c>
      <c r="H9" s="13"/>
      <c r="I9" s="13"/>
      <c r="J9" s="11"/>
      <c r="K9" s="21"/>
      <c r="L9" s="8"/>
    </row>
    <row r="10" spans="1:15" s="1" customFormat="1">
      <c r="A10" s="21"/>
      <c r="B10" s="21" t="s">
        <v>111</v>
      </c>
      <c r="C10" s="21"/>
      <c r="D10" s="11"/>
      <c r="E10" s="11"/>
      <c r="F10" s="11">
        <v>-10000</v>
      </c>
      <c r="G10" s="42">
        <f t="shared" si="9"/>
        <v>0</v>
      </c>
      <c r="H10" s="13"/>
      <c r="I10" s="13"/>
      <c r="J10" s="11"/>
      <c r="K10" s="21"/>
      <c r="L10" s="8"/>
    </row>
    <row r="11" spans="1:15">
      <c r="A11" s="12"/>
      <c r="B11" s="12"/>
      <c r="C11" s="12"/>
      <c r="D11" s="17"/>
      <c r="E11" s="17"/>
      <c r="F11" s="12"/>
      <c r="G11" s="12"/>
      <c r="H11" s="12"/>
      <c r="I11" s="12"/>
      <c r="J11" s="12"/>
      <c r="K11" s="12"/>
    </row>
    <row r="12" spans="1:15">
      <c r="A12" s="46" t="s">
        <v>16</v>
      </c>
      <c r="B12" s="12" t="s">
        <v>14</v>
      </c>
      <c r="C12" s="12">
        <v>1</v>
      </c>
      <c r="D12" s="17">
        <v>76900</v>
      </c>
      <c r="E12" s="17">
        <v>85000</v>
      </c>
      <c r="F12" s="18">
        <f t="shared" ref="F12:F15" si="10">C12*E12</f>
        <v>85000</v>
      </c>
      <c r="G12" s="18">
        <v>85000</v>
      </c>
      <c r="H12" s="18">
        <f t="shared" ref="H12:H15" si="11">E12-D12</f>
        <v>8100</v>
      </c>
      <c r="I12" s="18">
        <f t="shared" ref="I12:I15" si="12">C12*H12</f>
        <v>8100</v>
      </c>
      <c r="J12" s="18">
        <v>8100</v>
      </c>
      <c r="K12" s="12"/>
      <c r="L12" s="7">
        <f>C12*D12</f>
        <v>76900</v>
      </c>
    </row>
    <row r="13" spans="1:15">
      <c r="A13" s="12"/>
      <c r="B13" s="12" t="s">
        <v>11</v>
      </c>
      <c r="C13" s="12">
        <v>1</v>
      </c>
      <c r="D13" s="17">
        <v>13800</v>
      </c>
      <c r="E13" s="17">
        <v>18000</v>
      </c>
      <c r="F13" s="18">
        <f t="shared" si="10"/>
        <v>18000</v>
      </c>
      <c r="G13" s="50">
        <f>G12+F13</f>
        <v>103000</v>
      </c>
      <c r="H13" s="18">
        <f t="shared" si="11"/>
        <v>4200</v>
      </c>
      <c r="I13" s="18">
        <f t="shared" si="12"/>
        <v>4200</v>
      </c>
      <c r="J13" s="20">
        <f>J12+I13</f>
        <v>12300</v>
      </c>
      <c r="K13" s="12"/>
      <c r="L13" s="7">
        <f t="shared" ref="L13:L15" si="13">C13*D13</f>
        <v>13800</v>
      </c>
    </row>
    <row r="14" spans="1:15">
      <c r="A14" s="12"/>
      <c r="B14" s="12" t="s">
        <v>109</v>
      </c>
      <c r="C14" s="12">
        <v>2</v>
      </c>
      <c r="D14" s="17">
        <v>1750</v>
      </c>
      <c r="E14" s="17">
        <v>3000</v>
      </c>
      <c r="F14" s="47">
        <f t="shared" si="10"/>
        <v>6000</v>
      </c>
      <c r="G14" s="38">
        <f t="shared" ref="G14:G15" si="14">G13+F14</f>
        <v>109000</v>
      </c>
      <c r="H14" s="48">
        <f t="shared" si="11"/>
        <v>1250</v>
      </c>
      <c r="I14" s="18">
        <f t="shared" si="12"/>
        <v>2500</v>
      </c>
      <c r="J14" s="20">
        <f t="shared" ref="J14:J15" si="15">J13+I14</f>
        <v>14800</v>
      </c>
      <c r="K14" s="12"/>
      <c r="L14" s="7">
        <f t="shared" si="13"/>
        <v>3500</v>
      </c>
      <c r="O14" t="s">
        <v>112</v>
      </c>
    </row>
    <row r="15" spans="1:15" ht="15.75" thickBot="1">
      <c r="A15" s="12"/>
      <c r="B15" s="12" t="s">
        <v>68</v>
      </c>
      <c r="C15" s="12">
        <v>2</v>
      </c>
      <c r="D15" s="17">
        <v>100</v>
      </c>
      <c r="E15" s="17">
        <v>500</v>
      </c>
      <c r="F15" s="47">
        <f t="shared" si="10"/>
        <v>1000</v>
      </c>
      <c r="G15" s="44">
        <f t="shared" si="14"/>
        <v>110000</v>
      </c>
      <c r="H15" s="48">
        <f t="shared" si="11"/>
        <v>400</v>
      </c>
      <c r="I15" s="18">
        <f t="shared" si="12"/>
        <v>800</v>
      </c>
      <c r="J15" s="20">
        <f t="shared" si="15"/>
        <v>15600</v>
      </c>
      <c r="K15" s="12"/>
      <c r="L15" s="7">
        <f t="shared" si="13"/>
        <v>200</v>
      </c>
    </row>
    <row r="16" spans="1:15">
      <c r="A16" s="12"/>
      <c r="B16" s="21" t="s">
        <v>72</v>
      </c>
      <c r="C16" s="21"/>
      <c r="D16" s="11"/>
      <c r="E16" s="11"/>
      <c r="F16" s="13">
        <v>-110000</v>
      </c>
      <c r="G16" s="42">
        <f>G15+F16</f>
        <v>0</v>
      </c>
      <c r="H16" s="18"/>
      <c r="I16" s="18"/>
      <c r="J16" s="20"/>
      <c r="K16" s="12"/>
      <c r="L16" s="8">
        <f>SUM(L12:L15)</f>
        <v>94400</v>
      </c>
    </row>
    <row r="17" spans="1:12">
      <c r="A17" s="12"/>
      <c r="B17" s="21"/>
      <c r="C17" s="21"/>
      <c r="D17" s="11"/>
      <c r="E17" s="11"/>
      <c r="F17" s="13"/>
      <c r="G17" s="13"/>
      <c r="H17" s="18"/>
      <c r="I17" s="18"/>
      <c r="J17" s="20"/>
      <c r="K17" s="12"/>
      <c r="L17" s="7"/>
    </row>
    <row r="18" spans="1:12">
      <c r="A18" s="46" t="s">
        <v>19</v>
      </c>
      <c r="B18" s="23" t="s">
        <v>12</v>
      </c>
      <c r="C18" s="12">
        <v>3</v>
      </c>
      <c r="D18" s="17">
        <v>35250</v>
      </c>
      <c r="E18" s="17">
        <v>39000</v>
      </c>
      <c r="F18" s="18">
        <f t="shared" ref="F18:F25" si="16">C18*E18</f>
        <v>117000</v>
      </c>
      <c r="G18" s="18">
        <v>117000</v>
      </c>
      <c r="H18" s="18">
        <f t="shared" ref="H18:H25" si="17">E18-D18</f>
        <v>3750</v>
      </c>
      <c r="I18" s="18">
        <f t="shared" ref="I18:I25" si="18">C18*H18</f>
        <v>11250</v>
      </c>
      <c r="J18" s="17">
        <v>11250</v>
      </c>
      <c r="K18" s="12"/>
      <c r="L18" s="7">
        <f>C18*D18</f>
        <v>105750</v>
      </c>
    </row>
    <row r="19" spans="1:12">
      <c r="A19" s="46"/>
      <c r="B19" s="23" t="s">
        <v>12</v>
      </c>
      <c r="C19" s="12">
        <v>1</v>
      </c>
      <c r="D19" s="17">
        <v>35250</v>
      </c>
      <c r="E19" s="17">
        <v>45000</v>
      </c>
      <c r="F19" s="18">
        <f t="shared" si="16"/>
        <v>45000</v>
      </c>
      <c r="G19" s="18">
        <f>G18+F19</f>
        <v>162000</v>
      </c>
      <c r="H19" s="18">
        <f t="shared" si="17"/>
        <v>9750</v>
      </c>
      <c r="I19" s="18">
        <f t="shared" si="18"/>
        <v>9750</v>
      </c>
      <c r="J19" s="17">
        <f>J18+I19</f>
        <v>21000</v>
      </c>
      <c r="K19" s="12"/>
      <c r="L19" s="7">
        <f t="shared" ref="L19:L25" si="19">C19*D19</f>
        <v>35250</v>
      </c>
    </row>
    <row r="20" spans="1:12">
      <c r="A20" s="19"/>
      <c r="B20" s="12" t="s">
        <v>14</v>
      </c>
      <c r="C20" s="12">
        <v>1</v>
      </c>
      <c r="D20" s="17">
        <v>76900</v>
      </c>
      <c r="E20" s="17">
        <v>90000</v>
      </c>
      <c r="F20" s="18">
        <f t="shared" si="16"/>
        <v>90000</v>
      </c>
      <c r="G20" s="18">
        <f t="shared" ref="G20:G25" si="20">G19+F20</f>
        <v>252000</v>
      </c>
      <c r="H20" s="18">
        <f t="shared" si="17"/>
        <v>13100</v>
      </c>
      <c r="I20" s="18">
        <f t="shared" si="18"/>
        <v>13100</v>
      </c>
      <c r="J20" s="17">
        <f t="shared" ref="J20:J25" si="21">J19+I20</f>
        <v>34100</v>
      </c>
      <c r="K20" s="12"/>
      <c r="L20" s="7">
        <f t="shared" si="19"/>
        <v>76900</v>
      </c>
    </row>
    <row r="21" spans="1:12">
      <c r="A21" s="12"/>
      <c r="B21" s="12" t="s">
        <v>115</v>
      </c>
      <c r="C21" s="12">
        <v>1</v>
      </c>
      <c r="D21" s="17">
        <v>50000</v>
      </c>
      <c r="E21" s="17">
        <v>60000</v>
      </c>
      <c r="F21" s="18">
        <f t="shared" si="16"/>
        <v>60000</v>
      </c>
      <c r="G21" s="18">
        <f t="shared" si="20"/>
        <v>312000</v>
      </c>
      <c r="H21" s="18">
        <f t="shared" si="17"/>
        <v>10000</v>
      </c>
      <c r="I21" s="18">
        <f t="shared" si="18"/>
        <v>10000</v>
      </c>
      <c r="J21" s="17">
        <f t="shared" si="21"/>
        <v>44100</v>
      </c>
      <c r="K21" s="12"/>
      <c r="L21" s="7">
        <f t="shared" si="19"/>
        <v>50000</v>
      </c>
    </row>
    <row r="22" spans="1:12">
      <c r="A22" s="12"/>
      <c r="B22" s="12" t="s">
        <v>116</v>
      </c>
      <c r="C22" s="12">
        <v>2</v>
      </c>
      <c r="D22" s="17">
        <v>1750</v>
      </c>
      <c r="E22" s="17">
        <v>3000</v>
      </c>
      <c r="F22" s="18">
        <f t="shared" si="16"/>
        <v>6000</v>
      </c>
      <c r="G22" s="18">
        <f t="shared" si="20"/>
        <v>318000</v>
      </c>
      <c r="H22" s="18">
        <f t="shared" si="17"/>
        <v>1250</v>
      </c>
      <c r="I22" s="18">
        <f t="shared" si="18"/>
        <v>2500</v>
      </c>
      <c r="J22" s="17">
        <f t="shared" si="21"/>
        <v>46600</v>
      </c>
      <c r="K22" s="12"/>
      <c r="L22" s="7">
        <f t="shared" si="19"/>
        <v>3500</v>
      </c>
    </row>
    <row r="23" spans="1:12">
      <c r="A23" s="12"/>
      <c r="B23" s="12" t="s">
        <v>47</v>
      </c>
      <c r="C23" s="12">
        <v>1</v>
      </c>
      <c r="D23" s="17">
        <v>10000</v>
      </c>
      <c r="E23" s="17">
        <v>15000</v>
      </c>
      <c r="F23" s="18">
        <f t="shared" si="16"/>
        <v>15000</v>
      </c>
      <c r="G23" s="18">
        <f t="shared" si="20"/>
        <v>333000</v>
      </c>
      <c r="H23" s="18">
        <f t="shared" si="17"/>
        <v>5000</v>
      </c>
      <c r="I23" s="18">
        <f t="shared" si="18"/>
        <v>5000</v>
      </c>
      <c r="J23" s="17">
        <f t="shared" si="21"/>
        <v>51600</v>
      </c>
      <c r="K23" s="12"/>
      <c r="L23" s="7">
        <f t="shared" si="19"/>
        <v>10000</v>
      </c>
    </row>
    <row r="24" spans="1:12">
      <c r="A24" s="12"/>
      <c r="B24" s="12" t="s">
        <v>68</v>
      </c>
      <c r="C24" s="12">
        <v>2</v>
      </c>
      <c r="D24" s="17">
        <v>100</v>
      </c>
      <c r="E24" s="17">
        <v>500</v>
      </c>
      <c r="F24" s="18">
        <f t="shared" si="16"/>
        <v>1000</v>
      </c>
      <c r="G24" s="18">
        <f t="shared" si="20"/>
        <v>334000</v>
      </c>
      <c r="H24" s="18">
        <f t="shared" si="17"/>
        <v>400</v>
      </c>
      <c r="I24" s="18">
        <f t="shared" si="18"/>
        <v>800</v>
      </c>
      <c r="J24" s="17">
        <f t="shared" si="21"/>
        <v>52400</v>
      </c>
      <c r="K24" s="12"/>
      <c r="L24" s="7">
        <f t="shared" si="19"/>
        <v>200</v>
      </c>
    </row>
    <row r="25" spans="1:12" ht="15.75" thickBot="1">
      <c r="A25" s="12"/>
      <c r="B25" s="12" t="s">
        <v>13</v>
      </c>
      <c r="C25" s="12">
        <v>1</v>
      </c>
      <c r="D25" s="17">
        <v>2500</v>
      </c>
      <c r="E25" s="17">
        <v>5000</v>
      </c>
      <c r="F25" s="18">
        <f t="shared" si="16"/>
        <v>5000</v>
      </c>
      <c r="G25" s="41">
        <f t="shared" si="20"/>
        <v>339000</v>
      </c>
      <c r="H25" s="18">
        <f t="shared" si="17"/>
        <v>2500</v>
      </c>
      <c r="I25" s="18">
        <f t="shared" si="18"/>
        <v>2500</v>
      </c>
      <c r="J25" s="11">
        <f t="shared" si="21"/>
        <v>54900</v>
      </c>
      <c r="K25" s="12"/>
      <c r="L25" s="7">
        <f t="shared" si="19"/>
        <v>2500</v>
      </c>
    </row>
    <row r="26" spans="1:12">
      <c r="A26" s="12"/>
      <c r="B26" s="21" t="s">
        <v>36</v>
      </c>
      <c r="C26" s="21"/>
      <c r="D26" s="11"/>
      <c r="E26" s="11"/>
      <c r="F26" s="13">
        <v>-2000</v>
      </c>
      <c r="G26" s="42">
        <f>G25+F26</f>
        <v>337000</v>
      </c>
      <c r="H26" s="18"/>
      <c r="I26" s="18"/>
      <c r="J26" s="13"/>
      <c r="K26" s="12"/>
      <c r="L26" s="8">
        <f>SUM(L18:L25)</f>
        <v>284100</v>
      </c>
    </row>
    <row r="27" spans="1:12" s="3" customFormat="1">
      <c r="A27" s="12" t="s">
        <v>31</v>
      </c>
      <c r="B27" s="21" t="s">
        <v>117</v>
      </c>
      <c r="C27" s="21"/>
      <c r="D27" s="11"/>
      <c r="E27" s="11"/>
      <c r="F27" s="11">
        <v>-286000</v>
      </c>
      <c r="G27" s="13">
        <f>G26+F27</f>
        <v>51000</v>
      </c>
      <c r="H27" s="12"/>
      <c r="I27" s="12"/>
      <c r="J27" s="12"/>
      <c r="K27" s="23"/>
      <c r="L27" s="9"/>
    </row>
    <row r="28" spans="1:12" s="3" customFormat="1">
      <c r="A28" s="12"/>
      <c r="B28" s="21" t="s">
        <v>118</v>
      </c>
      <c r="C28" s="21"/>
      <c r="D28" s="11"/>
      <c r="E28" s="11"/>
      <c r="F28" s="11">
        <v>-45000</v>
      </c>
      <c r="G28" s="13">
        <f>G27+F28</f>
        <v>6000</v>
      </c>
      <c r="H28" s="12"/>
      <c r="I28" s="12"/>
      <c r="J28" s="12"/>
      <c r="K28" s="23"/>
      <c r="L28" s="9"/>
    </row>
    <row r="29" spans="1:12" s="3" customFormat="1">
      <c r="A29" s="12"/>
      <c r="B29" s="21" t="s">
        <v>119</v>
      </c>
      <c r="C29" s="21"/>
      <c r="D29" s="11"/>
      <c r="E29" s="11"/>
      <c r="F29" s="11">
        <v>-5000</v>
      </c>
      <c r="G29" s="13">
        <f>G28+F29</f>
        <v>1000</v>
      </c>
      <c r="H29" s="12"/>
      <c r="I29" s="12"/>
      <c r="J29" s="12"/>
      <c r="K29" s="23"/>
      <c r="L29" s="9"/>
    </row>
    <row r="30" spans="1:12" s="3" customFormat="1">
      <c r="A30" s="12"/>
      <c r="B30" s="21" t="s">
        <v>127</v>
      </c>
      <c r="C30" s="21"/>
      <c r="D30" s="11"/>
      <c r="E30" s="11"/>
      <c r="F30" s="11">
        <v>-1000</v>
      </c>
      <c r="G30" s="13">
        <f>G29+F30</f>
        <v>0</v>
      </c>
      <c r="H30" s="12"/>
      <c r="I30" s="12"/>
      <c r="J30" s="12"/>
      <c r="K30" s="23"/>
      <c r="L30" s="9"/>
    </row>
    <row r="31" spans="1:12" s="3" customFormat="1">
      <c r="A31" s="12"/>
      <c r="B31" s="21"/>
      <c r="C31" s="21"/>
      <c r="D31" s="11"/>
      <c r="E31" s="11"/>
      <c r="F31" s="11"/>
      <c r="G31" s="13"/>
      <c r="H31" s="12"/>
      <c r="I31" s="12"/>
      <c r="J31" s="12"/>
      <c r="K31" s="23"/>
      <c r="L31" s="9"/>
    </row>
    <row r="32" spans="1:12" s="3" customFormat="1">
      <c r="A32" s="46" t="s">
        <v>120</v>
      </c>
      <c r="B32" s="21" t="s">
        <v>52</v>
      </c>
      <c r="C32" s="23">
        <v>1</v>
      </c>
      <c r="D32" s="24">
        <v>39100</v>
      </c>
      <c r="E32" s="24">
        <v>42000</v>
      </c>
      <c r="F32" s="24">
        <f>C32*E32</f>
        <v>42000</v>
      </c>
      <c r="G32" s="20">
        <v>42000</v>
      </c>
      <c r="H32" s="18">
        <f>E32-D32</f>
        <v>2900</v>
      </c>
      <c r="I32" s="18">
        <f>H32*C32</f>
        <v>2900</v>
      </c>
      <c r="J32" s="17">
        <v>2900</v>
      </c>
      <c r="K32" s="23"/>
      <c r="L32" s="9">
        <f>C32*D32</f>
        <v>39100</v>
      </c>
    </row>
    <row r="33" spans="1:12" s="3" customFormat="1" ht="15.75" thickBot="1">
      <c r="A33" s="12"/>
      <c r="B33" s="21" t="s">
        <v>121</v>
      </c>
      <c r="C33" s="23">
        <v>1</v>
      </c>
      <c r="D33" s="24">
        <v>13800</v>
      </c>
      <c r="E33" s="24">
        <v>18000</v>
      </c>
      <c r="F33" s="24">
        <f>C33*E33</f>
        <v>18000</v>
      </c>
      <c r="G33" s="41">
        <f>G32+F33</f>
        <v>60000</v>
      </c>
      <c r="H33" s="18">
        <f>E33-D33</f>
        <v>4200</v>
      </c>
      <c r="I33" s="18">
        <f>H33*C33</f>
        <v>4200</v>
      </c>
      <c r="J33" s="18">
        <f>J32+I33</f>
        <v>7100</v>
      </c>
      <c r="K33" s="23"/>
      <c r="L33" s="9">
        <f>C33*D33</f>
        <v>13800</v>
      </c>
    </row>
    <row r="34" spans="1:12" s="3" customFormat="1">
      <c r="A34" s="12"/>
      <c r="B34" s="21" t="s">
        <v>117</v>
      </c>
      <c r="C34" s="21"/>
      <c r="D34" s="11"/>
      <c r="E34" s="11"/>
      <c r="F34" s="11">
        <v>-60000</v>
      </c>
      <c r="G34" s="42">
        <f>G33+F34</f>
        <v>0</v>
      </c>
      <c r="H34" s="12"/>
      <c r="I34" s="12"/>
      <c r="J34" s="12"/>
      <c r="K34" s="23"/>
      <c r="L34" s="8">
        <f>SUM(L32:L33)</f>
        <v>52900</v>
      </c>
    </row>
    <row r="35" spans="1:12" s="3" customFormat="1">
      <c r="A35" s="27"/>
      <c r="B35" s="21"/>
      <c r="C35" s="21"/>
      <c r="D35" s="11"/>
      <c r="E35" s="11"/>
      <c r="F35" s="11"/>
      <c r="G35" s="13" t="s">
        <v>110</v>
      </c>
      <c r="H35" s="18"/>
      <c r="I35" s="18"/>
      <c r="J35" s="17"/>
      <c r="K35" s="23"/>
      <c r="L35" s="8"/>
    </row>
    <row r="36" spans="1:12">
      <c r="A36" s="46" t="s">
        <v>20</v>
      </c>
      <c r="B36" s="12" t="s">
        <v>11</v>
      </c>
      <c r="C36" s="12">
        <v>27</v>
      </c>
      <c r="D36" s="17">
        <v>13800</v>
      </c>
      <c r="E36" s="17">
        <v>16000</v>
      </c>
      <c r="F36" s="20">
        <f t="shared" ref="F36:F39" si="22">C36*E36</f>
        <v>432000</v>
      </c>
      <c r="G36" s="20">
        <v>432000</v>
      </c>
      <c r="H36" s="20">
        <f t="shared" ref="H36:H39" si="23">E36-D36</f>
        <v>2200</v>
      </c>
      <c r="I36" s="20">
        <f t="shared" ref="I36:I39" si="24">C36*H36</f>
        <v>59400</v>
      </c>
      <c r="J36" s="20">
        <v>59400</v>
      </c>
      <c r="K36" s="12"/>
      <c r="L36" s="9">
        <f>C36*D36</f>
        <v>372600</v>
      </c>
    </row>
    <row r="37" spans="1:12">
      <c r="A37" s="12"/>
      <c r="B37" s="12" t="s">
        <v>30</v>
      </c>
      <c r="C37" s="12">
        <v>1</v>
      </c>
      <c r="D37" s="17">
        <v>39100</v>
      </c>
      <c r="E37" s="17">
        <v>45000</v>
      </c>
      <c r="F37" s="20">
        <f t="shared" si="22"/>
        <v>45000</v>
      </c>
      <c r="G37" s="20">
        <f>G36+F37</f>
        <v>477000</v>
      </c>
      <c r="H37" s="20">
        <f t="shared" si="23"/>
        <v>5900</v>
      </c>
      <c r="I37" s="20">
        <f t="shared" si="24"/>
        <v>5900</v>
      </c>
      <c r="J37" s="20">
        <f>J36+I37</f>
        <v>65300</v>
      </c>
      <c r="K37" s="12"/>
      <c r="L37" s="9">
        <f t="shared" ref="L37:L39" si="25">C37*D37</f>
        <v>39100</v>
      </c>
    </row>
    <row r="38" spans="1:12">
      <c r="A38" s="12"/>
      <c r="B38" s="12" t="s">
        <v>12</v>
      </c>
      <c r="C38" s="12">
        <v>11</v>
      </c>
      <c r="D38" s="17">
        <v>35250</v>
      </c>
      <c r="E38" s="17">
        <v>39000</v>
      </c>
      <c r="F38" s="20">
        <f t="shared" si="22"/>
        <v>429000</v>
      </c>
      <c r="G38" s="20">
        <f t="shared" ref="G38:G39" si="26">G37+F38</f>
        <v>906000</v>
      </c>
      <c r="H38" s="20">
        <f t="shared" si="23"/>
        <v>3750</v>
      </c>
      <c r="I38" s="20">
        <f t="shared" si="24"/>
        <v>41250</v>
      </c>
      <c r="J38" s="20">
        <f t="shared" ref="J38:J39" si="27">J37+I38</f>
        <v>106550</v>
      </c>
      <c r="K38" s="12"/>
      <c r="L38" s="9">
        <f t="shared" si="25"/>
        <v>387750</v>
      </c>
    </row>
    <row r="39" spans="1:12" ht="15.75" thickBot="1">
      <c r="A39" s="12"/>
      <c r="B39" s="12" t="s">
        <v>14</v>
      </c>
      <c r="C39" s="12">
        <v>2</v>
      </c>
      <c r="D39" s="17">
        <v>76900</v>
      </c>
      <c r="E39" s="17">
        <v>85000</v>
      </c>
      <c r="F39" s="20">
        <f t="shared" si="22"/>
        <v>170000</v>
      </c>
      <c r="G39" s="41">
        <f t="shared" si="26"/>
        <v>1076000</v>
      </c>
      <c r="H39" s="20">
        <f t="shared" si="23"/>
        <v>8100</v>
      </c>
      <c r="I39" s="20">
        <f t="shared" si="24"/>
        <v>16200</v>
      </c>
      <c r="J39" s="20">
        <f t="shared" si="27"/>
        <v>122750</v>
      </c>
      <c r="K39" s="12"/>
      <c r="L39" s="9">
        <f t="shared" si="25"/>
        <v>153800</v>
      </c>
    </row>
    <row r="40" spans="1:12">
      <c r="A40" s="12"/>
      <c r="B40" s="21" t="s">
        <v>21</v>
      </c>
      <c r="C40" s="21"/>
      <c r="D40" s="11"/>
      <c r="E40" s="11"/>
      <c r="F40" s="11">
        <v>-5000</v>
      </c>
      <c r="G40" s="42">
        <f>G39+F40</f>
        <v>1071000</v>
      </c>
      <c r="H40" s="12"/>
      <c r="I40" s="12"/>
      <c r="J40" s="12"/>
      <c r="K40" s="12"/>
      <c r="L40" s="8">
        <f>SUM(L36:L39)</f>
        <v>953250</v>
      </c>
    </row>
    <row r="41" spans="1:12">
      <c r="A41" s="12"/>
      <c r="B41" s="21" t="s">
        <v>43</v>
      </c>
      <c r="C41" s="21"/>
      <c r="D41" s="11"/>
      <c r="E41" s="11"/>
      <c r="F41" s="11">
        <v>-30000</v>
      </c>
      <c r="G41" s="42">
        <f t="shared" ref="G41:G52" si="28">G40+F41</f>
        <v>1041000</v>
      </c>
      <c r="H41" s="12"/>
      <c r="I41" s="12"/>
      <c r="J41" s="12"/>
      <c r="K41" s="12"/>
    </row>
    <row r="42" spans="1:12">
      <c r="A42" s="12"/>
      <c r="B42" s="21" t="s">
        <v>128</v>
      </c>
      <c r="C42" s="21"/>
      <c r="D42" s="11"/>
      <c r="E42" s="11"/>
      <c r="F42" s="11">
        <v>-200000</v>
      </c>
      <c r="G42" s="42">
        <f t="shared" si="28"/>
        <v>841000</v>
      </c>
      <c r="H42" s="12"/>
      <c r="I42" s="12"/>
      <c r="J42" s="12"/>
      <c r="K42" s="12"/>
    </row>
    <row r="43" spans="1:12">
      <c r="A43" s="12"/>
      <c r="B43" s="21" t="s">
        <v>128</v>
      </c>
      <c r="C43" s="21"/>
      <c r="D43" s="11"/>
      <c r="E43" s="11"/>
      <c r="F43" s="11">
        <v>-200000</v>
      </c>
      <c r="G43" s="42">
        <f t="shared" si="28"/>
        <v>641000</v>
      </c>
      <c r="H43" s="12"/>
      <c r="I43" s="12"/>
      <c r="J43" s="12"/>
      <c r="K43" s="12"/>
    </row>
    <row r="44" spans="1:12">
      <c r="A44" s="12"/>
      <c r="B44" s="21" t="s">
        <v>129</v>
      </c>
      <c r="C44" s="21"/>
      <c r="D44" s="11"/>
      <c r="E44" s="11"/>
      <c r="F44" s="11">
        <v>-72000</v>
      </c>
      <c r="G44" s="42">
        <f t="shared" si="28"/>
        <v>569000</v>
      </c>
      <c r="H44" s="12"/>
      <c r="I44" s="12"/>
      <c r="J44" s="12"/>
      <c r="K44" s="12"/>
    </row>
    <row r="45" spans="1:12">
      <c r="A45" s="12"/>
      <c r="B45" s="21" t="s">
        <v>130</v>
      </c>
      <c r="C45" s="21"/>
      <c r="D45" s="11"/>
      <c r="E45" s="11"/>
      <c r="F45" s="11">
        <v>-32000</v>
      </c>
      <c r="G45" s="42">
        <f t="shared" si="28"/>
        <v>537000</v>
      </c>
      <c r="H45" s="12"/>
      <c r="I45" s="12"/>
      <c r="J45" s="12"/>
      <c r="K45" s="12"/>
    </row>
    <row r="46" spans="1:12">
      <c r="A46" s="12"/>
      <c r="B46" s="21" t="s">
        <v>131</v>
      </c>
      <c r="C46" s="21"/>
      <c r="D46" s="11"/>
      <c r="E46" s="11"/>
      <c r="F46" s="11">
        <v>-39000</v>
      </c>
      <c r="G46" s="42">
        <f t="shared" si="28"/>
        <v>498000</v>
      </c>
      <c r="H46" s="12"/>
      <c r="I46" s="12"/>
      <c r="J46" s="12"/>
      <c r="K46" s="12"/>
    </row>
    <row r="47" spans="1:12">
      <c r="A47" s="12"/>
      <c r="B47" s="21" t="s">
        <v>132</v>
      </c>
      <c r="C47" s="21"/>
      <c r="D47" s="11"/>
      <c r="E47" s="11"/>
      <c r="F47" s="11">
        <v>-16000</v>
      </c>
      <c r="G47" s="42">
        <f t="shared" si="28"/>
        <v>482000</v>
      </c>
      <c r="H47" s="12"/>
      <c r="I47" s="12"/>
      <c r="J47" s="12"/>
      <c r="K47" s="12"/>
    </row>
    <row r="48" spans="1:12">
      <c r="A48" s="12"/>
      <c r="B48" s="21" t="s">
        <v>133</v>
      </c>
      <c r="C48" s="21"/>
      <c r="D48" s="11"/>
      <c r="E48" s="11"/>
      <c r="F48" s="11">
        <v>-16000</v>
      </c>
      <c r="G48" s="42">
        <f t="shared" si="28"/>
        <v>466000</v>
      </c>
      <c r="H48" s="12"/>
      <c r="I48" s="12"/>
      <c r="J48" s="12"/>
      <c r="K48" s="12"/>
    </row>
    <row r="49" spans="1:12">
      <c r="A49" s="12"/>
      <c r="B49" s="21" t="s">
        <v>134</v>
      </c>
      <c r="C49" s="21"/>
      <c r="D49" s="11"/>
      <c r="E49" s="11"/>
      <c r="F49" s="11">
        <v>-71000</v>
      </c>
      <c r="G49" s="42">
        <f t="shared" si="28"/>
        <v>395000</v>
      </c>
      <c r="H49" s="12"/>
      <c r="I49" s="12"/>
      <c r="J49" s="12"/>
      <c r="K49" s="12"/>
    </row>
    <row r="50" spans="1:12">
      <c r="A50" s="12"/>
      <c r="B50" s="21" t="s">
        <v>135</v>
      </c>
      <c r="C50" s="21"/>
      <c r="D50" s="11"/>
      <c r="E50" s="11"/>
      <c r="F50" s="11">
        <v>-39000</v>
      </c>
      <c r="G50" s="42">
        <f t="shared" si="28"/>
        <v>356000</v>
      </c>
      <c r="H50" s="12"/>
      <c r="I50" s="12"/>
      <c r="J50" s="12"/>
      <c r="K50" s="12"/>
    </row>
    <row r="51" spans="1:12">
      <c r="A51" s="12"/>
      <c r="B51" s="21" t="s">
        <v>136</v>
      </c>
      <c r="C51" s="21"/>
      <c r="D51" s="11"/>
      <c r="E51" s="11"/>
      <c r="F51" s="11">
        <v>-71000</v>
      </c>
      <c r="G51" s="42">
        <f t="shared" si="28"/>
        <v>285000</v>
      </c>
      <c r="H51" s="12"/>
      <c r="I51" s="12"/>
      <c r="J51" s="12"/>
      <c r="K51" s="12"/>
    </row>
    <row r="52" spans="1:12">
      <c r="A52" s="12"/>
      <c r="B52" s="21" t="s">
        <v>137</v>
      </c>
      <c r="C52" s="21"/>
      <c r="D52" s="11"/>
      <c r="E52" s="11"/>
      <c r="F52" s="11">
        <v>-285000</v>
      </c>
      <c r="G52" s="42">
        <f t="shared" si="28"/>
        <v>0</v>
      </c>
      <c r="H52" s="12"/>
      <c r="I52" s="12"/>
      <c r="J52" s="12"/>
      <c r="K52" s="12"/>
    </row>
    <row r="53" spans="1:12" s="3" customFormat="1">
      <c r="A53" s="27"/>
      <c r="B53" s="23"/>
      <c r="C53" s="23"/>
      <c r="D53" s="24"/>
      <c r="E53" s="24"/>
      <c r="F53" s="20"/>
      <c r="G53" s="20"/>
      <c r="H53" s="20"/>
      <c r="I53" s="20"/>
      <c r="J53" s="24"/>
      <c r="K53" s="23"/>
      <c r="L53" s="9"/>
    </row>
    <row r="54" spans="1:12" s="3" customFormat="1">
      <c r="A54" s="46" t="s">
        <v>32</v>
      </c>
      <c r="B54" s="12" t="s">
        <v>12</v>
      </c>
      <c r="C54" s="23">
        <v>1</v>
      </c>
      <c r="D54" s="24">
        <v>35250</v>
      </c>
      <c r="E54" s="24">
        <v>39000</v>
      </c>
      <c r="F54" s="20">
        <f>C54*E54</f>
        <v>39000</v>
      </c>
      <c r="G54" s="20">
        <f t="shared" ref="G54:G55" si="29">G53+F54</f>
        <v>39000</v>
      </c>
      <c r="H54" s="20">
        <f>E54-D54</f>
        <v>3750</v>
      </c>
      <c r="I54" s="20">
        <f>C54*H54</f>
        <v>3750</v>
      </c>
      <c r="J54" s="24">
        <f>J53+I54</f>
        <v>3750</v>
      </c>
      <c r="K54" s="23"/>
      <c r="L54" s="9">
        <f t="shared" ref="L54:L55" si="30">C54*D54</f>
        <v>35250</v>
      </c>
    </row>
    <row r="55" spans="1:12" s="3" customFormat="1" ht="15.75" thickBot="1">
      <c r="A55" s="21"/>
      <c r="B55" s="21" t="s">
        <v>52</v>
      </c>
      <c r="C55" s="23">
        <v>1</v>
      </c>
      <c r="D55" s="24">
        <v>39100</v>
      </c>
      <c r="E55" s="24">
        <v>45000</v>
      </c>
      <c r="F55" s="20">
        <f t="shared" ref="F55" si="31">C55*E55</f>
        <v>45000</v>
      </c>
      <c r="G55" s="44">
        <f t="shared" si="29"/>
        <v>84000</v>
      </c>
      <c r="H55" s="20">
        <f t="shared" ref="H55" si="32">E55-D55</f>
        <v>5900</v>
      </c>
      <c r="I55" s="20">
        <f t="shared" ref="I55" si="33">C55*H55</f>
        <v>5900</v>
      </c>
      <c r="J55" s="11">
        <f t="shared" ref="J55" si="34">J54+I55</f>
        <v>9650</v>
      </c>
      <c r="K55" s="23"/>
      <c r="L55" s="9">
        <f t="shared" si="30"/>
        <v>39100</v>
      </c>
    </row>
    <row r="56" spans="1:12">
      <c r="A56" s="12"/>
      <c r="B56" s="21" t="s">
        <v>38</v>
      </c>
      <c r="C56" s="12"/>
      <c r="D56" s="17"/>
      <c r="E56" s="11"/>
      <c r="F56" s="11">
        <v>-84000</v>
      </c>
      <c r="G56" s="42">
        <f>G55+F56</f>
        <v>0</v>
      </c>
      <c r="H56" s="12"/>
      <c r="I56" s="12"/>
      <c r="J56" s="12"/>
      <c r="K56" s="12"/>
      <c r="L56" s="8">
        <f>SUM(L53:L55)</f>
        <v>74350</v>
      </c>
    </row>
  </sheetData>
  <mergeCells count="1">
    <mergeCell ref="F1:K1"/>
  </mergeCells>
  <pageMargins left="0.7" right="0.7" top="0.75" bottom="0.75" header="0.3" footer="0.3"/>
  <pageSetup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D19" sqref="D19"/>
    </sheetView>
  </sheetViews>
  <sheetFormatPr defaultRowHeight="15"/>
  <cols>
    <col min="1" max="1" width="11.710937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75" t="s">
        <v>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>
        <v>2</v>
      </c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54</v>
      </c>
    </row>
    <row r="3" spans="1:12" ht="15.75" thickBot="1">
      <c r="A3" s="46" t="s">
        <v>122</v>
      </c>
      <c r="B3" s="12" t="s">
        <v>14</v>
      </c>
      <c r="C3" s="12">
        <v>1</v>
      </c>
      <c r="D3" s="17">
        <v>75000</v>
      </c>
      <c r="E3" s="17">
        <v>85000</v>
      </c>
      <c r="F3" s="18">
        <f>C3*E3</f>
        <v>85000</v>
      </c>
      <c r="G3" s="41">
        <v>85000</v>
      </c>
      <c r="H3" s="18">
        <f>E3-D3</f>
        <v>10000</v>
      </c>
      <c r="I3" s="18">
        <f>C3*H3</f>
        <v>10000</v>
      </c>
      <c r="J3" s="17">
        <v>10000</v>
      </c>
      <c r="K3" s="12"/>
      <c r="L3" s="7">
        <f>C3*D3</f>
        <v>75000</v>
      </c>
    </row>
    <row r="4" spans="1:12" s="1" customFormat="1">
      <c r="A4" s="21"/>
      <c r="B4" s="21" t="s">
        <v>42</v>
      </c>
      <c r="C4" s="21"/>
      <c r="D4" s="11"/>
      <c r="E4" s="11"/>
      <c r="F4" s="13">
        <v>-85000</v>
      </c>
      <c r="G4" s="45">
        <f>G3+F4</f>
        <v>0</v>
      </c>
      <c r="H4" s="13"/>
      <c r="I4" s="13"/>
      <c r="J4" s="11"/>
      <c r="K4" s="21"/>
      <c r="L4" s="8"/>
    </row>
    <row r="5" spans="1:12">
      <c r="A5" s="12"/>
      <c r="B5" s="21"/>
      <c r="C5" s="21"/>
      <c r="D5" s="11"/>
      <c r="E5" s="11"/>
      <c r="F5" s="11"/>
      <c r="G5" s="13"/>
      <c r="H5" s="12"/>
      <c r="I5" s="12"/>
      <c r="J5" s="17"/>
      <c r="K5" s="12"/>
      <c r="L5" s="7"/>
    </row>
    <row r="6" spans="1:12">
      <c r="A6" s="46" t="s">
        <v>22</v>
      </c>
      <c r="B6" s="21" t="s">
        <v>11</v>
      </c>
      <c r="C6" s="23">
        <v>47</v>
      </c>
      <c r="D6" s="24">
        <v>10500</v>
      </c>
      <c r="E6" s="24">
        <v>13000</v>
      </c>
      <c r="F6" s="20">
        <f>C6*E6</f>
        <v>611000</v>
      </c>
      <c r="G6" s="20">
        <v>611000</v>
      </c>
      <c r="H6" s="18">
        <f>E6-D6</f>
        <v>2500</v>
      </c>
      <c r="I6" s="18">
        <f>C6*H6</f>
        <v>117500</v>
      </c>
      <c r="J6" s="24">
        <v>117500</v>
      </c>
      <c r="K6" s="12"/>
      <c r="L6" s="7">
        <f>C6*D6</f>
        <v>493500</v>
      </c>
    </row>
    <row r="7" spans="1:12">
      <c r="A7" s="21"/>
      <c r="B7" s="21" t="s">
        <v>12</v>
      </c>
      <c r="C7" s="23">
        <v>7</v>
      </c>
      <c r="D7" s="24">
        <v>34500</v>
      </c>
      <c r="E7" s="24">
        <v>39000</v>
      </c>
      <c r="F7" s="20">
        <f>C7*E7</f>
        <v>273000</v>
      </c>
      <c r="G7" s="20">
        <f t="shared" ref="G7:G9" si="0">G6+F7</f>
        <v>884000</v>
      </c>
      <c r="H7" s="18">
        <f>E7-D7</f>
        <v>4500</v>
      </c>
      <c r="I7" s="18">
        <f>C7*H7</f>
        <v>31500</v>
      </c>
      <c r="J7" s="24">
        <f>J6+I7</f>
        <v>149000</v>
      </c>
      <c r="K7" s="12"/>
      <c r="L7" s="7">
        <f t="shared" ref="L7:L9" si="1">C7*D7</f>
        <v>241500</v>
      </c>
    </row>
    <row r="8" spans="1:12">
      <c r="A8" s="21"/>
      <c r="B8" s="21" t="s">
        <v>107</v>
      </c>
      <c r="C8" s="23">
        <v>1</v>
      </c>
      <c r="D8" s="24">
        <v>75000</v>
      </c>
      <c r="E8" s="24">
        <v>85000</v>
      </c>
      <c r="F8" s="20">
        <f>C8*E8</f>
        <v>85000</v>
      </c>
      <c r="G8" s="20">
        <f t="shared" si="0"/>
        <v>969000</v>
      </c>
      <c r="H8" s="18">
        <f>E8-D8</f>
        <v>10000</v>
      </c>
      <c r="I8" s="18">
        <f>C8*H8</f>
        <v>10000</v>
      </c>
      <c r="J8" s="24">
        <f>J7+I8</f>
        <v>159000</v>
      </c>
      <c r="K8" s="12"/>
      <c r="L8" s="7">
        <f t="shared" si="1"/>
        <v>75000</v>
      </c>
    </row>
    <row r="9" spans="1:12" ht="15.75" thickBot="1">
      <c r="A9" s="21"/>
      <c r="B9" s="21" t="s">
        <v>108</v>
      </c>
      <c r="C9" s="23">
        <v>1</v>
      </c>
      <c r="D9" s="24">
        <v>8175</v>
      </c>
      <c r="E9" s="24">
        <v>9500</v>
      </c>
      <c r="F9" s="20">
        <f>C9*E9</f>
        <v>9500</v>
      </c>
      <c r="G9" s="44">
        <f t="shared" si="0"/>
        <v>978500</v>
      </c>
      <c r="H9" s="18">
        <f>E9-D9</f>
        <v>1325</v>
      </c>
      <c r="I9" s="18">
        <f>C9*H9</f>
        <v>1325</v>
      </c>
      <c r="J9" s="11">
        <f>J8+I9</f>
        <v>160325</v>
      </c>
      <c r="K9" s="12"/>
      <c r="L9" s="7">
        <f t="shared" si="1"/>
        <v>8175</v>
      </c>
    </row>
    <row r="10" spans="1:12">
      <c r="A10" s="12"/>
      <c r="B10" s="21" t="s">
        <v>41</v>
      </c>
      <c r="C10" s="21"/>
      <c r="D10" s="11"/>
      <c r="E10" s="11"/>
      <c r="F10" s="11">
        <v>-5000</v>
      </c>
      <c r="G10" s="42">
        <f>G9+F10</f>
        <v>973500</v>
      </c>
      <c r="H10" s="12"/>
      <c r="I10" s="18"/>
      <c r="J10" s="17"/>
      <c r="K10" s="12"/>
      <c r="L10" s="8">
        <f>SUM(L6:L9)</f>
        <v>818175</v>
      </c>
    </row>
    <row r="11" spans="1:12">
      <c r="A11" s="12"/>
      <c r="B11" s="21" t="s">
        <v>42</v>
      </c>
      <c r="C11" s="21"/>
      <c r="D11" s="11"/>
      <c r="E11" s="11"/>
      <c r="F11" s="11">
        <v>-973500</v>
      </c>
      <c r="G11" s="13">
        <f>G10+F11</f>
        <v>0</v>
      </c>
      <c r="H11" s="12"/>
      <c r="I11" s="18"/>
      <c r="J11" s="17"/>
      <c r="K11" s="12"/>
    </row>
    <row r="12" spans="1:12" s="1" customFormat="1">
      <c r="A12" s="21"/>
      <c r="B12" s="21"/>
      <c r="C12" s="21"/>
      <c r="D12" s="11"/>
      <c r="E12" s="31"/>
      <c r="F12" s="31"/>
      <c r="G12" s="32"/>
      <c r="H12" s="13"/>
      <c r="I12" s="13"/>
      <c r="J12" s="11"/>
      <c r="K12" s="21"/>
      <c r="L12" s="8"/>
    </row>
    <row r="13" spans="1:12" s="1" customFormat="1">
      <c r="A13" s="46" t="s">
        <v>51</v>
      </c>
      <c r="B13" s="21" t="s">
        <v>11</v>
      </c>
      <c r="C13" s="21">
        <v>22</v>
      </c>
      <c r="D13" s="11">
        <v>10500</v>
      </c>
      <c r="E13" s="31">
        <v>13000</v>
      </c>
      <c r="F13" s="31">
        <f>C13*E13</f>
        <v>286000</v>
      </c>
      <c r="G13" s="32">
        <v>286000</v>
      </c>
      <c r="H13" s="13">
        <f>E13-D13</f>
        <v>2500</v>
      </c>
      <c r="I13" s="13">
        <f>C13*H13</f>
        <v>55000</v>
      </c>
      <c r="J13" s="11">
        <v>55000</v>
      </c>
      <c r="K13" s="21"/>
      <c r="L13" s="8">
        <f>C13*D13</f>
        <v>231000</v>
      </c>
    </row>
    <row r="14" spans="1:12" s="1" customFormat="1" ht="15.75" thickBot="1">
      <c r="A14" s="21"/>
      <c r="B14" s="21" t="s">
        <v>71</v>
      </c>
      <c r="C14" s="21">
        <v>3</v>
      </c>
      <c r="D14" s="11">
        <v>34500</v>
      </c>
      <c r="E14" s="57">
        <v>39000</v>
      </c>
      <c r="F14" s="11">
        <f>C14*E14</f>
        <v>117000</v>
      </c>
      <c r="G14" s="41">
        <f>G13+F14</f>
        <v>403000</v>
      </c>
      <c r="H14" s="13">
        <f>E14-D14</f>
        <v>4500</v>
      </c>
      <c r="I14" s="13">
        <f>C14*H14</f>
        <v>13500</v>
      </c>
      <c r="J14" s="11">
        <f>J13+I14</f>
        <v>68500</v>
      </c>
      <c r="K14" s="21"/>
      <c r="L14" s="8">
        <f t="shared" ref="L14" si="2">C14*D14</f>
        <v>103500</v>
      </c>
    </row>
    <row r="15" spans="1:12" s="1" customFormat="1">
      <c r="A15" s="21"/>
      <c r="B15" s="21" t="s">
        <v>124</v>
      </c>
      <c r="C15" s="21"/>
      <c r="D15" s="11"/>
      <c r="E15" s="57"/>
      <c r="F15" s="73">
        <v>-126000</v>
      </c>
      <c r="G15" s="42">
        <f>G14+F15</f>
        <v>277000</v>
      </c>
      <c r="H15" s="58"/>
      <c r="I15" s="13"/>
      <c r="J15" s="11"/>
      <c r="K15" s="21"/>
      <c r="L15" s="8">
        <f>SUM(L13:L14)</f>
        <v>334500</v>
      </c>
    </row>
    <row r="16" spans="1:12" s="1" customFormat="1">
      <c r="A16" s="21"/>
      <c r="B16" s="21" t="s">
        <v>126</v>
      </c>
      <c r="C16" s="21"/>
      <c r="D16" s="11"/>
      <c r="E16" s="31"/>
      <c r="F16" s="59">
        <v>-65000</v>
      </c>
      <c r="G16" s="13">
        <f>G15+F16</f>
        <v>212000</v>
      </c>
      <c r="H16" s="58"/>
      <c r="I16" s="13"/>
      <c r="J16" s="11"/>
      <c r="K16" s="21"/>
      <c r="L16" s="8"/>
    </row>
    <row r="17" spans="1:12" s="1" customFormat="1">
      <c r="A17" s="21"/>
      <c r="B17" s="21" t="s">
        <v>125</v>
      </c>
      <c r="C17" s="21"/>
      <c r="D17" s="11"/>
      <c r="E17" s="31"/>
      <c r="F17" s="57">
        <v>-78000</v>
      </c>
      <c r="G17" s="13">
        <f>G16+F17</f>
        <v>134000</v>
      </c>
      <c r="H17" s="58"/>
      <c r="I17" s="13"/>
      <c r="J17" s="11"/>
      <c r="K17" s="21"/>
      <c r="L17" s="8"/>
    </row>
    <row r="18" spans="1:12" s="1" customFormat="1">
      <c r="A18" s="21"/>
      <c r="B18" s="21" t="s">
        <v>126</v>
      </c>
      <c r="C18" s="21"/>
      <c r="D18" s="11"/>
      <c r="E18" s="31"/>
      <c r="F18" s="57">
        <v>-134000</v>
      </c>
      <c r="G18" s="13">
        <f>G17+F18</f>
        <v>0</v>
      </c>
      <c r="H18" s="58"/>
      <c r="I18" s="13"/>
      <c r="J18" s="11"/>
      <c r="K18" s="21"/>
      <c r="L18" s="8"/>
    </row>
    <row r="19" spans="1:12" ht="15.75" thickBot="1">
      <c r="A19" s="12"/>
      <c r="B19" s="23"/>
      <c r="C19" s="12"/>
      <c r="D19" s="17"/>
      <c r="E19" s="28"/>
      <c r="F19" s="31"/>
      <c r="G19" s="32"/>
      <c r="H19" s="12"/>
      <c r="I19" s="12"/>
      <c r="J19" s="17"/>
      <c r="K19" s="12"/>
    </row>
    <row r="20" spans="1:12" ht="15.75" thickBot="1">
      <c r="A20" s="12"/>
      <c r="B20" s="23"/>
      <c r="C20" s="12"/>
      <c r="D20" s="29"/>
      <c r="E20" s="78" t="s">
        <v>23</v>
      </c>
      <c r="F20" s="79"/>
      <c r="G20" s="80"/>
      <c r="H20" s="30"/>
      <c r="I20" s="12"/>
      <c r="J20" s="17"/>
      <c r="K20" s="12"/>
    </row>
    <row r="21" spans="1:12" ht="15.75" thickBot="1">
      <c r="A21" s="12"/>
      <c r="B21" s="23"/>
      <c r="C21" s="12"/>
      <c r="D21" s="29"/>
      <c r="E21" s="78" t="s">
        <v>24</v>
      </c>
      <c r="F21" s="79"/>
      <c r="G21" s="80"/>
      <c r="H21" s="30"/>
      <c r="I21" s="12"/>
      <c r="J21" s="17"/>
      <c r="K21" s="12"/>
    </row>
    <row r="22" spans="1:12" ht="15.75" thickBot="1">
      <c r="A22" s="12"/>
      <c r="B22" s="23"/>
      <c r="C22" s="12"/>
      <c r="D22" s="29"/>
      <c r="E22" s="76" t="s">
        <v>25</v>
      </c>
      <c r="F22" s="77"/>
      <c r="G22" s="35">
        <f>GODOWN!G19+GODOWN!G33+GODOWN!G45+GODOWN!G48+GODOWN!G58+GODOWN!G64+DAR!G7+DAR!G15+DAR!G25+DAR!G33+DAR!G39+DAR!G55+MOSHI!G3+MOSHI!G9+MOSHI!G14</f>
        <v>9014500</v>
      </c>
      <c r="H22" s="30"/>
      <c r="I22" s="12"/>
      <c r="J22" s="17"/>
      <c r="K22" s="12"/>
    </row>
    <row r="23" spans="1:12" ht="15.75" thickBot="1">
      <c r="A23" s="12"/>
      <c r="B23" s="21"/>
      <c r="C23" s="12"/>
      <c r="D23" s="29"/>
      <c r="E23" s="76" t="s">
        <v>26</v>
      </c>
      <c r="F23" s="77"/>
      <c r="G23" s="36">
        <f>GODOWN!L20+GODOWN!L34+GODOWN!L46+GODOWN!L50+GODOWN!L59+GODOWN!L65+DAR!L8+DAR!L16+DAR!L26+DAR!L34+DAR!L40+DAR!L56+MOSHI!L3+MOSHI!L10+MOSHI!L15</f>
        <v>8062588.8399999999</v>
      </c>
      <c r="H23" s="30"/>
      <c r="I23" s="12"/>
      <c r="J23" s="17"/>
      <c r="K23" s="12"/>
    </row>
    <row r="24" spans="1:12" ht="15.75" thickBot="1">
      <c r="A24" s="12"/>
      <c r="B24" s="12"/>
      <c r="C24" s="12"/>
      <c r="D24" s="29"/>
      <c r="E24" s="76" t="s">
        <v>27</v>
      </c>
      <c r="F24" s="77"/>
      <c r="G24" s="36">
        <f>G22-G23</f>
        <v>951911.16000000015</v>
      </c>
      <c r="H24" s="30"/>
      <c r="I24" s="12"/>
      <c r="J24" s="17"/>
      <c r="K24" s="12"/>
    </row>
    <row r="25" spans="1:12" ht="15.75" thickBot="1">
      <c r="A25" s="12"/>
      <c r="B25" s="12"/>
      <c r="C25" s="12"/>
      <c r="D25" s="29"/>
      <c r="E25" s="76" t="s">
        <v>28</v>
      </c>
      <c r="F25" s="77"/>
      <c r="G25" s="35">
        <v>346500</v>
      </c>
      <c r="H25" s="30"/>
      <c r="I25" s="12"/>
      <c r="J25" s="17"/>
      <c r="K25" s="12"/>
    </row>
    <row r="26" spans="1:12" ht="15.75" thickBot="1">
      <c r="A26" s="12"/>
      <c r="B26" s="12"/>
      <c r="C26" s="12"/>
      <c r="D26" s="29"/>
      <c r="E26" s="76" t="s">
        <v>29</v>
      </c>
      <c r="F26" s="77"/>
      <c r="G26" s="36">
        <f>G24-G25</f>
        <v>605411.16000000015</v>
      </c>
      <c r="H26" s="30"/>
      <c r="I26" s="12"/>
      <c r="J26" s="17"/>
      <c r="K26" s="12"/>
    </row>
    <row r="27" spans="1:12">
      <c r="A27" s="12"/>
      <c r="B27" s="12"/>
      <c r="C27" s="12"/>
      <c r="D27" s="17"/>
      <c r="E27" s="33"/>
      <c r="F27" s="34"/>
      <c r="G27" s="34"/>
      <c r="H27" s="12"/>
      <c r="I27" s="12"/>
      <c r="J27" s="17"/>
      <c r="K27" s="12"/>
    </row>
    <row r="28" spans="1:12">
      <c r="A28" s="12"/>
      <c r="B28" s="12"/>
      <c r="C28" s="12"/>
      <c r="D28" s="17"/>
      <c r="E28" s="17"/>
      <c r="F28" s="12"/>
      <c r="G28" s="12"/>
      <c r="H28" s="12"/>
      <c r="I28" s="12"/>
      <c r="J28" s="17"/>
      <c r="K28" s="12"/>
    </row>
  </sheetData>
  <mergeCells count="8">
    <mergeCell ref="E26:F26"/>
    <mergeCell ref="E20:G20"/>
    <mergeCell ref="E21:G21"/>
    <mergeCell ref="A1:K1"/>
    <mergeCell ref="E25:F25"/>
    <mergeCell ref="E24:F24"/>
    <mergeCell ref="E23:F23"/>
    <mergeCell ref="E22:F22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7" sqref="F7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43" customFormat="1" ht="18.7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>
      <c r="A2" s="61"/>
      <c r="B2" s="61"/>
      <c r="C2" s="61"/>
      <c r="D2" s="62"/>
      <c r="E2" s="62"/>
      <c r="F2" s="61"/>
      <c r="G2" s="61"/>
      <c r="H2" s="61"/>
      <c r="I2" s="61"/>
      <c r="J2" s="62"/>
      <c r="K2" s="61"/>
    </row>
    <row r="3" spans="1:11">
      <c r="A3" s="63"/>
      <c r="B3" s="64"/>
      <c r="C3" s="64"/>
      <c r="D3" s="65"/>
      <c r="E3" s="65"/>
      <c r="F3" s="66"/>
      <c r="G3" s="66"/>
      <c r="H3" s="66"/>
      <c r="I3" s="66"/>
      <c r="J3" s="65"/>
      <c r="K3" s="64"/>
    </row>
    <row r="4" spans="1:11">
      <c r="A4" s="67"/>
      <c r="B4" s="64"/>
      <c r="C4" s="64"/>
      <c r="D4" s="65"/>
      <c r="E4" s="65"/>
      <c r="F4" s="66"/>
      <c r="G4" s="68"/>
      <c r="H4" s="66"/>
      <c r="I4" s="66"/>
      <c r="J4" s="69"/>
      <c r="K4" s="64"/>
    </row>
    <row r="5" spans="1:11">
      <c r="A5" s="64"/>
      <c r="B5" s="67"/>
      <c r="C5" s="67"/>
      <c r="D5" s="69"/>
      <c r="E5" s="69"/>
      <c r="F5" s="69"/>
      <c r="G5" s="68"/>
      <c r="H5" s="64"/>
      <c r="I5" s="64"/>
      <c r="J5" s="65"/>
      <c r="K5" s="64"/>
    </row>
    <row r="6" spans="1:11">
      <c r="A6" s="64"/>
      <c r="B6" s="67"/>
      <c r="C6" s="67"/>
      <c r="D6" s="69"/>
      <c r="E6" s="69"/>
      <c r="F6" s="69"/>
      <c r="G6" s="68"/>
      <c r="H6" s="64"/>
      <c r="I6" s="64"/>
      <c r="J6" s="65"/>
      <c r="K6" s="64"/>
    </row>
    <row r="7" spans="1:11">
      <c r="A7" s="63"/>
      <c r="B7" s="67"/>
      <c r="C7" s="70"/>
      <c r="D7" s="71"/>
      <c r="E7" s="71"/>
      <c r="F7" s="72"/>
      <c r="G7" s="72"/>
      <c r="H7" s="66"/>
      <c r="I7" s="66"/>
      <c r="J7" s="71"/>
      <c r="K7" s="64"/>
    </row>
    <row r="8" spans="1:11">
      <c r="A8" s="67"/>
      <c r="B8" s="67"/>
      <c r="C8" s="70"/>
      <c r="D8" s="71"/>
      <c r="E8" s="71"/>
      <c r="F8" s="72"/>
      <c r="G8" s="68"/>
      <c r="H8" s="66"/>
      <c r="I8" s="66"/>
      <c r="J8" s="69"/>
      <c r="K8" s="64"/>
    </row>
    <row r="9" spans="1:11">
      <c r="A9" s="64"/>
      <c r="B9" s="67"/>
      <c r="C9" s="67"/>
      <c r="D9" s="69"/>
      <c r="E9" s="69"/>
      <c r="F9" s="69"/>
      <c r="G9" s="68"/>
      <c r="H9" s="64"/>
      <c r="I9" s="66"/>
      <c r="J9" s="65"/>
      <c r="K9" s="64"/>
    </row>
    <row r="10" spans="1:11">
      <c r="A10" s="64"/>
      <c r="B10" s="67"/>
      <c r="C10" s="67"/>
      <c r="D10" s="69"/>
      <c r="E10" s="69"/>
      <c r="F10" s="69"/>
      <c r="G10" s="68"/>
      <c r="H10" s="64"/>
      <c r="I10" s="66"/>
      <c r="J10" s="65"/>
      <c r="K10" s="64"/>
    </row>
    <row r="11" spans="1:11">
      <c r="A11" s="63"/>
      <c r="B11" s="67"/>
      <c r="C11" s="70"/>
      <c r="D11" s="71"/>
      <c r="E11" s="71"/>
      <c r="F11" s="72"/>
      <c r="G11" s="72"/>
      <c r="H11" s="66"/>
      <c r="I11" s="66"/>
      <c r="J11" s="71"/>
      <c r="K11" s="64"/>
    </row>
    <row r="12" spans="1:11">
      <c r="A12" s="67"/>
      <c r="B12" s="67"/>
      <c r="C12" s="70"/>
      <c r="D12" s="71"/>
      <c r="E12" s="71"/>
      <c r="F12" s="72"/>
      <c r="G12" s="68"/>
      <c r="H12" s="66"/>
      <c r="I12" s="66"/>
      <c r="J12" s="69"/>
      <c r="K12" s="64"/>
    </row>
    <row r="13" spans="1:11">
      <c r="A13" s="64"/>
      <c r="B13" s="67"/>
      <c r="C13" s="67"/>
      <c r="D13" s="69"/>
      <c r="E13" s="69"/>
      <c r="F13" s="69"/>
      <c r="G13" s="68"/>
      <c r="H13" s="64"/>
      <c r="I13" s="66"/>
      <c r="J13" s="65"/>
      <c r="K13" s="64"/>
    </row>
    <row r="14" spans="1:1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3" sqref="D13"/>
    </sheetView>
  </sheetViews>
  <sheetFormatPr defaultRowHeight="15"/>
  <cols>
    <col min="1" max="1" width="10.85546875" customWidth="1"/>
    <col min="2" max="2" width="16" customWidth="1"/>
    <col min="4" max="4" width="12.140625" customWidth="1"/>
    <col min="5" max="5" width="11.7109375" customWidth="1"/>
    <col min="6" max="6" width="12.85546875" customWidth="1"/>
    <col min="7" max="7" width="11.28515625" customWidth="1"/>
    <col min="8" max="8" width="10.42578125" customWidth="1"/>
    <col min="9" max="9" width="11.85546875" customWidth="1"/>
    <col min="10" max="10" width="11.5703125" customWidth="1"/>
    <col min="11" max="11" width="11.140625" customWidth="1"/>
  </cols>
  <sheetData>
    <row r="1" spans="1:11" ht="18.7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>
      <c r="A2" s="61"/>
      <c r="B2" s="61"/>
      <c r="C2" s="61"/>
      <c r="D2" s="62"/>
      <c r="E2" s="62"/>
      <c r="F2" s="61"/>
      <c r="G2" s="61"/>
      <c r="H2" s="61"/>
      <c r="I2" s="61"/>
      <c r="J2" s="62"/>
      <c r="K2" s="61"/>
    </row>
    <row r="3" spans="1:11">
      <c r="A3" s="63"/>
      <c r="B3" s="64"/>
      <c r="C3" s="64"/>
      <c r="D3" s="65"/>
      <c r="E3" s="65"/>
      <c r="F3" s="66"/>
      <c r="G3" s="66"/>
      <c r="H3" s="66"/>
      <c r="I3" s="66"/>
      <c r="J3" s="65"/>
      <c r="K3" s="64"/>
    </row>
    <row r="4" spans="1:11">
      <c r="A4" s="67"/>
      <c r="B4" s="64"/>
      <c r="C4" s="64"/>
      <c r="D4" s="65"/>
      <c r="E4" s="65"/>
      <c r="F4" s="66"/>
      <c r="G4" s="72"/>
      <c r="H4" s="66"/>
      <c r="I4" s="66"/>
      <c r="J4" s="71"/>
      <c r="K4" s="64"/>
    </row>
    <row r="5" spans="1:11">
      <c r="A5" s="67"/>
      <c r="B5" s="64"/>
      <c r="C5" s="64"/>
      <c r="D5" s="65"/>
      <c r="E5" s="65"/>
      <c r="F5" s="66"/>
      <c r="G5" s="68"/>
      <c r="H5" s="66"/>
      <c r="I5" s="66"/>
      <c r="J5" s="71"/>
      <c r="K5" s="64"/>
    </row>
    <row r="6" spans="1:11">
      <c r="A6" s="64"/>
      <c r="B6" s="67"/>
      <c r="C6" s="67"/>
      <c r="D6" s="69"/>
      <c r="E6" s="69"/>
      <c r="F6" s="69"/>
      <c r="G6" s="68"/>
      <c r="H6" s="64"/>
      <c r="I6" s="64"/>
      <c r="J6" s="65"/>
      <c r="K6" s="64"/>
    </row>
    <row r="7" spans="1:11">
      <c r="A7" s="64"/>
      <c r="B7" s="67"/>
      <c r="C7" s="67"/>
      <c r="D7" s="69"/>
      <c r="E7" s="69"/>
      <c r="F7" s="69"/>
      <c r="G7" s="68"/>
      <c r="H7" s="64"/>
      <c r="I7" s="64"/>
      <c r="J7" s="65"/>
      <c r="K7" s="64"/>
    </row>
    <row r="8" spans="1:1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</row>
    <row r="9" spans="1:1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GODOWN</vt:lpstr>
      <vt:lpstr>DAR</vt:lpstr>
      <vt:lpstr>MOSHI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2019-11-13T10:23:21Z</dcterms:modified>
</cp:coreProperties>
</file>