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25" windowWidth="14805" windowHeight="7890" activeTab="2"/>
  </bookViews>
  <sheets>
    <sheet name="GODOWN" sheetId="1" r:id="rId1"/>
    <sheet name="DAR" sheetId="2" r:id="rId2"/>
    <sheet name="MOSHI" sheetId="3" r:id="rId3"/>
    <sheet name="Sheet1" sheetId="4" r:id="rId4"/>
    <sheet name="Sheet2" sheetId="5" r:id="rId5"/>
  </sheets>
  <calcPr calcId="124519"/>
</workbook>
</file>

<file path=xl/calcChain.xml><?xml version="1.0" encoding="utf-8"?>
<calcChain xmlns="http://schemas.openxmlformats.org/spreadsheetml/2006/main">
  <c r="G52" i="3"/>
  <c r="G50"/>
  <c r="L46" i="2"/>
  <c r="L47"/>
  <c r="L48"/>
  <c r="L49"/>
  <c r="L50"/>
  <c r="L63"/>
  <c r="L64"/>
  <c r="L65"/>
  <c r="L45"/>
  <c r="H46"/>
  <c r="I46" s="1"/>
  <c r="J46" s="1"/>
  <c r="H47"/>
  <c r="I47" s="1"/>
  <c r="H48"/>
  <c r="I48" s="1"/>
  <c r="H49"/>
  <c r="I49" s="1"/>
  <c r="H50"/>
  <c r="I50" s="1"/>
  <c r="H45"/>
  <c r="I45" s="1"/>
  <c r="F50"/>
  <c r="F46"/>
  <c r="G46" s="1"/>
  <c r="F47"/>
  <c r="F48"/>
  <c r="F49"/>
  <c r="F45"/>
  <c r="L24" i="3"/>
  <c r="L25"/>
  <c r="L26"/>
  <c r="H25"/>
  <c r="I25" s="1"/>
  <c r="H26"/>
  <c r="I26" s="1"/>
  <c r="F25"/>
  <c r="F26"/>
  <c r="L4"/>
  <c r="L5"/>
  <c r="L6"/>
  <c r="L16"/>
  <c r="L17"/>
  <c r="L18"/>
  <c r="H6"/>
  <c r="I6" s="1"/>
  <c r="F6"/>
  <c r="H4"/>
  <c r="I4" s="1"/>
  <c r="J4" s="1"/>
  <c r="H5"/>
  <c r="I5" s="1"/>
  <c r="G4"/>
  <c r="F4"/>
  <c r="F5"/>
  <c r="L35"/>
  <c r="L36"/>
  <c r="L37"/>
  <c r="L38"/>
  <c r="L39"/>
  <c r="L34"/>
  <c r="L40" s="1"/>
  <c r="H35"/>
  <c r="I35" s="1"/>
  <c r="J35" s="1"/>
  <c r="H36"/>
  <c r="I36" s="1"/>
  <c r="H37"/>
  <c r="I37" s="1"/>
  <c r="H38"/>
  <c r="I38" s="1"/>
  <c r="H39"/>
  <c r="I39" s="1"/>
  <c r="H34"/>
  <c r="I34" s="1"/>
  <c r="F35"/>
  <c r="G35" s="1"/>
  <c r="F36"/>
  <c r="F37"/>
  <c r="F38"/>
  <c r="F39"/>
  <c r="F34"/>
  <c r="L77" i="2"/>
  <c r="L78"/>
  <c r="L79"/>
  <c r="L76"/>
  <c r="H78"/>
  <c r="I78" s="1"/>
  <c r="H79"/>
  <c r="I79" s="1"/>
  <c r="F78"/>
  <c r="F79"/>
  <c r="H77"/>
  <c r="H76"/>
  <c r="I76" s="1"/>
  <c r="F76"/>
  <c r="L17"/>
  <c r="L18"/>
  <c r="L19"/>
  <c r="L20"/>
  <c r="L21"/>
  <c r="L22"/>
  <c r="L23"/>
  <c r="L24"/>
  <c r="L25"/>
  <c r="L26"/>
  <c r="L27"/>
  <c r="F20"/>
  <c r="F21"/>
  <c r="F22"/>
  <c r="F23"/>
  <c r="F24"/>
  <c r="F25"/>
  <c r="F26"/>
  <c r="F27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L61" i="1"/>
  <c r="L62"/>
  <c r="L63"/>
  <c r="L64"/>
  <c r="L65"/>
  <c r="L55"/>
  <c r="L56"/>
  <c r="L57"/>
  <c r="L48"/>
  <c r="L49"/>
  <c r="L50"/>
  <c r="L51"/>
  <c r="L4"/>
  <c r="L5"/>
  <c r="L6"/>
  <c r="L7"/>
  <c r="L8"/>
  <c r="L9"/>
  <c r="L10"/>
  <c r="L11"/>
  <c r="L12"/>
  <c r="L21"/>
  <c r="L22"/>
  <c r="L23"/>
  <c r="L24"/>
  <c r="L25"/>
  <c r="L26"/>
  <c r="L27"/>
  <c r="L28"/>
  <c r="L29"/>
  <c r="L30"/>
  <c r="L31"/>
  <c r="L32"/>
  <c r="F32"/>
  <c r="H32"/>
  <c r="I32" s="1"/>
  <c r="J47" i="2" l="1"/>
  <c r="G47"/>
  <c r="G48" s="1"/>
  <c r="G49" s="1"/>
  <c r="G50" s="1"/>
  <c r="G51" s="1"/>
  <c r="G52" s="1"/>
  <c r="G53" s="1"/>
  <c r="G54" s="1"/>
  <c r="G55" s="1"/>
  <c r="J48"/>
  <c r="J49" s="1"/>
  <c r="J50" s="1"/>
  <c r="L51"/>
  <c r="G36" i="3"/>
  <c r="G5"/>
  <c r="G6" s="1"/>
  <c r="G7" s="1"/>
  <c r="G8" s="1"/>
  <c r="G9" s="1"/>
  <c r="G10" s="1"/>
  <c r="G11" s="1"/>
  <c r="G12" s="1"/>
  <c r="G13" s="1"/>
  <c r="J5"/>
  <c r="J6" s="1"/>
  <c r="J37"/>
  <c r="J38" s="1"/>
  <c r="J36"/>
  <c r="J39"/>
  <c r="G37"/>
  <c r="G38" s="1"/>
  <c r="G39" s="1"/>
  <c r="G40" s="1"/>
  <c r="G41" s="1"/>
  <c r="G42" s="1"/>
  <c r="G43" s="1"/>
  <c r="G44" s="1"/>
  <c r="F31" i="1"/>
  <c r="H31"/>
  <c r="I31" s="1"/>
  <c r="F30"/>
  <c r="H30"/>
  <c r="I30" s="1"/>
  <c r="F29"/>
  <c r="H29"/>
  <c r="I29" s="1"/>
  <c r="F28"/>
  <c r="H28"/>
  <c r="I28" s="1"/>
  <c r="F12"/>
  <c r="H12"/>
  <c r="I12" s="1"/>
  <c r="L36" i="2"/>
  <c r="L37"/>
  <c r="L38"/>
  <c r="L58"/>
  <c r="L59"/>
  <c r="H59"/>
  <c r="I59" s="1"/>
  <c r="F59"/>
  <c r="L4"/>
  <c r="L5"/>
  <c r="L6"/>
  <c r="L7"/>
  <c r="L8"/>
  <c r="L9"/>
  <c r="L10"/>
  <c r="L11"/>
  <c r="L37" i="1"/>
  <c r="L38"/>
  <c r="L39"/>
  <c r="G81"/>
  <c r="F11" i="2"/>
  <c r="H11"/>
  <c r="I11" s="1"/>
  <c r="F10"/>
  <c r="H10"/>
  <c r="I10" s="1"/>
  <c r="F9"/>
  <c r="H9"/>
  <c r="I9" s="1"/>
  <c r="F8"/>
  <c r="H8"/>
  <c r="I8" s="1"/>
  <c r="F64" i="1"/>
  <c r="H64"/>
  <c r="I64" s="1"/>
  <c r="F65"/>
  <c r="H65"/>
  <c r="I65" s="1"/>
  <c r="F51"/>
  <c r="H51"/>
  <c r="I51" s="1"/>
  <c r="L57" i="2"/>
  <c r="L20" i="1"/>
  <c r="L33" s="1"/>
  <c r="H58" i="2"/>
  <c r="I58" s="1"/>
  <c r="J58" s="1"/>
  <c r="J59" s="1"/>
  <c r="H57"/>
  <c r="I57" s="1"/>
  <c r="F58"/>
  <c r="G58" s="1"/>
  <c r="F57"/>
  <c r="H36"/>
  <c r="I36" s="1"/>
  <c r="J36" s="1"/>
  <c r="H37"/>
  <c r="I37" s="1"/>
  <c r="H38"/>
  <c r="I38" s="1"/>
  <c r="F36"/>
  <c r="G36" s="1"/>
  <c r="F37"/>
  <c r="F38"/>
  <c r="H6"/>
  <c r="I6" s="1"/>
  <c r="H7"/>
  <c r="I7" s="1"/>
  <c r="F6"/>
  <c r="F7"/>
  <c r="G59" l="1"/>
  <c r="G60" s="1"/>
  <c r="L60"/>
  <c r="G37"/>
  <c r="G38" s="1"/>
  <c r="G39" s="1"/>
  <c r="J37"/>
  <c r="J38" s="1"/>
  <c r="H24" i="1"/>
  <c r="I24" s="1"/>
  <c r="H25"/>
  <c r="I25" s="1"/>
  <c r="H26"/>
  <c r="I26" s="1"/>
  <c r="H27"/>
  <c r="I27" s="1"/>
  <c r="F24"/>
  <c r="F25"/>
  <c r="F26"/>
  <c r="F27"/>
  <c r="H21"/>
  <c r="I21" s="1"/>
  <c r="H22"/>
  <c r="I22" s="1"/>
  <c r="H23"/>
  <c r="I23" s="1"/>
  <c r="F21"/>
  <c r="F22"/>
  <c r="F23"/>
  <c r="H39"/>
  <c r="I39" s="1"/>
  <c r="F39"/>
  <c r="H62"/>
  <c r="I62" s="1"/>
  <c r="H63"/>
  <c r="I63" s="1"/>
  <c r="F62"/>
  <c r="F63"/>
  <c r="H56"/>
  <c r="H57"/>
  <c r="I57" s="1"/>
  <c r="L23" i="3"/>
  <c r="H24"/>
  <c r="I24" s="1"/>
  <c r="J24" s="1"/>
  <c r="J25" s="1"/>
  <c r="J26" s="1"/>
  <c r="F24"/>
  <c r="G24" s="1"/>
  <c r="G25" s="1"/>
  <c r="G26" s="1"/>
  <c r="H23"/>
  <c r="I23" s="1"/>
  <c r="F23"/>
  <c r="L62" i="2"/>
  <c r="L15" i="3"/>
  <c r="L3"/>
  <c r="L7" s="1"/>
  <c r="L35" i="2"/>
  <c r="L39" s="1"/>
  <c r="L60" i="1"/>
  <c r="L66" s="1"/>
  <c r="L54"/>
  <c r="L58" s="1"/>
  <c r="F57"/>
  <c r="L47"/>
  <c r="L52" s="1"/>
  <c r="L36"/>
  <c r="L3"/>
  <c r="L13" s="1"/>
  <c r="F20"/>
  <c r="H20"/>
  <c r="I20" s="1"/>
  <c r="F11"/>
  <c r="H11"/>
  <c r="I11" s="1"/>
  <c r="F10"/>
  <c r="H10"/>
  <c r="I10" s="1"/>
  <c r="F9"/>
  <c r="H9"/>
  <c r="I9" s="1"/>
  <c r="L16" i="2"/>
  <c r="L28" s="1"/>
  <c r="H19"/>
  <c r="I19" s="1"/>
  <c r="F19"/>
  <c r="L3"/>
  <c r="L12" s="1"/>
  <c r="G83" i="1"/>
  <c r="G84" s="1"/>
  <c r="G85" s="1"/>
  <c r="G40" i="2" l="1"/>
  <c r="G41" s="1"/>
  <c r="G42" s="1"/>
  <c r="G43" s="1"/>
  <c r="G27" i="3"/>
  <c r="G28" s="1"/>
  <c r="G29" s="1"/>
  <c r="G30" s="1"/>
  <c r="G31" s="1"/>
  <c r="G32" s="1"/>
  <c r="L40" i="1"/>
  <c r="G86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H48"/>
  <c r="I48" s="1"/>
  <c r="J48" s="1"/>
  <c r="H49"/>
  <c r="I49" s="1"/>
  <c r="H50"/>
  <c r="I50" s="1"/>
  <c r="F48"/>
  <c r="G48" s="1"/>
  <c r="F49"/>
  <c r="F50"/>
  <c r="H18" i="2"/>
  <c r="I18" s="1"/>
  <c r="F18"/>
  <c r="F65"/>
  <c r="H65"/>
  <c r="I65" s="1"/>
  <c r="H18" i="3"/>
  <c r="I18" s="1"/>
  <c r="F18"/>
  <c r="I56" i="1"/>
  <c r="F56"/>
  <c r="H17" i="3"/>
  <c r="I17" s="1"/>
  <c r="F17"/>
  <c r="F54" i="1"/>
  <c r="F8"/>
  <c r="H8"/>
  <c r="I8" s="1"/>
  <c r="F64" i="2"/>
  <c r="H64"/>
  <c r="I64" s="1"/>
  <c r="G49" i="1" l="1"/>
  <c r="G50" s="1"/>
  <c r="G51" s="1"/>
  <c r="G52" s="1"/>
  <c r="J49"/>
  <c r="J50" s="1"/>
  <c r="J51" s="1"/>
  <c r="L80" i="2"/>
  <c r="L66"/>
  <c r="L19" i="3"/>
  <c r="H3"/>
  <c r="I3" s="1"/>
  <c r="I77" i="2"/>
  <c r="J77" s="1"/>
  <c r="J78" s="1"/>
  <c r="J79" s="1"/>
  <c r="F77"/>
  <c r="G77" s="1"/>
  <c r="G78" s="1"/>
  <c r="G79" s="1"/>
  <c r="G80" l="1"/>
  <c r="H61" i="1"/>
  <c r="I61" s="1"/>
  <c r="J61" s="1"/>
  <c r="J62" s="1"/>
  <c r="J63" s="1"/>
  <c r="J64" s="1"/>
  <c r="J65" s="1"/>
  <c r="F61"/>
  <c r="G61" s="1"/>
  <c r="H60"/>
  <c r="I60" s="1"/>
  <c r="F60"/>
  <c r="H5" i="2"/>
  <c r="I5" s="1"/>
  <c r="F5"/>
  <c r="G62" i="1" l="1"/>
  <c r="G63" s="1"/>
  <c r="G64" s="1"/>
  <c r="G65" s="1"/>
  <c r="G66" s="1"/>
  <c r="G67" s="1"/>
  <c r="G68" s="1"/>
  <c r="H55" l="1"/>
  <c r="I55" s="1"/>
  <c r="J55" s="1"/>
  <c r="J56" s="1"/>
  <c r="J57" s="1"/>
  <c r="F55"/>
  <c r="G55" s="1"/>
  <c r="G56" s="1"/>
  <c r="G57" s="1"/>
  <c r="G58" s="1"/>
  <c r="H54"/>
  <c r="I54" s="1"/>
  <c r="H16" i="3" l="1"/>
  <c r="I16" s="1"/>
  <c r="J16" s="1"/>
  <c r="J17" s="1"/>
  <c r="J18" s="1"/>
  <c r="F16"/>
  <c r="G16" s="1"/>
  <c r="G17" l="1"/>
  <c r="H47" i="1"/>
  <c r="I47" s="1"/>
  <c r="F47"/>
  <c r="H38"/>
  <c r="I38" s="1"/>
  <c r="F38"/>
  <c r="G18" i="3" l="1"/>
  <c r="G19" l="1"/>
  <c r="G20" s="1"/>
  <c r="G21" s="1"/>
  <c r="H37" i="1"/>
  <c r="I37" s="1"/>
  <c r="J37" s="1"/>
  <c r="J38" s="1"/>
  <c r="J39" s="1"/>
  <c r="F37"/>
  <c r="H36"/>
  <c r="I36" s="1"/>
  <c r="F36"/>
  <c r="H35" i="2"/>
  <c r="I35" s="1"/>
  <c r="F35"/>
  <c r="H17"/>
  <c r="I17" s="1"/>
  <c r="J17" s="1"/>
  <c r="J18" s="1"/>
  <c r="J19" s="1"/>
  <c r="J20" s="1"/>
  <c r="J21" s="1"/>
  <c r="J22" s="1"/>
  <c r="J23" s="1"/>
  <c r="J24" s="1"/>
  <c r="J25" s="1"/>
  <c r="J26" s="1"/>
  <c r="J27" s="1"/>
  <c r="F17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H16"/>
  <c r="I16" s="1"/>
  <c r="F16"/>
  <c r="G37" i="1" l="1"/>
  <c r="G38" s="1"/>
  <c r="G39" s="1"/>
  <c r="G40" s="1"/>
  <c r="G41" s="1"/>
  <c r="G42" s="1"/>
  <c r="G43" s="1"/>
  <c r="G44" s="1"/>
  <c r="G45" s="1"/>
  <c r="F63" i="2" l="1"/>
  <c r="G63" s="1"/>
  <c r="G64" s="1"/>
  <c r="G65" s="1"/>
  <c r="G66" s="1"/>
  <c r="G67" s="1"/>
  <c r="G68" s="1"/>
  <c r="G69" s="1"/>
  <c r="G70" s="1"/>
  <c r="G71" s="1"/>
  <c r="G72" s="1"/>
  <c r="G73" s="1"/>
  <c r="G74" s="1"/>
  <c r="H63"/>
  <c r="I63" s="1"/>
  <c r="J63" s="1"/>
  <c r="J64" s="1"/>
  <c r="J65" s="1"/>
  <c r="H62" l="1"/>
  <c r="I62" s="1"/>
  <c r="F62"/>
  <c r="H15" i="3" l="1"/>
  <c r="I15" s="1"/>
  <c r="F15"/>
  <c r="H4" i="2" l="1"/>
  <c r="I4" s="1"/>
  <c r="J4" s="1"/>
  <c r="J5" s="1"/>
  <c r="J6" s="1"/>
  <c r="J7" s="1"/>
  <c r="J8" s="1"/>
  <c r="J9" s="1"/>
  <c r="J10" s="1"/>
  <c r="J11" s="1"/>
  <c r="F4"/>
  <c r="G4" s="1"/>
  <c r="G5" s="1"/>
  <c r="G6" l="1"/>
  <c r="G7" s="1"/>
  <c r="G8" s="1"/>
  <c r="G9" s="1"/>
  <c r="G10" s="1"/>
  <c r="G11" s="1"/>
  <c r="G12" s="1"/>
  <c r="G13" s="1"/>
  <c r="G14" s="1"/>
  <c r="F3" i="3"/>
  <c r="H3" i="2" l="1"/>
  <c r="I3" s="1"/>
  <c r="F3"/>
  <c r="F7" i="1"/>
  <c r="H7"/>
  <c r="I7" s="1"/>
  <c r="H6" l="1"/>
  <c r="I6" s="1"/>
  <c r="F6"/>
  <c r="H5"/>
  <c r="I5" s="1"/>
  <c r="F5"/>
  <c r="H4"/>
  <c r="I4" s="1"/>
  <c r="J4" s="1"/>
  <c r="F4"/>
  <c r="G4" s="1"/>
  <c r="H3"/>
  <c r="I3" s="1"/>
  <c r="F3"/>
  <c r="J5" l="1"/>
  <c r="J6" s="1"/>
  <c r="J7" s="1"/>
  <c r="J8" s="1"/>
  <c r="J9" s="1"/>
  <c r="J10" s="1"/>
  <c r="J11" s="1"/>
  <c r="G5"/>
  <c r="G6" s="1"/>
  <c r="G7" s="1"/>
  <c r="G8" s="1"/>
  <c r="G9" s="1"/>
  <c r="G10" s="1"/>
  <c r="G11" s="1"/>
  <c r="J21" l="1"/>
  <c r="J22" s="1"/>
  <c r="J23" s="1"/>
  <c r="J24" s="1"/>
  <c r="J25" s="1"/>
  <c r="J26" s="1"/>
  <c r="J27" s="1"/>
  <c r="J28" s="1"/>
  <c r="J29" s="1"/>
  <c r="J30" s="1"/>
  <c r="J31" s="1"/>
  <c r="J32" s="1"/>
  <c r="J12"/>
  <c r="G21"/>
  <c r="G22" s="1"/>
  <c r="G23" s="1"/>
  <c r="G24" s="1"/>
  <c r="G25" s="1"/>
  <c r="G26" s="1"/>
  <c r="G27" s="1"/>
  <c r="G28" s="1"/>
  <c r="G29" s="1"/>
  <c r="G30" s="1"/>
  <c r="G31" s="1"/>
  <c r="G32" s="1"/>
  <c r="G33" s="1"/>
  <c r="G12"/>
  <c r="G13" s="1"/>
  <c r="G14" s="1"/>
  <c r="G15" s="1"/>
  <c r="G16" s="1"/>
  <c r="G17" s="1"/>
  <c r="G18" s="1"/>
  <c r="G34" l="1"/>
</calcChain>
</file>

<file path=xl/sharedStrings.xml><?xml version="1.0" encoding="utf-8"?>
<sst xmlns="http://schemas.openxmlformats.org/spreadsheetml/2006/main" count="268" uniqueCount="168">
  <si>
    <t>ITEM</t>
  </si>
  <si>
    <t>QTY</t>
  </si>
  <si>
    <t>COST PRICE</t>
  </si>
  <si>
    <t>SELLING PRICE</t>
  </si>
  <si>
    <t>MARGIN</t>
  </si>
  <si>
    <t>VALUE</t>
  </si>
  <si>
    <t>CUMMULATIVE VALUE</t>
  </si>
  <si>
    <t>TOTAL MARGIN</t>
  </si>
  <si>
    <t>NAME</t>
  </si>
  <si>
    <t>CUMMULATIVE MARGIN</t>
  </si>
  <si>
    <t>Mhn 6kg gas</t>
  </si>
  <si>
    <t>Mhn 15kg gas</t>
  </si>
  <si>
    <t>Burner</t>
  </si>
  <si>
    <t>Mhn 38kg gas</t>
  </si>
  <si>
    <t>CAROL</t>
  </si>
  <si>
    <t>AFRICANA</t>
  </si>
  <si>
    <t>M-PESA</t>
  </si>
  <si>
    <t>TEGETA</t>
  </si>
  <si>
    <t>MLALAKUWA</t>
  </si>
  <si>
    <t>LINDA</t>
  </si>
  <si>
    <t>Lunch</t>
  </si>
  <si>
    <t>PEMBE</t>
  </si>
  <si>
    <t>GRAND</t>
  </si>
  <si>
    <t>SUMMARY</t>
  </si>
  <si>
    <t>TOTAL SALES</t>
  </si>
  <si>
    <t>COST OF SALES</t>
  </si>
  <si>
    <t>GROSS PROFIT</t>
  </si>
  <si>
    <t>EXPENSES</t>
  </si>
  <si>
    <t>NET PROFIT</t>
  </si>
  <si>
    <t>Mhn 6kg complete</t>
  </si>
  <si>
    <t xml:space="preserve"> </t>
  </si>
  <si>
    <t>TABATA</t>
  </si>
  <si>
    <t>LINA A/C</t>
  </si>
  <si>
    <t>TOTAL</t>
  </si>
  <si>
    <t>happys lunch</t>
  </si>
  <si>
    <t>GODOWN</t>
  </si>
  <si>
    <t>cash to lina</t>
  </si>
  <si>
    <t>From godown</t>
  </si>
  <si>
    <t>EQUITY ACCOUNT</t>
  </si>
  <si>
    <t>payment to laborer</t>
  </si>
  <si>
    <t>fuel T166DRP</t>
  </si>
  <si>
    <t>From tausi</t>
  </si>
  <si>
    <t>M/JENIFER</t>
  </si>
  <si>
    <t>Mhn 6kg cyl.</t>
  </si>
  <si>
    <t>CASH TO LINA</t>
  </si>
  <si>
    <t>M/MAGRETH</t>
  </si>
  <si>
    <t>DEBORA</t>
  </si>
  <si>
    <t>Taifa 6kg complete</t>
  </si>
  <si>
    <t>payment for linas transport</t>
  </si>
  <si>
    <t>CASH LINA</t>
  </si>
  <si>
    <t>REMARKS</t>
  </si>
  <si>
    <t>Co2 25kg gas</t>
  </si>
  <si>
    <t>transport of gases to customer</t>
  </si>
  <si>
    <t xml:space="preserve">From carol </t>
  </si>
  <si>
    <t>Mhn 15kg gas &amp; cyl.</t>
  </si>
  <si>
    <t>payment for magreth and kimaros lunch</t>
  </si>
  <si>
    <t>payment for carol and peters lunch</t>
  </si>
  <si>
    <t>purchase of fuel for truck T704DKL</t>
  </si>
  <si>
    <t>payment for jenifer and mremas lunch</t>
  </si>
  <si>
    <t>allowance payment to peter driver T704DKL</t>
  </si>
  <si>
    <t>From M/Magreth</t>
  </si>
  <si>
    <t>From M/Jenifer</t>
  </si>
  <si>
    <t>From tabata</t>
  </si>
  <si>
    <t>clips</t>
  </si>
  <si>
    <t>EVANCY</t>
  </si>
  <si>
    <t>Taifa 6kg gas</t>
  </si>
  <si>
    <t xml:space="preserve">M-PESA </t>
  </si>
  <si>
    <t>Taifa 6kg cyl</t>
  </si>
  <si>
    <t>Mhn 6kg cyl</t>
  </si>
  <si>
    <t>Mhn 15kg cyl</t>
  </si>
  <si>
    <t>D.A 3.4 gas</t>
  </si>
  <si>
    <t>Oxygen 8.5</t>
  </si>
  <si>
    <t>cash to linah</t>
  </si>
  <si>
    <t>paulo advance</t>
  </si>
  <si>
    <t>fuel truck T 785 DLV</t>
  </si>
  <si>
    <t xml:space="preserve">Transport payment oxygen gas </t>
  </si>
  <si>
    <t xml:space="preserve">Taifa  38kg gas </t>
  </si>
  <si>
    <t>pipe</t>
  </si>
  <si>
    <t xml:space="preserve">    </t>
  </si>
  <si>
    <t xml:space="preserve">                                                                                       </t>
  </si>
  <si>
    <t>O2 8.5 GAS</t>
  </si>
  <si>
    <t>D.A 6.3</t>
  </si>
  <si>
    <t>Pipe single</t>
  </si>
  <si>
    <t>cash to boss</t>
  </si>
  <si>
    <t>transport 38kg to customer</t>
  </si>
  <si>
    <t>HAPPY</t>
  </si>
  <si>
    <t>mhn 6kg gas</t>
  </si>
  <si>
    <t>Medical O2 8.5</t>
  </si>
  <si>
    <t>buner</t>
  </si>
  <si>
    <t>cooker</t>
  </si>
  <si>
    <t>regelator L/P</t>
  </si>
  <si>
    <t>purchase soap</t>
  </si>
  <si>
    <t>From</t>
  </si>
  <si>
    <t>From tausi 10/11/2019</t>
  </si>
  <si>
    <t>trivets</t>
  </si>
  <si>
    <t>magreth advance</t>
  </si>
  <si>
    <t>diesel truck T165 DRP</t>
  </si>
  <si>
    <t>VOUCHER</t>
  </si>
  <si>
    <t>transport Manzese</t>
  </si>
  <si>
    <t>Peter transport to mkwajuni</t>
  </si>
  <si>
    <t>staff doreen casual labour payments</t>
  </si>
  <si>
    <t>luku</t>
  </si>
  <si>
    <t xml:space="preserve">  </t>
  </si>
  <si>
    <t>michael Sunday allowance</t>
  </si>
  <si>
    <t>D.A 3.4</t>
  </si>
  <si>
    <t>advance maresi</t>
  </si>
  <si>
    <t>advance happyness</t>
  </si>
  <si>
    <t>Home groceries maresi</t>
  </si>
  <si>
    <t>Mhn 6kg  compact gas</t>
  </si>
  <si>
    <t>mhn 38kg gas</t>
  </si>
  <si>
    <t xml:space="preserve">Mhn 15kg gas </t>
  </si>
  <si>
    <t xml:space="preserve">Mhn 6kg gas </t>
  </si>
  <si>
    <t>Cash to Lina</t>
  </si>
  <si>
    <t>mzee Temu allowance</t>
  </si>
  <si>
    <t>vocha</t>
  </si>
  <si>
    <t>photocopy</t>
  </si>
  <si>
    <t>bunner</t>
  </si>
  <si>
    <t>regulator L/P</t>
  </si>
  <si>
    <t>CO2 25kg</t>
  </si>
  <si>
    <t>Taifa 6kg cyl &amp;gas</t>
  </si>
  <si>
    <t>benner</t>
  </si>
  <si>
    <t>TAUSI 9/11</t>
  </si>
  <si>
    <t>TAUSI 10/11</t>
  </si>
  <si>
    <t>DATE; 9 &amp; 10-NOVEMBER-2019</t>
  </si>
  <si>
    <t>DATE; 9 &amp;10 -NOVEMBER-2019</t>
  </si>
  <si>
    <t>transport gas to customer</t>
  </si>
  <si>
    <t>shop electricity</t>
  </si>
  <si>
    <t>burner</t>
  </si>
  <si>
    <t>MOSHI OFFICE</t>
  </si>
  <si>
    <t>Taifa 6kg gas  cyl</t>
  </si>
  <si>
    <t>Mhn 6kg gas &amp;cyl</t>
  </si>
  <si>
    <t>Mhn 15kg gas cyl</t>
  </si>
  <si>
    <t>Diesel truck no T 900DKK</t>
  </si>
  <si>
    <t>Voucher</t>
  </si>
  <si>
    <t>advance Evance</t>
  </si>
  <si>
    <t xml:space="preserve">Mhn 6kg gas &amp; cyl </t>
  </si>
  <si>
    <t>diesel</t>
  </si>
  <si>
    <t>Mhn 6kg gas &amp; cyl</t>
  </si>
  <si>
    <t>paymen shop electricity</t>
  </si>
  <si>
    <t>richard Sunday allowance</t>
  </si>
  <si>
    <t>Joan A/C</t>
  </si>
  <si>
    <t>CASH TO BOSS</t>
  </si>
  <si>
    <t>M-PESA fredwid</t>
  </si>
  <si>
    <t>Fuel T784DRP</t>
  </si>
  <si>
    <t>Allowance payment to Linda</t>
  </si>
  <si>
    <t>M-PESA ronard</t>
  </si>
  <si>
    <t>M-PESA (1070-300)</t>
  </si>
  <si>
    <t>M-PESA debora 12/11</t>
  </si>
  <si>
    <t>to deboras A/C</t>
  </si>
  <si>
    <t>to evancys A/C</t>
  </si>
  <si>
    <t>Purchase of 2 chairs@13,000</t>
  </si>
  <si>
    <t>plumbing maintanence</t>
  </si>
  <si>
    <t>Deposit to DTB 12/11</t>
  </si>
  <si>
    <t>To mashakas A/C</t>
  </si>
  <si>
    <t>to africanas A/C</t>
  </si>
  <si>
    <t>discount 6kg 5@1000</t>
  </si>
  <si>
    <t>discount 15kg 5@1000</t>
  </si>
  <si>
    <t>M-PESA lucas</t>
  </si>
  <si>
    <t>to carols A/C</t>
  </si>
  <si>
    <t>CASH TO LNA 11/11</t>
  </si>
  <si>
    <t>TO MAGRETHS A/C</t>
  </si>
  <si>
    <t>M-PESA HQ</t>
  </si>
  <si>
    <t>TIGO-PESA jovin</t>
  </si>
  <si>
    <t>M-PESA najma</t>
  </si>
  <si>
    <t>M-PESA elizabeth</t>
  </si>
  <si>
    <t>M-PESA erick</t>
  </si>
  <si>
    <t>M-PESA zephania</t>
  </si>
  <si>
    <t>M-PESA jovin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</si>
</sst>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4" fillId="0" borderId="0" xfId="0" applyFont="1"/>
    <xf numFmtId="43" fontId="4" fillId="0" borderId="0" xfId="1" applyFont="1"/>
    <xf numFmtId="43" fontId="0" fillId="0" borderId="0" xfId="1" applyFont="1"/>
    <xf numFmtId="43" fontId="0" fillId="0" borderId="0" xfId="0" applyNumberFormat="1"/>
    <xf numFmtId="43" fontId="2" fillId="0" borderId="0" xfId="0" applyNumberFormat="1" applyFont="1"/>
    <xf numFmtId="43" fontId="0" fillId="0" borderId="0" xfId="0" applyNumberFormat="1" applyFont="1"/>
    <xf numFmtId="0" fontId="4" fillId="0" borderId="0" xfId="0" applyFont="1" applyAlignment="1">
      <alignment horizontal="right"/>
    </xf>
    <xf numFmtId="43" fontId="2" fillId="0" borderId="1" xfId="1" applyFont="1" applyBorder="1"/>
    <xf numFmtId="0" fontId="0" fillId="0" borderId="1" xfId="0" applyBorder="1"/>
    <xf numFmtId="43" fontId="2" fillId="0" borderId="1" xfId="0" applyNumberFormat="1" applyFont="1" applyBorder="1"/>
    <xf numFmtId="0" fontId="3" fillId="2" borderId="1" xfId="0" applyFont="1" applyFill="1" applyBorder="1" applyAlignment="1">
      <alignment horizontal="center" wrapText="1"/>
    </xf>
    <xf numFmtId="43" fontId="3" fillId="2" borderId="1" xfId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43" fontId="0" fillId="0" borderId="1" xfId="1" applyFont="1" applyBorder="1"/>
    <xf numFmtId="43" fontId="0" fillId="0" borderId="1" xfId="0" applyNumberFormat="1" applyBorder="1"/>
    <xf numFmtId="16" fontId="2" fillId="0" borderId="1" xfId="0" applyNumberFormat="1" applyFont="1" applyBorder="1" applyAlignment="1">
      <alignment horizontal="left"/>
    </xf>
    <xf numFmtId="43" fontId="0" fillId="0" borderId="1" xfId="0" applyNumberFormat="1" applyFont="1" applyBorder="1"/>
    <xf numFmtId="0" fontId="2" fillId="0" borderId="1" xfId="0" applyFont="1" applyBorder="1"/>
    <xf numFmtId="43" fontId="2" fillId="0" borderId="1" xfId="0" applyNumberFormat="1" applyFont="1" applyBorder="1" applyAlignment="1">
      <alignment horizontal="center"/>
    </xf>
    <xf numFmtId="0" fontId="0" fillId="0" borderId="1" xfId="0" applyFont="1" applyBorder="1"/>
    <xf numFmtId="43" fontId="1" fillId="0" borderId="1" xfId="1" applyFont="1" applyBorder="1"/>
    <xf numFmtId="43" fontId="6" fillId="0" borderId="1" xfId="0" applyNumberFormat="1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/>
    <xf numFmtId="43" fontId="0" fillId="0" borderId="4" xfId="1" applyFont="1" applyBorder="1"/>
    <xf numFmtId="43" fontId="0" fillId="0" borderId="2" xfId="1" applyFont="1" applyBorder="1"/>
    <xf numFmtId="0" fontId="0" fillId="0" borderId="3" xfId="0" applyBorder="1"/>
    <xf numFmtId="43" fontId="2" fillId="0" borderId="4" xfId="1" applyFont="1" applyBorder="1"/>
    <xf numFmtId="43" fontId="2" fillId="0" borderId="4" xfId="0" applyNumberFormat="1" applyFont="1" applyBorder="1"/>
    <xf numFmtId="43" fontId="0" fillId="0" borderId="6" xfId="1" applyFont="1" applyBorder="1"/>
    <xf numFmtId="0" fontId="0" fillId="0" borderId="6" xfId="0" applyBorder="1"/>
    <xf numFmtId="43" fontId="2" fillId="0" borderId="5" xfId="1" applyFont="1" applyBorder="1"/>
    <xf numFmtId="43" fontId="2" fillId="0" borderId="5" xfId="0" applyNumberFormat="1" applyFont="1" applyBorder="1"/>
    <xf numFmtId="43" fontId="0" fillId="0" borderId="1" xfId="0" applyNumberFormat="1" applyFont="1" applyFill="1" applyBorder="1"/>
    <xf numFmtId="43" fontId="2" fillId="0" borderId="1" xfId="1" applyFont="1" applyFill="1" applyBorder="1"/>
    <xf numFmtId="43" fontId="0" fillId="0" borderId="6" xfId="0" applyNumberFormat="1" applyFont="1" applyBorder="1"/>
    <xf numFmtId="43" fontId="2" fillId="0" borderId="12" xfId="0" applyNumberFormat="1" applyFont="1" applyBorder="1"/>
    <xf numFmtId="43" fontId="2" fillId="0" borderId="6" xfId="0" applyNumberFormat="1" applyFont="1" applyBorder="1"/>
    <xf numFmtId="0" fontId="8" fillId="0" borderId="0" xfId="0" applyFont="1"/>
    <xf numFmtId="43" fontId="2" fillId="0" borderId="12" xfId="0" applyNumberFormat="1" applyFont="1" applyFill="1" applyBorder="1"/>
    <xf numFmtId="0" fontId="2" fillId="3" borderId="1" xfId="0" applyFont="1" applyFill="1" applyBorder="1"/>
    <xf numFmtId="43" fontId="0" fillId="0" borderId="2" xfId="0" applyNumberFormat="1" applyBorder="1"/>
    <xf numFmtId="43" fontId="0" fillId="0" borderId="3" xfId="0" applyNumberFormat="1" applyBorder="1"/>
    <xf numFmtId="43" fontId="0" fillId="0" borderId="4" xfId="0" applyNumberFormat="1" applyFont="1" applyBorder="1"/>
    <xf numFmtId="43" fontId="0" fillId="0" borderId="4" xfId="0" applyNumberFormat="1" applyFont="1" applyFill="1" applyBorder="1"/>
    <xf numFmtId="0" fontId="2" fillId="3" borderId="1" xfId="0" applyFont="1" applyFill="1" applyBorder="1" applyAlignment="1">
      <alignment horizontal="left"/>
    </xf>
    <xf numFmtId="43" fontId="1" fillId="0" borderId="2" xfId="1" applyFont="1" applyBorder="1"/>
    <xf numFmtId="43" fontId="0" fillId="0" borderId="2" xfId="0" applyNumberFormat="1" applyFont="1" applyBorder="1"/>
    <xf numFmtId="43" fontId="1" fillId="0" borderId="4" xfId="1" applyFont="1" applyBorder="1"/>
    <xf numFmtId="43" fontId="2" fillId="0" borderId="14" xfId="1" applyFont="1" applyBorder="1"/>
    <xf numFmtId="43" fontId="2" fillId="0" borderId="15" xfId="1" applyFont="1" applyBorder="1"/>
    <xf numFmtId="43" fontId="2" fillId="0" borderId="3" xfId="0" applyNumberFormat="1" applyFont="1" applyBorder="1"/>
    <xf numFmtId="0" fontId="0" fillId="0" borderId="0" xfId="0" applyBorder="1"/>
    <xf numFmtId="0" fontId="3" fillId="0" borderId="0" xfId="0" applyFont="1" applyFill="1" applyBorder="1" applyAlignment="1">
      <alignment horizontal="center" wrapText="1"/>
    </xf>
    <xf numFmtId="43" fontId="3" fillId="0" borderId="0" xfId="1" applyFont="1" applyFill="1" applyBorder="1" applyAlignment="1">
      <alignment horizontal="center" wrapText="1"/>
    </xf>
    <xf numFmtId="14" fontId="2" fillId="0" borderId="0" xfId="0" applyNumberFormat="1" applyFont="1" applyFill="1" applyBorder="1"/>
    <xf numFmtId="0" fontId="0" fillId="0" borderId="0" xfId="0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2" fillId="0" borderId="0" xfId="0" applyFont="1" applyFill="1" applyBorder="1"/>
    <xf numFmtId="43" fontId="2" fillId="0" borderId="0" xfId="0" applyNumberFormat="1" applyFont="1" applyFill="1" applyBorder="1"/>
    <xf numFmtId="43" fontId="2" fillId="0" borderId="0" xfId="1" applyFont="1" applyFill="1" applyBorder="1"/>
    <xf numFmtId="0" fontId="0" fillId="0" borderId="0" xfId="0" applyFont="1" applyFill="1" applyBorder="1"/>
    <xf numFmtId="43" fontId="1" fillId="0" borderId="0" xfId="1" applyFont="1" applyFill="1" applyBorder="1"/>
    <xf numFmtId="43" fontId="0" fillId="0" borderId="0" xfId="0" applyNumberFormat="1" applyFont="1" applyFill="1" applyBorder="1"/>
    <xf numFmtId="43" fontId="2" fillId="0" borderId="2" xfId="1" applyFont="1" applyBorder="1"/>
    <xf numFmtId="43" fontId="0" fillId="0" borderId="6" xfId="0" applyNumberFormat="1" applyFont="1" applyFill="1" applyBorder="1"/>
    <xf numFmtId="43" fontId="1" fillId="0" borderId="15" xfId="1" applyFont="1" applyBorder="1"/>
    <xf numFmtId="43" fontId="0" fillId="0" borderId="3" xfId="0" applyNumberFormat="1" applyFont="1" applyBorder="1"/>
    <xf numFmtId="43" fontId="2" fillId="0" borderId="6" xfId="0" applyNumberFormat="1" applyFont="1" applyFill="1" applyBorder="1"/>
    <xf numFmtId="16" fontId="2" fillId="3" borderId="1" xfId="0" applyNumberFormat="1" applyFont="1" applyFill="1" applyBorder="1"/>
    <xf numFmtId="43" fontId="2" fillId="0" borderId="1" xfId="0" applyNumberFormat="1" applyFont="1" applyBorder="1" applyAlignment="1">
      <alignment horizontal="center"/>
    </xf>
    <xf numFmtId="0" fontId="5" fillId="0" borderId="13" xfId="0" applyFont="1" applyBorder="1" applyAlignment="1">
      <alignment horizontal="right"/>
    </xf>
    <xf numFmtId="43" fontId="2" fillId="0" borderId="10" xfId="1" applyFont="1" applyBorder="1" applyAlignment="1">
      <alignment horizontal="center"/>
    </xf>
    <xf numFmtId="43" fontId="2" fillId="0" borderId="11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1"/>
  <sheetViews>
    <sheetView workbookViewId="0">
      <selection activeCell="A52" sqref="A52"/>
    </sheetView>
  </sheetViews>
  <sheetFormatPr defaultRowHeight="15"/>
  <cols>
    <col min="1" max="1" width="14.28515625" customWidth="1"/>
    <col min="2" max="2" width="32" customWidth="1"/>
    <col min="3" max="3" width="5.85546875" customWidth="1"/>
    <col min="4" max="5" width="11.5703125" style="6" bestFit="1" customWidth="1"/>
    <col min="6" max="6" width="16" customWidth="1"/>
    <col min="7" max="7" width="15.140625" customWidth="1"/>
    <col min="8" max="8" width="11.7109375" customWidth="1"/>
    <col min="9" max="9" width="13" customWidth="1"/>
    <col min="10" max="10" width="12.85546875" customWidth="1"/>
    <col min="11" max="11" width="9.5703125" customWidth="1"/>
    <col min="12" max="12" width="16.140625" customWidth="1"/>
    <col min="13" max="13" width="11.5703125" bestFit="1" customWidth="1"/>
  </cols>
  <sheetData>
    <row r="1" spans="1:12" s="4" customFormat="1" ht="15.75">
      <c r="A1" s="10"/>
      <c r="B1" s="10"/>
      <c r="C1" s="10"/>
      <c r="D1" s="76" t="s">
        <v>123</v>
      </c>
      <c r="E1" s="76"/>
      <c r="F1" s="76"/>
      <c r="G1" s="76"/>
      <c r="H1" s="76"/>
      <c r="I1" s="76"/>
      <c r="J1" s="76"/>
      <c r="K1" s="76"/>
    </row>
    <row r="2" spans="1:12" s="2" customFormat="1" ht="30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4" t="s">
        <v>9</v>
      </c>
      <c r="K2" s="16" t="s">
        <v>50</v>
      </c>
    </row>
    <row r="3" spans="1:12">
      <c r="A3" s="49" t="s">
        <v>121</v>
      </c>
      <c r="B3" s="12" t="s">
        <v>10</v>
      </c>
      <c r="C3" s="12">
        <v>1</v>
      </c>
      <c r="D3" s="17">
        <v>13800</v>
      </c>
      <c r="E3" s="17">
        <v>16000</v>
      </c>
      <c r="F3" s="18">
        <f t="shared" ref="F3:F32" si="0">C3*E3</f>
        <v>16000</v>
      </c>
      <c r="G3" s="18">
        <v>16000</v>
      </c>
      <c r="H3" s="18">
        <f t="shared" ref="H3:H32" si="1">E3-D3</f>
        <v>2200</v>
      </c>
      <c r="I3" s="18">
        <f t="shared" ref="I3:I32" si="2">C3*H3</f>
        <v>2200</v>
      </c>
      <c r="J3" s="18">
        <v>2200</v>
      </c>
      <c r="K3" s="12"/>
      <c r="L3" s="7">
        <f>C3*D3</f>
        <v>13800</v>
      </c>
    </row>
    <row r="4" spans="1:12">
      <c r="A4" s="19"/>
      <c r="B4" s="12" t="s">
        <v>108</v>
      </c>
      <c r="C4" s="12">
        <v>1</v>
      </c>
      <c r="D4" s="17">
        <v>13800</v>
      </c>
      <c r="E4" s="17">
        <v>18000</v>
      </c>
      <c r="F4" s="18">
        <f t="shared" si="0"/>
        <v>18000</v>
      </c>
      <c r="G4" s="18">
        <f>G3+F4</f>
        <v>34000</v>
      </c>
      <c r="H4" s="18">
        <f t="shared" si="1"/>
        <v>4200</v>
      </c>
      <c r="I4" s="18">
        <f t="shared" si="2"/>
        <v>4200</v>
      </c>
      <c r="J4" s="18">
        <f>J3+I4</f>
        <v>6400</v>
      </c>
      <c r="K4" s="12"/>
      <c r="L4" s="7">
        <f t="shared" ref="L4:L12" si="3">C4*D4</f>
        <v>13800</v>
      </c>
    </row>
    <row r="5" spans="1:12">
      <c r="A5" s="12"/>
      <c r="B5" s="12" t="s">
        <v>54</v>
      </c>
      <c r="C5" s="12">
        <v>1</v>
      </c>
      <c r="D5" s="17">
        <v>35250</v>
      </c>
      <c r="E5" s="17">
        <v>43000</v>
      </c>
      <c r="F5" s="18">
        <f t="shared" si="0"/>
        <v>43000</v>
      </c>
      <c r="G5" s="18">
        <f t="shared" ref="G5:G32" si="4">G4+F5</f>
        <v>77000</v>
      </c>
      <c r="H5" s="18">
        <f t="shared" si="1"/>
        <v>7750</v>
      </c>
      <c r="I5" s="18">
        <f t="shared" si="2"/>
        <v>7750</v>
      </c>
      <c r="J5" s="18">
        <f t="shared" ref="J5:J32" si="5">J4+I5</f>
        <v>14150</v>
      </c>
      <c r="K5" s="12"/>
      <c r="L5" s="7">
        <f t="shared" si="3"/>
        <v>35250</v>
      </c>
    </row>
    <row r="6" spans="1:12">
      <c r="A6" s="12"/>
      <c r="B6" s="12" t="s">
        <v>29</v>
      </c>
      <c r="C6" s="12">
        <v>5</v>
      </c>
      <c r="D6" s="17">
        <v>39100</v>
      </c>
      <c r="E6" s="17">
        <v>45000</v>
      </c>
      <c r="F6" s="18">
        <f t="shared" si="0"/>
        <v>225000</v>
      </c>
      <c r="G6" s="18">
        <f t="shared" si="4"/>
        <v>302000</v>
      </c>
      <c r="H6" s="18">
        <f t="shared" si="1"/>
        <v>5900</v>
      </c>
      <c r="I6" s="18">
        <f t="shared" si="2"/>
        <v>29500</v>
      </c>
      <c r="J6" s="18">
        <f t="shared" si="5"/>
        <v>43650</v>
      </c>
      <c r="K6" s="12"/>
      <c r="L6" s="7">
        <f t="shared" si="3"/>
        <v>195500</v>
      </c>
    </row>
    <row r="7" spans="1:12">
      <c r="A7" s="12"/>
      <c r="B7" s="12" t="s">
        <v>71</v>
      </c>
      <c r="C7" s="12">
        <v>1</v>
      </c>
      <c r="D7" s="17">
        <v>15340</v>
      </c>
      <c r="E7" s="17">
        <v>25000</v>
      </c>
      <c r="F7" s="18">
        <f t="shared" si="0"/>
        <v>25000</v>
      </c>
      <c r="G7" s="18">
        <f t="shared" si="4"/>
        <v>327000</v>
      </c>
      <c r="H7" s="18">
        <f t="shared" si="1"/>
        <v>9660</v>
      </c>
      <c r="I7" s="18">
        <f t="shared" si="2"/>
        <v>9660</v>
      </c>
      <c r="J7" s="18">
        <f t="shared" si="5"/>
        <v>53310</v>
      </c>
      <c r="K7" s="12"/>
      <c r="L7" s="7">
        <f t="shared" si="3"/>
        <v>15340</v>
      </c>
    </row>
    <row r="8" spans="1:12">
      <c r="A8" s="12"/>
      <c r="B8" s="12" t="s">
        <v>71</v>
      </c>
      <c r="C8" s="12">
        <v>1</v>
      </c>
      <c r="D8" s="17">
        <v>15340</v>
      </c>
      <c r="E8" s="17">
        <v>30000</v>
      </c>
      <c r="F8" s="18">
        <f t="shared" si="0"/>
        <v>30000</v>
      </c>
      <c r="G8" s="20">
        <f t="shared" si="4"/>
        <v>357000</v>
      </c>
      <c r="H8" s="18">
        <f t="shared" si="1"/>
        <v>14660</v>
      </c>
      <c r="I8" s="18">
        <f t="shared" si="2"/>
        <v>14660</v>
      </c>
      <c r="J8" s="18">
        <f t="shared" si="5"/>
        <v>67970</v>
      </c>
      <c r="K8" s="12"/>
      <c r="L8" s="7">
        <f t="shared" si="3"/>
        <v>15340</v>
      </c>
    </row>
    <row r="9" spans="1:12">
      <c r="A9" s="12"/>
      <c r="B9" s="12" t="s">
        <v>12</v>
      </c>
      <c r="C9" s="12">
        <v>1</v>
      </c>
      <c r="D9" s="17">
        <v>2500</v>
      </c>
      <c r="E9" s="17">
        <v>7000</v>
      </c>
      <c r="F9" s="18">
        <f t="shared" si="0"/>
        <v>7000</v>
      </c>
      <c r="G9" s="20">
        <f t="shared" si="4"/>
        <v>364000</v>
      </c>
      <c r="H9" s="18">
        <f t="shared" si="1"/>
        <v>4500</v>
      </c>
      <c r="I9" s="18">
        <f t="shared" si="2"/>
        <v>4500</v>
      </c>
      <c r="J9" s="18">
        <f t="shared" si="5"/>
        <v>72470</v>
      </c>
      <c r="K9" s="12"/>
      <c r="L9" s="7">
        <f t="shared" si="3"/>
        <v>2500</v>
      </c>
    </row>
    <row r="10" spans="1:12">
      <c r="A10" s="12"/>
      <c r="B10" s="12" t="s">
        <v>109</v>
      </c>
      <c r="C10" s="12">
        <v>2</v>
      </c>
      <c r="D10" s="17">
        <v>76900</v>
      </c>
      <c r="E10" s="17">
        <v>90000</v>
      </c>
      <c r="F10" s="18">
        <f t="shared" si="0"/>
        <v>180000</v>
      </c>
      <c r="G10" s="20">
        <f t="shared" si="4"/>
        <v>544000</v>
      </c>
      <c r="H10" s="18">
        <f t="shared" si="1"/>
        <v>13100</v>
      </c>
      <c r="I10" s="18">
        <f t="shared" si="2"/>
        <v>26200</v>
      </c>
      <c r="J10" s="18">
        <f t="shared" si="5"/>
        <v>98670</v>
      </c>
      <c r="K10" s="12"/>
      <c r="L10" s="7">
        <f t="shared" si="3"/>
        <v>153800</v>
      </c>
    </row>
    <row r="11" spans="1:12">
      <c r="A11" s="12"/>
      <c r="B11" s="12" t="s">
        <v>110</v>
      </c>
      <c r="C11" s="12">
        <v>1</v>
      </c>
      <c r="D11" s="17">
        <v>35250</v>
      </c>
      <c r="E11" s="17">
        <v>39000</v>
      </c>
      <c r="F11" s="18">
        <f t="shared" si="0"/>
        <v>39000</v>
      </c>
      <c r="G11" s="20">
        <f t="shared" si="4"/>
        <v>583000</v>
      </c>
      <c r="H11" s="18">
        <f t="shared" si="1"/>
        <v>3750</v>
      </c>
      <c r="I11" s="18">
        <f t="shared" si="2"/>
        <v>3750</v>
      </c>
      <c r="J11" s="18">
        <f t="shared" si="5"/>
        <v>102420</v>
      </c>
      <c r="K11" s="12"/>
      <c r="L11" s="7">
        <f t="shared" si="3"/>
        <v>35250</v>
      </c>
    </row>
    <row r="12" spans="1:12" ht="15.75" thickBot="1">
      <c r="A12" s="12"/>
      <c r="B12" s="12" t="s">
        <v>111</v>
      </c>
      <c r="C12" s="12">
        <v>1</v>
      </c>
      <c r="D12" s="17">
        <v>13800</v>
      </c>
      <c r="E12" s="17">
        <v>17000</v>
      </c>
      <c r="F12" s="18">
        <f t="shared" si="0"/>
        <v>17000</v>
      </c>
      <c r="G12" s="40">
        <f t="shared" si="4"/>
        <v>600000</v>
      </c>
      <c r="H12" s="18">
        <f t="shared" si="1"/>
        <v>3200</v>
      </c>
      <c r="I12" s="18">
        <f t="shared" si="2"/>
        <v>3200</v>
      </c>
      <c r="J12" s="18">
        <f t="shared" si="5"/>
        <v>105620</v>
      </c>
      <c r="K12" s="12"/>
      <c r="L12" s="7">
        <f t="shared" si="3"/>
        <v>13800</v>
      </c>
    </row>
    <row r="13" spans="1:12">
      <c r="A13" s="12"/>
      <c r="B13" s="21" t="s">
        <v>112</v>
      </c>
      <c r="C13" s="12"/>
      <c r="D13" s="17"/>
      <c r="E13" s="17"/>
      <c r="F13" s="13">
        <v>-330000</v>
      </c>
      <c r="G13" s="41">
        <f>G12+F13</f>
        <v>270000</v>
      </c>
      <c r="H13" s="18"/>
      <c r="I13" s="18"/>
      <c r="J13" s="18"/>
      <c r="K13" s="12"/>
      <c r="L13" s="8">
        <f>SUM(L3:L12)</f>
        <v>494380</v>
      </c>
    </row>
    <row r="14" spans="1:12">
      <c r="A14" s="12"/>
      <c r="B14" s="21" t="s">
        <v>112</v>
      </c>
      <c r="C14" s="12"/>
      <c r="D14" s="17"/>
      <c r="E14" s="17"/>
      <c r="F14" s="13">
        <v>-208000</v>
      </c>
      <c r="G14" s="41">
        <f t="shared" ref="G14:G18" si="6">G13+F14</f>
        <v>62000</v>
      </c>
      <c r="H14" s="18"/>
      <c r="I14" s="18"/>
      <c r="J14" s="18"/>
      <c r="K14" s="12"/>
      <c r="L14" s="7"/>
    </row>
    <row r="15" spans="1:12">
      <c r="A15" s="12"/>
      <c r="B15" s="21" t="s">
        <v>113</v>
      </c>
      <c r="C15" s="12"/>
      <c r="D15" s="17"/>
      <c r="E15" s="17"/>
      <c r="F15" s="13">
        <v>-15000</v>
      </c>
      <c r="G15" s="41">
        <f t="shared" si="6"/>
        <v>47000</v>
      </c>
      <c r="H15" s="18"/>
      <c r="I15" s="18"/>
      <c r="J15" s="18"/>
      <c r="K15" s="12"/>
      <c r="L15" s="7"/>
    </row>
    <row r="16" spans="1:12">
      <c r="A16" s="12"/>
      <c r="B16" s="21" t="s">
        <v>114</v>
      </c>
      <c r="C16" s="12"/>
      <c r="D16" s="17"/>
      <c r="E16" s="17"/>
      <c r="F16" s="13">
        <v>-1500</v>
      </c>
      <c r="G16" s="41">
        <f t="shared" si="6"/>
        <v>45500</v>
      </c>
      <c r="H16" s="18"/>
      <c r="I16" s="18"/>
      <c r="J16" s="18"/>
      <c r="K16" s="12"/>
      <c r="L16" s="7"/>
    </row>
    <row r="17" spans="1:12">
      <c r="A17" s="12"/>
      <c r="B17" s="21" t="s">
        <v>115</v>
      </c>
      <c r="C17" s="12"/>
      <c r="D17" s="17"/>
      <c r="E17" s="17"/>
      <c r="F17" s="13">
        <v>-500</v>
      </c>
      <c r="G17" s="41">
        <f t="shared" si="6"/>
        <v>45000</v>
      </c>
      <c r="H17" s="18"/>
      <c r="I17" s="18"/>
      <c r="J17" s="18"/>
      <c r="K17" s="12"/>
      <c r="L17" s="7"/>
    </row>
    <row r="18" spans="1:12">
      <c r="A18" s="12"/>
      <c r="B18" s="21" t="s">
        <v>161</v>
      </c>
      <c r="C18" s="12"/>
      <c r="D18" s="17"/>
      <c r="E18" s="17"/>
      <c r="F18" s="13">
        <v>-45000</v>
      </c>
      <c r="G18" s="41">
        <f t="shared" si="6"/>
        <v>0</v>
      </c>
      <c r="H18" s="18"/>
      <c r="I18" s="18"/>
      <c r="J18" s="18"/>
      <c r="K18" s="12"/>
      <c r="L18" s="7"/>
    </row>
    <row r="19" spans="1:12">
      <c r="A19" s="12"/>
      <c r="B19" s="12"/>
      <c r="C19" s="12"/>
      <c r="D19" s="17"/>
      <c r="E19" s="17"/>
      <c r="F19" s="18"/>
      <c r="G19" s="13"/>
      <c r="H19" s="18"/>
      <c r="I19" s="18"/>
      <c r="J19" s="18"/>
      <c r="K19" s="12"/>
      <c r="L19" s="7"/>
    </row>
    <row r="20" spans="1:12">
      <c r="A20" s="49" t="s">
        <v>122</v>
      </c>
      <c r="B20" s="12" t="s">
        <v>10</v>
      </c>
      <c r="C20" s="12">
        <v>4</v>
      </c>
      <c r="D20" s="17">
        <v>13800</v>
      </c>
      <c r="E20" s="17">
        <v>18000</v>
      </c>
      <c r="F20" s="18">
        <f t="shared" si="0"/>
        <v>72000</v>
      </c>
      <c r="G20" s="47">
        <v>72000</v>
      </c>
      <c r="H20" s="18">
        <f t="shared" si="1"/>
        <v>4200</v>
      </c>
      <c r="I20" s="18">
        <f t="shared" si="2"/>
        <v>16800</v>
      </c>
      <c r="J20" s="18">
        <v>16800</v>
      </c>
      <c r="K20" s="12"/>
      <c r="L20" s="7">
        <f t="shared" ref="L20:L32" si="7">C20*D20</f>
        <v>55200</v>
      </c>
    </row>
    <row r="21" spans="1:12">
      <c r="A21" s="12"/>
      <c r="B21" s="12" t="s">
        <v>10</v>
      </c>
      <c r="C21" s="12">
        <v>2</v>
      </c>
      <c r="D21" s="17">
        <v>13800</v>
      </c>
      <c r="E21" s="17">
        <v>17000</v>
      </c>
      <c r="F21" s="18">
        <f t="shared" si="0"/>
        <v>34000</v>
      </c>
      <c r="G21" s="47">
        <f t="shared" si="4"/>
        <v>106000</v>
      </c>
      <c r="H21" s="18">
        <f t="shared" si="1"/>
        <v>3200</v>
      </c>
      <c r="I21" s="18">
        <f t="shared" si="2"/>
        <v>6400</v>
      </c>
      <c r="J21" s="18">
        <f t="shared" si="5"/>
        <v>23200</v>
      </c>
      <c r="K21" s="12"/>
      <c r="L21" s="7">
        <f t="shared" si="7"/>
        <v>27600</v>
      </c>
    </row>
    <row r="22" spans="1:12">
      <c r="A22" s="12"/>
      <c r="B22" s="12" t="s">
        <v>70</v>
      </c>
      <c r="C22" s="12">
        <v>1</v>
      </c>
      <c r="D22" s="17">
        <v>69006.399999999994</v>
      </c>
      <c r="E22" s="17">
        <v>73000</v>
      </c>
      <c r="F22" s="18">
        <f t="shared" si="0"/>
        <v>73000</v>
      </c>
      <c r="G22" s="47">
        <f t="shared" si="4"/>
        <v>179000</v>
      </c>
      <c r="H22" s="18">
        <f t="shared" si="1"/>
        <v>3993.6000000000058</v>
      </c>
      <c r="I22" s="18">
        <f t="shared" si="2"/>
        <v>3993.6000000000058</v>
      </c>
      <c r="J22" s="18">
        <f t="shared" si="5"/>
        <v>27193.600000000006</v>
      </c>
      <c r="K22" s="12"/>
      <c r="L22" s="7">
        <f t="shared" si="7"/>
        <v>69006.399999999994</v>
      </c>
    </row>
    <row r="23" spans="1:12">
      <c r="A23" s="12"/>
      <c r="B23" s="12" t="s">
        <v>71</v>
      </c>
      <c r="C23" s="12">
        <v>2</v>
      </c>
      <c r="D23" s="17">
        <v>15340</v>
      </c>
      <c r="E23" s="17">
        <v>25000</v>
      </c>
      <c r="F23" s="18">
        <f t="shared" si="0"/>
        <v>50000</v>
      </c>
      <c r="G23" s="47">
        <f t="shared" si="4"/>
        <v>229000</v>
      </c>
      <c r="H23" s="18">
        <f t="shared" si="1"/>
        <v>9660</v>
      </c>
      <c r="I23" s="18">
        <f t="shared" si="2"/>
        <v>19320</v>
      </c>
      <c r="J23" s="18">
        <f t="shared" si="5"/>
        <v>46513.600000000006</v>
      </c>
      <c r="K23" s="12"/>
      <c r="L23" s="7">
        <f t="shared" si="7"/>
        <v>30680</v>
      </c>
    </row>
    <row r="24" spans="1:12">
      <c r="A24" s="12"/>
      <c r="B24" s="12" t="s">
        <v>11</v>
      </c>
      <c r="C24" s="12">
        <v>1</v>
      </c>
      <c r="D24" s="17">
        <v>35250</v>
      </c>
      <c r="E24" s="17">
        <v>39000</v>
      </c>
      <c r="F24" s="18">
        <f t="shared" si="0"/>
        <v>39000</v>
      </c>
      <c r="G24" s="47">
        <f t="shared" si="4"/>
        <v>268000</v>
      </c>
      <c r="H24" s="18">
        <f t="shared" si="1"/>
        <v>3750</v>
      </c>
      <c r="I24" s="18">
        <f t="shared" si="2"/>
        <v>3750</v>
      </c>
      <c r="J24" s="18">
        <f t="shared" si="5"/>
        <v>50263.600000000006</v>
      </c>
      <c r="K24" s="12"/>
      <c r="L24" s="7">
        <f t="shared" si="7"/>
        <v>35250</v>
      </c>
    </row>
    <row r="25" spans="1:12">
      <c r="A25" s="12"/>
      <c r="B25" s="12" t="s">
        <v>11</v>
      </c>
      <c r="C25" s="12">
        <v>9</v>
      </c>
      <c r="D25" s="17">
        <v>35250</v>
      </c>
      <c r="E25" s="17">
        <v>36250</v>
      </c>
      <c r="F25" s="18">
        <f t="shared" si="0"/>
        <v>326250</v>
      </c>
      <c r="G25" s="47">
        <f t="shared" si="4"/>
        <v>594250</v>
      </c>
      <c r="H25" s="18">
        <f t="shared" si="1"/>
        <v>1000</v>
      </c>
      <c r="I25" s="18">
        <f t="shared" si="2"/>
        <v>9000</v>
      </c>
      <c r="J25" s="18">
        <f t="shared" si="5"/>
        <v>59263.600000000006</v>
      </c>
      <c r="K25" s="12"/>
      <c r="L25" s="7">
        <f t="shared" si="7"/>
        <v>317250</v>
      </c>
    </row>
    <row r="26" spans="1:12">
      <c r="A26" s="12"/>
      <c r="B26" s="12" t="s">
        <v>10</v>
      </c>
      <c r="C26" s="12">
        <v>28</v>
      </c>
      <c r="D26" s="17">
        <v>13800</v>
      </c>
      <c r="E26" s="17">
        <v>14300</v>
      </c>
      <c r="F26" s="45">
        <f t="shared" si="0"/>
        <v>400400</v>
      </c>
      <c r="G26" s="20">
        <f t="shared" si="4"/>
        <v>994650</v>
      </c>
      <c r="H26" s="46">
        <f t="shared" si="1"/>
        <v>500</v>
      </c>
      <c r="I26" s="18">
        <f t="shared" si="2"/>
        <v>14000</v>
      </c>
      <c r="J26" s="18">
        <f t="shared" si="5"/>
        <v>73263.600000000006</v>
      </c>
      <c r="K26" s="12"/>
      <c r="L26" s="7">
        <f t="shared" si="7"/>
        <v>386400</v>
      </c>
    </row>
    <row r="27" spans="1:12">
      <c r="A27" s="12"/>
      <c r="B27" s="12" t="s">
        <v>116</v>
      </c>
      <c r="C27" s="12">
        <v>1</v>
      </c>
      <c r="D27" s="17">
        <v>2500</v>
      </c>
      <c r="E27" s="17">
        <v>5000</v>
      </c>
      <c r="F27" s="45">
        <f t="shared" si="0"/>
        <v>5000</v>
      </c>
      <c r="G27" s="20">
        <f t="shared" si="4"/>
        <v>999650</v>
      </c>
      <c r="H27" s="46">
        <f t="shared" si="1"/>
        <v>2500</v>
      </c>
      <c r="I27" s="18">
        <f t="shared" si="2"/>
        <v>2500</v>
      </c>
      <c r="J27" s="20">
        <f t="shared" si="5"/>
        <v>75763.600000000006</v>
      </c>
      <c r="K27" s="12"/>
      <c r="L27" s="7">
        <f t="shared" si="7"/>
        <v>2500</v>
      </c>
    </row>
    <row r="28" spans="1:12">
      <c r="A28" s="12"/>
      <c r="B28" s="12" t="s">
        <v>89</v>
      </c>
      <c r="C28" s="12">
        <v>1</v>
      </c>
      <c r="D28" s="17">
        <v>50000</v>
      </c>
      <c r="E28" s="17">
        <v>65000</v>
      </c>
      <c r="F28" s="45">
        <f t="shared" si="0"/>
        <v>65000</v>
      </c>
      <c r="G28" s="20">
        <f t="shared" si="4"/>
        <v>1064650</v>
      </c>
      <c r="H28" s="46">
        <f t="shared" si="1"/>
        <v>15000</v>
      </c>
      <c r="I28" s="18">
        <f t="shared" si="2"/>
        <v>15000</v>
      </c>
      <c r="J28" s="20">
        <f t="shared" si="5"/>
        <v>90763.6</v>
      </c>
      <c r="K28" s="12"/>
      <c r="L28" s="7">
        <f t="shared" si="7"/>
        <v>50000</v>
      </c>
    </row>
    <row r="29" spans="1:12">
      <c r="A29" s="12"/>
      <c r="B29" s="12" t="s">
        <v>117</v>
      </c>
      <c r="C29" s="12">
        <v>1</v>
      </c>
      <c r="D29" s="17">
        <v>10000</v>
      </c>
      <c r="E29" s="17">
        <v>18000</v>
      </c>
      <c r="F29" s="45">
        <f t="shared" si="0"/>
        <v>18000</v>
      </c>
      <c r="G29" s="20">
        <f t="shared" si="4"/>
        <v>1082650</v>
      </c>
      <c r="H29" s="46">
        <f t="shared" si="1"/>
        <v>8000</v>
      </c>
      <c r="I29" s="18">
        <f t="shared" si="2"/>
        <v>8000</v>
      </c>
      <c r="J29" s="20">
        <f t="shared" si="5"/>
        <v>98763.6</v>
      </c>
      <c r="K29" s="12"/>
      <c r="L29" s="7">
        <f t="shared" si="7"/>
        <v>10000</v>
      </c>
    </row>
    <row r="30" spans="1:12">
      <c r="A30" s="12"/>
      <c r="B30" s="12" t="s">
        <v>82</v>
      </c>
      <c r="C30" s="12">
        <v>2</v>
      </c>
      <c r="D30" s="17">
        <v>1750</v>
      </c>
      <c r="E30" s="17">
        <v>3000</v>
      </c>
      <c r="F30" s="45">
        <f t="shared" si="0"/>
        <v>6000</v>
      </c>
      <c r="G30" s="20">
        <f t="shared" si="4"/>
        <v>1088650</v>
      </c>
      <c r="H30" s="46">
        <f t="shared" si="1"/>
        <v>1250</v>
      </c>
      <c r="I30" s="18">
        <f t="shared" si="2"/>
        <v>2500</v>
      </c>
      <c r="J30" s="20">
        <f t="shared" si="5"/>
        <v>101263.6</v>
      </c>
      <c r="K30" s="12"/>
      <c r="L30" s="7">
        <f t="shared" si="7"/>
        <v>3500</v>
      </c>
    </row>
    <row r="31" spans="1:12">
      <c r="A31" s="12"/>
      <c r="B31" s="12" t="s">
        <v>63</v>
      </c>
      <c r="C31" s="12">
        <v>2</v>
      </c>
      <c r="D31" s="17">
        <v>100</v>
      </c>
      <c r="E31" s="17">
        <v>500</v>
      </c>
      <c r="F31" s="45">
        <f t="shared" si="0"/>
        <v>1000</v>
      </c>
      <c r="G31" s="20">
        <f t="shared" si="4"/>
        <v>1089650</v>
      </c>
      <c r="H31" s="46">
        <f t="shared" si="1"/>
        <v>400</v>
      </c>
      <c r="I31" s="18">
        <f t="shared" si="2"/>
        <v>800</v>
      </c>
      <c r="J31" s="20">
        <f t="shared" si="5"/>
        <v>102063.6</v>
      </c>
      <c r="K31" s="12"/>
      <c r="L31" s="7">
        <f t="shared" si="7"/>
        <v>200</v>
      </c>
    </row>
    <row r="32" spans="1:12" ht="15.75" thickBot="1">
      <c r="A32" s="12"/>
      <c r="B32" s="12" t="s">
        <v>118</v>
      </c>
      <c r="C32" s="12">
        <v>1</v>
      </c>
      <c r="D32" s="17">
        <v>71682.240000000005</v>
      </c>
      <c r="E32" s="17">
        <v>83000</v>
      </c>
      <c r="F32" s="45">
        <f t="shared" si="0"/>
        <v>83000</v>
      </c>
      <c r="G32" s="40">
        <f t="shared" si="4"/>
        <v>1172650</v>
      </c>
      <c r="H32" s="46">
        <f t="shared" si="1"/>
        <v>11317.759999999995</v>
      </c>
      <c r="I32" s="18">
        <f t="shared" si="2"/>
        <v>11317.759999999995</v>
      </c>
      <c r="J32" s="20">
        <f t="shared" si="5"/>
        <v>113381.36</v>
      </c>
      <c r="K32" s="12"/>
      <c r="L32" s="7">
        <f t="shared" si="7"/>
        <v>71682.240000000005</v>
      </c>
    </row>
    <row r="33" spans="1:12" s="1" customFormat="1">
      <c r="A33" s="21"/>
      <c r="B33" s="21" t="s">
        <v>72</v>
      </c>
      <c r="C33" s="21"/>
      <c r="D33" s="11"/>
      <c r="E33" s="11"/>
      <c r="F33" s="13">
        <v>-726650</v>
      </c>
      <c r="G33" s="41">
        <f>G32+F33</f>
        <v>446000</v>
      </c>
      <c r="H33" s="13"/>
      <c r="I33" s="13"/>
      <c r="J33" s="13"/>
      <c r="K33" s="21"/>
      <c r="L33" s="8">
        <f>SUM(L20:L32)</f>
        <v>1059268.6400000001</v>
      </c>
    </row>
    <row r="34" spans="1:12">
      <c r="A34" s="12"/>
      <c r="B34" s="21" t="s">
        <v>72</v>
      </c>
      <c r="C34" s="75">
        <v>-446000</v>
      </c>
      <c r="D34" s="75"/>
      <c r="E34" s="75"/>
      <c r="F34" s="75"/>
      <c r="G34" s="13">
        <f>G33+C34</f>
        <v>0</v>
      </c>
      <c r="H34" s="20"/>
      <c r="I34" s="20"/>
      <c r="J34" s="13"/>
      <c r="K34" s="12"/>
      <c r="L34" s="8"/>
    </row>
    <row r="35" spans="1:12">
      <c r="A35" s="12"/>
      <c r="B35" s="21"/>
      <c r="C35" s="22"/>
      <c r="D35" s="22"/>
      <c r="E35" s="22"/>
      <c r="F35" s="22"/>
      <c r="G35" s="13"/>
      <c r="H35" s="20"/>
      <c r="I35" s="20"/>
      <c r="J35" s="13"/>
      <c r="K35" s="12"/>
      <c r="L35" s="7"/>
    </row>
    <row r="36" spans="1:12">
      <c r="A36" s="44" t="s">
        <v>14</v>
      </c>
      <c r="B36" s="23" t="s">
        <v>11</v>
      </c>
      <c r="C36" s="23">
        <v>24</v>
      </c>
      <c r="D36" s="24">
        <v>35250</v>
      </c>
      <c r="E36" s="24">
        <v>39000</v>
      </c>
      <c r="F36" s="20">
        <f t="shared" ref="F36:F39" si="8">C36*E36</f>
        <v>936000</v>
      </c>
      <c r="G36" s="24">
        <v>936000</v>
      </c>
      <c r="H36" s="20">
        <f t="shared" ref="H36:H39" si="9">E36-D36</f>
        <v>3750</v>
      </c>
      <c r="I36" s="20">
        <f t="shared" ref="I36:I39" si="10">C36*H36</f>
        <v>90000</v>
      </c>
      <c r="J36" s="17">
        <v>90000</v>
      </c>
      <c r="K36" s="12"/>
      <c r="L36" s="7">
        <f>C36*D36</f>
        <v>846000</v>
      </c>
    </row>
    <row r="37" spans="1:12">
      <c r="A37" s="12"/>
      <c r="B37" s="23" t="s">
        <v>10</v>
      </c>
      <c r="C37" s="23">
        <v>55</v>
      </c>
      <c r="D37" s="17">
        <v>13800</v>
      </c>
      <c r="E37" s="17">
        <v>16000</v>
      </c>
      <c r="F37" s="20">
        <f t="shared" si="8"/>
        <v>880000</v>
      </c>
      <c r="G37" s="52">
        <f t="shared" ref="G37:G39" si="11">G36+F37</f>
        <v>1816000</v>
      </c>
      <c r="H37" s="18">
        <f t="shared" si="9"/>
        <v>2200</v>
      </c>
      <c r="I37" s="18">
        <f t="shared" si="10"/>
        <v>121000</v>
      </c>
      <c r="J37" s="20">
        <f>J36+I37</f>
        <v>211000</v>
      </c>
      <c r="K37" s="12"/>
      <c r="L37" s="7">
        <f t="shared" ref="L37:L39" si="12">C37*D37</f>
        <v>759000</v>
      </c>
    </row>
    <row r="38" spans="1:12">
      <c r="A38" s="12"/>
      <c r="B38" s="12" t="s">
        <v>68</v>
      </c>
      <c r="C38" s="23">
        <v>1</v>
      </c>
      <c r="D38" s="17">
        <v>20000</v>
      </c>
      <c r="E38" s="17">
        <v>20000</v>
      </c>
      <c r="F38" s="51">
        <f t="shared" si="8"/>
        <v>20000</v>
      </c>
      <c r="G38" s="24">
        <f t="shared" si="11"/>
        <v>1836000</v>
      </c>
      <c r="H38" s="46">
        <f t="shared" si="9"/>
        <v>0</v>
      </c>
      <c r="I38" s="18">
        <f t="shared" si="10"/>
        <v>0</v>
      </c>
      <c r="J38" s="13">
        <f t="shared" ref="J38:J39" si="13">J37+I38</f>
        <v>211000</v>
      </c>
      <c r="K38" s="12"/>
      <c r="L38" s="7">
        <f t="shared" si="12"/>
        <v>20000</v>
      </c>
    </row>
    <row r="39" spans="1:12" ht="15.75" thickBot="1">
      <c r="A39" s="12"/>
      <c r="B39" s="12" t="s">
        <v>94</v>
      </c>
      <c r="C39" s="23">
        <v>2</v>
      </c>
      <c r="D39" s="17">
        <v>2500</v>
      </c>
      <c r="E39" s="17">
        <v>5000</v>
      </c>
      <c r="F39" s="20">
        <f t="shared" si="8"/>
        <v>10000</v>
      </c>
      <c r="G39" s="53">
        <f t="shared" si="11"/>
        <v>1846000</v>
      </c>
      <c r="H39" s="18">
        <f t="shared" si="9"/>
        <v>2500</v>
      </c>
      <c r="I39" s="18">
        <f t="shared" si="10"/>
        <v>5000</v>
      </c>
      <c r="J39" s="13">
        <f t="shared" si="13"/>
        <v>216000</v>
      </c>
      <c r="K39" s="12"/>
      <c r="L39" s="7">
        <f t="shared" si="12"/>
        <v>5000</v>
      </c>
    </row>
    <row r="40" spans="1:12" s="3" customFormat="1">
      <c r="A40" s="23"/>
      <c r="B40" s="21" t="s">
        <v>36</v>
      </c>
      <c r="C40" s="21"/>
      <c r="D40" s="11"/>
      <c r="E40" s="11"/>
      <c r="F40" s="11">
        <v>-632000</v>
      </c>
      <c r="G40" s="41">
        <f>G39+F40</f>
        <v>1214000</v>
      </c>
      <c r="H40" s="21"/>
      <c r="I40" s="21"/>
      <c r="J40" s="21"/>
      <c r="K40" s="23"/>
      <c r="L40" s="8">
        <f>SUM(L36:L39)</f>
        <v>1630000</v>
      </c>
    </row>
    <row r="41" spans="1:12" s="3" customFormat="1">
      <c r="A41" s="23"/>
      <c r="B41" s="21" t="s">
        <v>36</v>
      </c>
      <c r="C41" s="12"/>
      <c r="D41" s="17"/>
      <c r="E41" s="17"/>
      <c r="F41" s="11">
        <v>-526000</v>
      </c>
      <c r="G41" s="41">
        <f>G40+F41</f>
        <v>688000</v>
      </c>
      <c r="H41" s="12"/>
      <c r="I41" s="12"/>
      <c r="J41" s="12"/>
      <c r="K41" s="23"/>
    </row>
    <row r="42" spans="1:12" s="3" customFormat="1">
      <c r="A42" s="23"/>
      <c r="B42" s="21" t="s">
        <v>155</v>
      </c>
      <c r="C42" s="12"/>
      <c r="D42" s="17"/>
      <c r="E42" s="17"/>
      <c r="F42" s="11">
        <v>-5000</v>
      </c>
      <c r="G42" s="41">
        <f t="shared" ref="G42:G45" si="14">G41+F42</f>
        <v>683000</v>
      </c>
      <c r="H42" s="12"/>
      <c r="I42" s="12"/>
      <c r="J42" s="12"/>
      <c r="K42" s="23"/>
    </row>
    <row r="43" spans="1:12" s="3" customFormat="1">
      <c r="A43" s="23"/>
      <c r="B43" s="21" t="s">
        <v>156</v>
      </c>
      <c r="C43" s="12"/>
      <c r="D43" s="17"/>
      <c r="E43" s="17"/>
      <c r="F43" s="11">
        <v>-5000</v>
      </c>
      <c r="G43" s="41">
        <f t="shared" si="14"/>
        <v>678000</v>
      </c>
      <c r="H43" s="12"/>
      <c r="I43" s="12"/>
      <c r="J43" s="12"/>
      <c r="K43" s="23"/>
    </row>
    <row r="44" spans="1:12" s="3" customFormat="1">
      <c r="A44" s="23"/>
      <c r="B44" s="21" t="s">
        <v>157</v>
      </c>
      <c r="C44" s="12"/>
      <c r="D44" s="17"/>
      <c r="E44" s="17"/>
      <c r="F44" s="11">
        <v>-16000</v>
      </c>
      <c r="G44" s="41">
        <f t="shared" si="14"/>
        <v>662000</v>
      </c>
      <c r="H44" s="12"/>
      <c r="I44" s="12"/>
      <c r="J44" s="12"/>
      <c r="K44" s="23"/>
    </row>
    <row r="45" spans="1:12" s="3" customFormat="1">
      <c r="A45" s="23"/>
      <c r="B45" s="21" t="s">
        <v>158</v>
      </c>
      <c r="C45" s="12"/>
      <c r="D45" s="17"/>
      <c r="E45" s="17"/>
      <c r="F45" s="11">
        <v>-662000</v>
      </c>
      <c r="G45" s="41">
        <f t="shared" si="14"/>
        <v>0</v>
      </c>
      <c r="H45" s="12"/>
      <c r="I45" s="12"/>
      <c r="J45" s="12"/>
      <c r="K45" s="23"/>
    </row>
    <row r="46" spans="1:12" s="3" customFormat="1">
      <c r="A46" s="23"/>
      <c r="B46" s="21"/>
      <c r="C46" s="12"/>
      <c r="D46" s="17"/>
      <c r="E46" s="17"/>
      <c r="F46" s="11"/>
      <c r="G46" s="13"/>
      <c r="H46" s="12"/>
      <c r="I46" s="12"/>
      <c r="J46" s="12"/>
      <c r="K46" s="23"/>
    </row>
    <row r="47" spans="1:12" s="3" customFormat="1">
      <c r="A47" s="44" t="s">
        <v>35</v>
      </c>
      <c r="B47" s="21" t="s">
        <v>10</v>
      </c>
      <c r="C47" s="12">
        <v>5</v>
      </c>
      <c r="D47" s="17">
        <v>13800</v>
      </c>
      <c r="E47" s="17">
        <v>16000</v>
      </c>
      <c r="F47" s="24">
        <f>C47*E47</f>
        <v>80000</v>
      </c>
      <c r="G47" s="20">
        <v>80000</v>
      </c>
      <c r="H47" s="18">
        <f>E47-D47</f>
        <v>2200</v>
      </c>
      <c r="I47" s="18">
        <f>C47*H47</f>
        <v>11000</v>
      </c>
      <c r="J47" s="18">
        <v>11000</v>
      </c>
      <c r="K47" s="23"/>
      <c r="L47" s="9">
        <f>C47*D47</f>
        <v>69000</v>
      </c>
    </row>
    <row r="48" spans="1:12" s="3" customFormat="1">
      <c r="A48" s="23"/>
      <c r="B48" s="21" t="s">
        <v>51</v>
      </c>
      <c r="C48" s="12">
        <v>5</v>
      </c>
      <c r="D48" s="17">
        <v>71682.240000000005</v>
      </c>
      <c r="E48" s="17">
        <v>83000</v>
      </c>
      <c r="F48" s="24">
        <f t="shared" ref="F48:F51" si="15">C48*E48</f>
        <v>415000</v>
      </c>
      <c r="G48" s="20">
        <f>G47+F48</f>
        <v>495000</v>
      </c>
      <c r="H48" s="18">
        <f t="shared" ref="H48:H51" si="16">E48-D48</f>
        <v>11317.759999999995</v>
      </c>
      <c r="I48" s="18">
        <f t="shared" ref="I48:I51" si="17">C48*H48</f>
        <v>56588.799999999974</v>
      </c>
      <c r="J48" s="18">
        <f>J47+I48</f>
        <v>67588.799999999974</v>
      </c>
      <c r="K48" s="23"/>
      <c r="L48" s="9">
        <f t="shared" ref="L48:L51" si="18">C48*D48</f>
        <v>358411.2</v>
      </c>
    </row>
    <row r="49" spans="1:12" s="3" customFormat="1">
      <c r="A49" s="23"/>
      <c r="B49" s="21" t="s">
        <v>11</v>
      </c>
      <c r="C49" s="12">
        <v>1</v>
      </c>
      <c r="D49" s="17">
        <v>35250</v>
      </c>
      <c r="E49" s="17">
        <v>39000</v>
      </c>
      <c r="F49" s="24">
        <f t="shared" si="15"/>
        <v>39000</v>
      </c>
      <c r="G49" s="20">
        <f t="shared" ref="G49:G51" si="19">G48+F49</f>
        <v>534000</v>
      </c>
      <c r="H49" s="18">
        <f t="shared" si="16"/>
        <v>3750</v>
      </c>
      <c r="I49" s="18">
        <f t="shared" si="17"/>
        <v>3750</v>
      </c>
      <c r="J49" s="18">
        <f t="shared" ref="J49:J51" si="20">J48+I49</f>
        <v>71338.799999999974</v>
      </c>
      <c r="K49" s="23"/>
      <c r="L49" s="9">
        <f t="shared" si="18"/>
        <v>35250</v>
      </c>
    </row>
    <row r="50" spans="1:12" s="3" customFormat="1">
      <c r="A50" s="23"/>
      <c r="B50" s="21" t="s">
        <v>87</v>
      </c>
      <c r="C50" s="12">
        <v>7</v>
      </c>
      <c r="D50" s="17">
        <v>14000</v>
      </c>
      <c r="E50" s="17">
        <v>25000</v>
      </c>
      <c r="F50" s="50">
        <f t="shared" si="15"/>
        <v>175000</v>
      </c>
      <c r="G50" s="20">
        <f t="shared" si="19"/>
        <v>709000</v>
      </c>
      <c r="H50" s="46">
        <f t="shared" si="16"/>
        <v>11000</v>
      </c>
      <c r="I50" s="18">
        <f t="shared" si="17"/>
        <v>77000</v>
      </c>
      <c r="J50" s="18">
        <f t="shared" si="20"/>
        <v>148338.79999999999</v>
      </c>
      <c r="K50" s="23"/>
      <c r="L50" s="9">
        <f t="shared" si="18"/>
        <v>98000</v>
      </c>
    </row>
    <row r="51" spans="1:12" s="3" customFormat="1" ht="15.75" thickBot="1">
      <c r="A51" s="23"/>
      <c r="B51" s="21" t="s">
        <v>13</v>
      </c>
      <c r="C51" s="12">
        <v>1</v>
      </c>
      <c r="D51" s="17">
        <v>76900</v>
      </c>
      <c r="E51" s="17">
        <v>85000</v>
      </c>
      <c r="F51" s="50">
        <f t="shared" si="15"/>
        <v>85000</v>
      </c>
      <c r="G51" s="40">
        <f t="shared" si="19"/>
        <v>794000</v>
      </c>
      <c r="H51" s="46">
        <f t="shared" si="16"/>
        <v>8100</v>
      </c>
      <c r="I51" s="18">
        <f t="shared" si="17"/>
        <v>8100</v>
      </c>
      <c r="J51" s="18">
        <f t="shared" si="20"/>
        <v>156438.79999999999</v>
      </c>
      <c r="K51" s="23"/>
      <c r="L51" s="9">
        <f t="shared" si="18"/>
        <v>76900</v>
      </c>
    </row>
    <row r="52" spans="1:12" s="3" customFormat="1">
      <c r="A52" s="23"/>
      <c r="B52" s="21" t="s">
        <v>44</v>
      </c>
      <c r="C52" s="12"/>
      <c r="D52" s="17"/>
      <c r="E52" s="17"/>
      <c r="F52" s="11">
        <v>-794000</v>
      </c>
      <c r="G52" s="39">
        <f>G51+F52</f>
        <v>0</v>
      </c>
      <c r="H52" s="18"/>
      <c r="I52" s="18"/>
      <c r="J52" s="18"/>
      <c r="K52" s="23"/>
      <c r="L52" s="8">
        <f>SUM(L47:L51)</f>
        <v>637561.19999999995</v>
      </c>
    </row>
    <row r="53" spans="1:12" s="3" customFormat="1">
      <c r="A53" s="23"/>
      <c r="B53" s="21"/>
      <c r="C53" s="12"/>
      <c r="D53" s="17"/>
      <c r="E53" s="17"/>
      <c r="F53" s="11"/>
      <c r="G53" s="13"/>
      <c r="H53" s="12"/>
      <c r="I53" s="12"/>
      <c r="J53" s="12"/>
      <c r="K53" s="23"/>
      <c r="L53" s="8"/>
    </row>
    <row r="54" spans="1:12" s="3" customFormat="1">
      <c r="A54" s="44" t="s">
        <v>42</v>
      </c>
      <c r="B54" s="23" t="s">
        <v>10</v>
      </c>
      <c r="C54" s="12">
        <v>35</v>
      </c>
      <c r="D54" s="17">
        <v>13800</v>
      </c>
      <c r="E54" s="17">
        <v>16000</v>
      </c>
      <c r="F54" s="24">
        <f>C54*E54</f>
        <v>560000</v>
      </c>
      <c r="G54" s="20">
        <v>560000</v>
      </c>
      <c r="H54" s="18">
        <f>E54-D54</f>
        <v>2200</v>
      </c>
      <c r="I54" s="18">
        <f>C54*H54</f>
        <v>77000</v>
      </c>
      <c r="J54" s="17">
        <v>77000</v>
      </c>
      <c r="K54" s="23"/>
      <c r="L54" s="9">
        <f>C54*D54</f>
        <v>483000</v>
      </c>
    </row>
    <row r="55" spans="1:12" s="3" customFormat="1">
      <c r="A55" s="23"/>
      <c r="B55" s="23" t="s">
        <v>11</v>
      </c>
      <c r="C55" s="12">
        <v>8</v>
      </c>
      <c r="D55" s="17">
        <v>35250</v>
      </c>
      <c r="E55" s="17">
        <v>39000</v>
      </c>
      <c r="F55" s="24">
        <f>C55*E55</f>
        <v>312000</v>
      </c>
      <c r="G55" s="20">
        <f>G54+F55</f>
        <v>872000</v>
      </c>
      <c r="H55" s="18">
        <f>E55-D55</f>
        <v>3750</v>
      </c>
      <c r="I55" s="18">
        <f>C55*H55</f>
        <v>30000</v>
      </c>
      <c r="J55" s="18">
        <f>J54+I55</f>
        <v>107000</v>
      </c>
      <c r="K55" s="23"/>
      <c r="L55" s="9">
        <f t="shared" ref="L55:L57" si="21">C55*D55</f>
        <v>282000</v>
      </c>
    </row>
    <row r="56" spans="1:12" s="3" customFormat="1">
      <c r="A56" s="23"/>
      <c r="B56" s="12" t="s">
        <v>43</v>
      </c>
      <c r="C56" s="12">
        <v>1</v>
      </c>
      <c r="D56" s="17">
        <v>20000</v>
      </c>
      <c r="E56" s="17">
        <v>22000</v>
      </c>
      <c r="F56" s="24">
        <f t="shared" ref="F56:F57" si="22">C56*E56</f>
        <v>22000</v>
      </c>
      <c r="G56" s="20">
        <f t="shared" ref="G56:G57" si="23">G55+F56</f>
        <v>894000</v>
      </c>
      <c r="H56" s="18">
        <f t="shared" ref="H56:H57" si="24">E56-D56</f>
        <v>2000</v>
      </c>
      <c r="I56" s="18">
        <f t="shared" ref="I56:I57" si="25">C56*H56</f>
        <v>2000</v>
      </c>
      <c r="J56" s="18">
        <f t="shared" ref="J56:J57" si="26">J55+I56</f>
        <v>109000</v>
      </c>
      <c r="K56" s="23"/>
      <c r="L56" s="9">
        <f t="shared" si="21"/>
        <v>20000</v>
      </c>
    </row>
    <row r="57" spans="1:12" s="3" customFormat="1" ht="15.75" thickBot="1">
      <c r="A57" s="23"/>
      <c r="B57" s="12" t="s">
        <v>12</v>
      </c>
      <c r="C57" s="12">
        <v>2</v>
      </c>
      <c r="D57" s="17">
        <v>2500</v>
      </c>
      <c r="E57" s="17">
        <v>5000</v>
      </c>
      <c r="F57" s="50">
        <f t="shared" si="22"/>
        <v>10000</v>
      </c>
      <c r="G57" s="40">
        <f t="shared" si="23"/>
        <v>904000</v>
      </c>
      <c r="H57" s="18">
        <f t="shared" si="24"/>
        <v>2500</v>
      </c>
      <c r="I57" s="18">
        <f t="shared" si="25"/>
        <v>5000</v>
      </c>
      <c r="J57" s="18">
        <f t="shared" si="26"/>
        <v>114000</v>
      </c>
      <c r="K57" s="23"/>
      <c r="L57" s="9">
        <f t="shared" si="21"/>
        <v>5000</v>
      </c>
    </row>
    <row r="58" spans="1:12" s="3" customFormat="1">
      <c r="A58" s="23"/>
      <c r="B58" s="21" t="s">
        <v>44</v>
      </c>
      <c r="C58" s="12"/>
      <c r="D58" s="17"/>
      <c r="E58" s="17"/>
      <c r="F58" s="11">
        <v>-904000</v>
      </c>
      <c r="G58" s="41">
        <f>G57+F58</f>
        <v>0</v>
      </c>
      <c r="H58" s="18"/>
      <c r="I58" s="18"/>
      <c r="J58" s="13"/>
      <c r="K58" s="23"/>
      <c r="L58" s="8">
        <f>SUM(L54:L57)</f>
        <v>790000</v>
      </c>
    </row>
    <row r="59" spans="1:12" s="3" customFormat="1">
      <c r="A59" s="23"/>
      <c r="B59" s="21"/>
      <c r="C59" s="12"/>
      <c r="D59" s="17"/>
      <c r="E59" s="17"/>
      <c r="F59" s="11"/>
      <c r="G59" s="13"/>
      <c r="H59" s="18"/>
      <c r="I59" s="18"/>
      <c r="J59" s="13"/>
      <c r="K59" s="23"/>
      <c r="L59" s="8"/>
    </row>
    <row r="60" spans="1:12" s="3" customFormat="1">
      <c r="A60" s="44" t="s">
        <v>45</v>
      </c>
      <c r="B60" s="21" t="s">
        <v>10</v>
      </c>
      <c r="C60" s="12">
        <v>25</v>
      </c>
      <c r="D60" s="17">
        <v>13800</v>
      </c>
      <c r="E60" s="17">
        <v>16000</v>
      </c>
      <c r="F60" s="24">
        <f>C60*E60</f>
        <v>400000</v>
      </c>
      <c r="G60" s="47">
        <v>400000</v>
      </c>
      <c r="H60" s="18">
        <f>E60-D60</f>
        <v>2200</v>
      </c>
      <c r="I60" s="18">
        <f>C60*H60</f>
        <v>55000</v>
      </c>
      <c r="J60" s="20">
        <v>55000</v>
      </c>
      <c r="K60" s="23"/>
      <c r="L60" s="9">
        <f>C60*D60</f>
        <v>345000</v>
      </c>
    </row>
    <row r="61" spans="1:12" s="3" customFormat="1">
      <c r="A61" s="23"/>
      <c r="B61" s="21" t="s">
        <v>11</v>
      </c>
      <c r="C61" s="12">
        <v>10</v>
      </c>
      <c r="D61" s="17">
        <v>35250</v>
      </c>
      <c r="E61" s="17">
        <v>39000</v>
      </c>
      <c r="F61" s="50">
        <f>C61*E61</f>
        <v>390000</v>
      </c>
      <c r="G61" s="20">
        <f>G60+F61</f>
        <v>790000</v>
      </c>
      <c r="H61" s="46">
        <f>E61-D61</f>
        <v>3750</v>
      </c>
      <c r="I61" s="18">
        <f>C61*H61</f>
        <v>37500</v>
      </c>
      <c r="J61" s="20">
        <f>J60+I61</f>
        <v>92500</v>
      </c>
      <c r="K61" s="23"/>
      <c r="L61" s="9">
        <f t="shared" ref="L61:L65" si="27">C61*D61</f>
        <v>352500</v>
      </c>
    </row>
    <row r="62" spans="1:12" s="3" customFormat="1">
      <c r="A62" s="23"/>
      <c r="B62" s="21" t="s">
        <v>67</v>
      </c>
      <c r="C62" s="12">
        <v>5</v>
      </c>
      <c r="D62" s="17">
        <v>18000</v>
      </c>
      <c r="E62" s="17">
        <v>19000</v>
      </c>
      <c r="F62" s="50">
        <f t="shared" ref="F62:F65" si="28">C62*E62</f>
        <v>95000</v>
      </c>
      <c r="G62" s="47">
        <f t="shared" ref="G62:G65" si="29">G61+F62</f>
        <v>885000</v>
      </c>
      <c r="H62" s="46">
        <f t="shared" ref="H62:H65" si="30">E62-D62</f>
        <v>1000</v>
      </c>
      <c r="I62" s="18">
        <f t="shared" ref="I62:I65" si="31">C62*H62</f>
        <v>5000</v>
      </c>
      <c r="J62" s="20">
        <f t="shared" ref="J62:J65" si="32">J61+I62</f>
        <v>97500</v>
      </c>
      <c r="K62" s="23"/>
      <c r="L62" s="9">
        <f t="shared" si="27"/>
        <v>90000</v>
      </c>
    </row>
    <row r="63" spans="1:12" s="3" customFormat="1">
      <c r="A63" s="23"/>
      <c r="B63" s="21" t="s">
        <v>69</v>
      </c>
      <c r="C63" s="12">
        <v>1</v>
      </c>
      <c r="D63" s="17">
        <v>38000</v>
      </c>
      <c r="E63" s="17">
        <v>40000</v>
      </c>
      <c r="F63" s="50">
        <f t="shared" si="28"/>
        <v>40000</v>
      </c>
      <c r="G63" s="20">
        <f t="shared" si="29"/>
        <v>925000</v>
      </c>
      <c r="H63" s="46">
        <f t="shared" si="30"/>
        <v>2000</v>
      </c>
      <c r="I63" s="18">
        <f t="shared" si="31"/>
        <v>2000</v>
      </c>
      <c r="J63" s="20">
        <f t="shared" si="32"/>
        <v>99500</v>
      </c>
      <c r="K63" s="23"/>
      <c r="L63" s="9">
        <f t="shared" si="27"/>
        <v>38000</v>
      </c>
    </row>
    <row r="64" spans="1:12" s="3" customFormat="1">
      <c r="A64" s="23"/>
      <c r="B64" s="21" t="s">
        <v>88</v>
      </c>
      <c r="C64" s="12">
        <v>3</v>
      </c>
      <c r="D64" s="17">
        <v>2500</v>
      </c>
      <c r="E64" s="17">
        <v>3500</v>
      </c>
      <c r="F64" s="50">
        <f t="shared" si="28"/>
        <v>10500</v>
      </c>
      <c r="G64" s="20">
        <f t="shared" si="29"/>
        <v>935500</v>
      </c>
      <c r="H64" s="46">
        <f t="shared" si="30"/>
        <v>1000</v>
      </c>
      <c r="I64" s="18">
        <f t="shared" si="31"/>
        <v>3000</v>
      </c>
      <c r="J64" s="20">
        <f t="shared" si="32"/>
        <v>102500</v>
      </c>
      <c r="K64" s="23"/>
      <c r="L64" s="9">
        <f t="shared" si="27"/>
        <v>7500</v>
      </c>
    </row>
    <row r="65" spans="1:12" s="3" customFormat="1" ht="15.75" thickBot="1">
      <c r="A65" s="23"/>
      <c r="B65" s="21" t="s">
        <v>13</v>
      </c>
      <c r="C65" s="12">
        <v>1</v>
      </c>
      <c r="D65" s="17">
        <v>76900</v>
      </c>
      <c r="E65" s="17">
        <v>85000</v>
      </c>
      <c r="F65" s="50">
        <f t="shared" si="28"/>
        <v>85000</v>
      </c>
      <c r="G65" s="40">
        <f t="shared" si="29"/>
        <v>1020500</v>
      </c>
      <c r="H65" s="46">
        <f t="shared" si="30"/>
        <v>8100</v>
      </c>
      <c r="I65" s="18">
        <f t="shared" si="31"/>
        <v>8100</v>
      </c>
      <c r="J65" s="20">
        <f t="shared" si="32"/>
        <v>110600</v>
      </c>
      <c r="K65" s="23"/>
      <c r="L65" s="9">
        <f t="shared" si="27"/>
        <v>76900</v>
      </c>
    </row>
    <row r="66" spans="1:12" s="3" customFormat="1">
      <c r="A66" s="23"/>
      <c r="B66" s="21" t="s">
        <v>49</v>
      </c>
      <c r="C66" s="12"/>
      <c r="D66" s="17"/>
      <c r="E66" s="17"/>
      <c r="F66" s="11">
        <v>-834500</v>
      </c>
      <c r="G66" s="41">
        <f>G65+F66</f>
        <v>186000</v>
      </c>
      <c r="H66" s="18"/>
      <c r="I66" s="18"/>
      <c r="J66" s="13"/>
      <c r="K66" s="23"/>
      <c r="L66" s="8">
        <f>SUM(L60:L65)</f>
        <v>909900</v>
      </c>
    </row>
    <row r="67" spans="1:12" s="3" customFormat="1">
      <c r="A67" s="23"/>
      <c r="B67" s="21" t="s">
        <v>159</v>
      </c>
      <c r="C67" s="12"/>
      <c r="D67" s="17"/>
      <c r="E67" s="17"/>
      <c r="F67" s="11">
        <v>-180000</v>
      </c>
      <c r="G67" s="41">
        <f>G66+F67</f>
        <v>6000</v>
      </c>
      <c r="H67" s="18"/>
      <c r="I67" s="18"/>
      <c r="J67" s="13"/>
      <c r="K67" s="23"/>
      <c r="L67" s="8"/>
    </row>
    <row r="68" spans="1:12" s="3" customFormat="1">
      <c r="A68" s="23"/>
      <c r="B68" s="21" t="s">
        <v>160</v>
      </c>
      <c r="C68" s="12"/>
      <c r="D68" s="17"/>
      <c r="E68" s="17"/>
      <c r="F68" s="11">
        <v>-6000</v>
      </c>
      <c r="G68" s="41">
        <f>G67+F68</f>
        <v>0</v>
      </c>
      <c r="H68" s="18"/>
      <c r="I68" s="18"/>
      <c r="J68" s="13"/>
      <c r="K68" s="23"/>
      <c r="L68" s="8"/>
    </row>
    <row r="69" spans="1:12">
      <c r="A69" s="12"/>
      <c r="B69" s="12"/>
      <c r="C69" s="12"/>
      <c r="D69" s="17"/>
      <c r="E69" s="17"/>
      <c r="F69" s="18"/>
      <c r="G69" s="12"/>
      <c r="H69" s="12"/>
      <c r="I69" s="12"/>
      <c r="J69" s="12"/>
      <c r="K69" s="12"/>
    </row>
    <row r="70" spans="1:12">
      <c r="A70" s="44" t="s">
        <v>32</v>
      </c>
      <c r="B70" s="21" t="s">
        <v>60</v>
      </c>
      <c r="C70" s="12"/>
      <c r="D70" s="17"/>
      <c r="E70" s="17"/>
      <c r="F70" s="11"/>
      <c r="G70" s="11">
        <v>834000</v>
      </c>
      <c r="H70" s="12"/>
      <c r="I70" s="12"/>
      <c r="J70" s="12"/>
      <c r="K70" s="12"/>
    </row>
    <row r="71" spans="1:12">
      <c r="A71" s="21"/>
      <c r="B71" s="21" t="s">
        <v>93</v>
      </c>
      <c r="C71" s="12"/>
      <c r="D71" s="17"/>
      <c r="E71" s="17"/>
      <c r="F71" s="11"/>
      <c r="G71" s="11">
        <v>446000</v>
      </c>
      <c r="H71" s="12"/>
      <c r="I71" s="12"/>
      <c r="J71" s="12"/>
      <c r="K71" s="12"/>
    </row>
    <row r="72" spans="1:12">
      <c r="A72" s="12"/>
      <c r="B72" s="21" t="s">
        <v>37</v>
      </c>
      <c r="C72" s="12"/>
      <c r="D72" s="17"/>
      <c r="E72" s="17"/>
      <c r="F72" s="11"/>
      <c r="G72" s="11">
        <v>638000</v>
      </c>
      <c r="H72" s="12"/>
      <c r="I72" s="12"/>
      <c r="J72" s="12"/>
      <c r="K72" s="12"/>
    </row>
    <row r="73" spans="1:12">
      <c r="A73" s="12"/>
      <c r="B73" s="21" t="s">
        <v>61</v>
      </c>
      <c r="C73" s="12"/>
      <c r="D73" s="17"/>
      <c r="E73" s="17"/>
      <c r="F73" s="11"/>
      <c r="G73" s="11">
        <v>627000</v>
      </c>
      <c r="H73" s="12"/>
      <c r="I73" s="12"/>
      <c r="J73" s="12"/>
      <c r="K73" s="12"/>
    </row>
    <row r="74" spans="1:12">
      <c r="A74" s="12"/>
      <c r="B74" s="21" t="s">
        <v>41</v>
      </c>
      <c r="C74" s="12"/>
      <c r="D74" s="17"/>
      <c r="E74" s="17"/>
      <c r="F74" s="11"/>
      <c r="G74" s="11">
        <v>330000</v>
      </c>
      <c r="H74" s="12"/>
      <c r="I74" s="12"/>
      <c r="J74" s="12"/>
      <c r="K74" s="12"/>
    </row>
    <row r="75" spans="1:12">
      <c r="A75" s="12"/>
      <c r="B75" s="21" t="s">
        <v>41</v>
      </c>
      <c r="C75" s="12"/>
      <c r="D75" s="17"/>
      <c r="E75" s="17"/>
      <c r="F75" s="11"/>
      <c r="G75" s="11">
        <v>208000</v>
      </c>
      <c r="H75" s="12"/>
      <c r="I75" s="12"/>
      <c r="J75" s="12"/>
      <c r="K75" s="12"/>
    </row>
    <row r="76" spans="1:12">
      <c r="A76" s="12"/>
      <c r="B76" s="21" t="s">
        <v>92</v>
      </c>
      <c r="C76" s="12"/>
      <c r="D76" s="17"/>
      <c r="E76" s="17"/>
      <c r="F76" s="11"/>
      <c r="G76" s="11">
        <v>263000</v>
      </c>
      <c r="H76" s="12"/>
      <c r="I76" s="12"/>
      <c r="J76" s="12"/>
      <c r="K76" s="12"/>
    </row>
    <row r="77" spans="1:12">
      <c r="A77" s="12"/>
      <c r="B77" s="21" t="s">
        <v>62</v>
      </c>
      <c r="C77" s="12"/>
      <c r="D77" s="17"/>
      <c r="E77" s="17"/>
      <c r="F77" s="11"/>
      <c r="G77" s="11">
        <v>191000</v>
      </c>
      <c r="H77" s="12"/>
      <c r="I77" s="12"/>
      <c r="J77" s="12"/>
      <c r="K77" s="12"/>
    </row>
    <row r="78" spans="1:12">
      <c r="A78" s="12"/>
      <c r="B78" s="21" t="s">
        <v>37</v>
      </c>
      <c r="C78" s="12"/>
      <c r="D78" s="17"/>
      <c r="E78" s="17"/>
      <c r="F78" s="11"/>
      <c r="G78" s="11">
        <v>85000</v>
      </c>
      <c r="H78" s="12"/>
      <c r="I78" s="12"/>
      <c r="J78" s="12"/>
      <c r="K78" s="12"/>
    </row>
    <row r="79" spans="1:12">
      <c r="A79" s="12"/>
      <c r="B79" s="21" t="s">
        <v>53</v>
      </c>
      <c r="C79" s="12"/>
      <c r="D79" s="17"/>
      <c r="E79" s="17"/>
      <c r="F79" s="11"/>
      <c r="G79" s="11">
        <v>526000</v>
      </c>
      <c r="H79" s="12"/>
      <c r="I79" s="12"/>
      <c r="J79" s="12"/>
      <c r="K79" s="12"/>
    </row>
    <row r="80" spans="1:12">
      <c r="A80" s="12"/>
      <c r="B80" s="21" t="s">
        <v>37</v>
      </c>
      <c r="C80" s="12"/>
      <c r="D80" s="17"/>
      <c r="E80" s="17"/>
      <c r="F80" s="11"/>
      <c r="G80" s="11">
        <v>71000</v>
      </c>
      <c r="H80" s="12"/>
      <c r="I80" s="12"/>
      <c r="J80" s="12"/>
      <c r="K80" s="12"/>
    </row>
    <row r="81" spans="1:11" ht="17.25">
      <c r="A81" s="21"/>
      <c r="B81" s="21" t="s">
        <v>33</v>
      </c>
      <c r="C81" s="12"/>
      <c r="D81" s="17"/>
      <c r="E81" s="17"/>
      <c r="F81" s="13"/>
      <c r="G81" s="25">
        <f>SUM(G70:G80)</f>
        <v>4219000</v>
      </c>
      <c r="H81" s="12"/>
      <c r="I81" s="12"/>
      <c r="J81" s="12"/>
      <c r="K81" s="12"/>
    </row>
    <row r="82" spans="1:11">
      <c r="A82" s="21"/>
      <c r="B82" s="21"/>
      <c r="C82" s="12"/>
      <c r="D82" s="17"/>
      <c r="E82" s="17"/>
      <c r="F82" s="13"/>
      <c r="G82" s="13"/>
      <c r="H82" s="12"/>
      <c r="I82" s="12"/>
      <c r="J82" s="12"/>
      <c r="K82" s="12"/>
    </row>
    <row r="83" spans="1:11">
      <c r="A83" s="12"/>
      <c r="B83" s="21" t="s">
        <v>16</v>
      </c>
      <c r="C83" s="12"/>
      <c r="D83" s="17"/>
      <c r="E83" s="17"/>
      <c r="F83" s="11">
        <v>-4350000</v>
      </c>
      <c r="G83" s="13">
        <f>G81+F83</f>
        <v>-131000</v>
      </c>
      <c r="H83" s="12"/>
      <c r="I83" s="12"/>
      <c r="J83" s="12"/>
      <c r="K83" s="12"/>
    </row>
    <row r="84" spans="1:11">
      <c r="A84" s="26"/>
      <c r="B84" s="21" t="s">
        <v>38</v>
      </c>
      <c r="C84" s="12"/>
      <c r="D84" s="17"/>
      <c r="E84" s="17"/>
      <c r="F84" s="11">
        <v>-250000</v>
      </c>
      <c r="G84" s="13">
        <f t="shared" ref="G84:G89" si="33">G83+F84</f>
        <v>-381000</v>
      </c>
      <c r="H84" s="12"/>
      <c r="I84" s="12"/>
      <c r="J84" s="12"/>
      <c r="K84" s="12"/>
    </row>
    <row r="85" spans="1:11">
      <c r="A85" s="26"/>
      <c r="B85" s="21" t="s">
        <v>55</v>
      </c>
      <c r="C85" s="12"/>
      <c r="D85" s="17"/>
      <c r="E85" s="17"/>
      <c r="F85" s="11">
        <v>-5000</v>
      </c>
      <c r="G85" s="13">
        <f t="shared" si="33"/>
        <v>-386000</v>
      </c>
      <c r="H85" s="12"/>
      <c r="I85" s="12"/>
      <c r="J85" s="12"/>
      <c r="K85" s="12"/>
    </row>
    <row r="86" spans="1:11">
      <c r="A86" s="26"/>
      <c r="B86" s="21" t="s">
        <v>56</v>
      </c>
      <c r="C86" s="12"/>
      <c r="D86" s="17"/>
      <c r="E86" s="17"/>
      <c r="F86" s="11">
        <v>-5000</v>
      </c>
      <c r="G86" s="13">
        <f t="shared" si="33"/>
        <v>-391000</v>
      </c>
      <c r="H86" s="12"/>
      <c r="I86" s="12"/>
      <c r="J86" s="12"/>
      <c r="K86" s="12"/>
    </row>
    <row r="87" spans="1:11">
      <c r="A87" s="12"/>
      <c r="B87" s="21" t="s">
        <v>57</v>
      </c>
      <c r="C87" s="12"/>
      <c r="D87" s="17"/>
      <c r="E87" s="17"/>
      <c r="F87" s="11">
        <v>-30000</v>
      </c>
      <c r="G87" s="13">
        <f t="shared" si="33"/>
        <v>-421000</v>
      </c>
      <c r="H87" s="12"/>
      <c r="I87" s="12"/>
      <c r="J87" s="12"/>
      <c r="K87" s="12"/>
    </row>
    <row r="88" spans="1:11">
      <c r="A88" s="12"/>
      <c r="B88" s="21" t="s">
        <v>95</v>
      </c>
      <c r="C88" s="12"/>
      <c r="D88" s="17"/>
      <c r="E88" s="17"/>
      <c r="F88" s="11">
        <v>-70000</v>
      </c>
      <c r="G88" s="13">
        <f t="shared" si="33"/>
        <v>-491000</v>
      </c>
      <c r="H88" s="12"/>
      <c r="I88" s="12"/>
      <c r="J88" s="12"/>
      <c r="K88" s="12"/>
    </row>
    <row r="89" spans="1:11">
      <c r="A89" s="12"/>
      <c r="B89" s="21" t="s">
        <v>101</v>
      </c>
      <c r="C89" s="12"/>
      <c r="D89" s="17"/>
      <c r="E89" s="17"/>
      <c r="F89" s="11">
        <v>-30000</v>
      </c>
      <c r="G89" s="13">
        <f t="shared" si="33"/>
        <v>-521000</v>
      </c>
      <c r="H89" s="12"/>
      <c r="I89" s="12"/>
      <c r="J89" s="12"/>
      <c r="K89" s="12"/>
    </row>
    <row r="90" spans="1:11">
      <c r="A90" s="12"/>
      <c r="B90" s="21" t="s">
        <v>74</v>
      </c>
      <c r="C90" s="12"/>
      <c r="D90" s="17"/>
      <c r="E90" s="17"/>
      <c r="F90" s="13">
        <v>-30000</v>
      </c>
      <c r="G90" s="13">
        <f t="shared" ref="G90:G101" si="34">G89+F90</f>
        <v>-551000</v>
      </c>
      <c r="H90" s="12"/>
      <c r="I90" s="12"/>
      <c r="J90" s="12"/>
      <c r="K90" s="12"/>
    </row>
    <row r="91" spans="1:11">
      <c r="A91" s="12"/>
      <c r="B91" s="21" t="s">
        <v>58</v>
      </c>
      <c r="C91" s="12"/>
      <c r="D91" s="17"/>
      <c r="E91" s="17"/>
      <c r="F91" s="11">
        <v>-5000</v>
      </c>
      <c r="G91" s="13">
        <f t="shared" si="34"/>
        <v>-556000</v>
      </c>
      <c r="H91" s="12"/>
      <c r="I91" s="12"/>
      <c r="J91" s="12"/>
      <c r="K91" s="12"/>
    </row>
    <row r="92" spans="1:11">
      <c r="A92" s="12"/>
      <c r="B92" s="21" t="s">
        <v>59</v>
      </c>
      <c r="C92" s="12"/>
      <c r="D92" s="17"/>
      <c r="E92" s="17"/>
      <c r="F92" s="11">
        <v>-13000</v>
      </c>
      <c r="G92" s="13">
        <f t="shared" si="34"/>
        <v>-569000</v>
      </c>
      <c r="H92" s="12"/>
      <c r="I92" s="12"/>
      <c r="J92" s="12"/>
      <c r="K92" s="12"/>
    </row>
    <row r="93" spans="1:11">
      <c r="A93" s="12"/>
      <c r="B93" s="27" t="s">
        <v>48</v>
      </c>
      <c r="C93" s="12"/>
      <c r="D93" s="17"/>
      <c r="E93" s="17"/>
      <c r="F93" s="38">
        <v>-10000</v>
      </c>
      <c r="G93" s="13">
        <f t="shared" si="34"/>
        <v>-579000</v>
      </c>
      <c r="H93" s="12"/>
      <c r="I93" s="12"/>
      <c r="J93" s="12"/>
      <c r="K93" s="12"/>
    </row>
    <row r="94" spans="1:11">
      <c r="A94" s="12"/>
      <c r="B94" s="27" t="s">
        <v>73</v>
      </c>
      <c r="C94" s="12"/>
      <c r="D94" s="17"/>
      <c r="E94" s="17"/>
      <c r="F94" s="13">
        <v>-50000</v>
      </c>
      <c r="G94" s="13">
        <f t="shared" si="34"/>
        <v>-629000</v>
      </c>
      <c r="H94" s="12"/>
      <c r="I94" s="12"/>
      <c r="J94" s="12"/>
      <c r="K94" s="12"/>
    </row>
    <row r="95" spans="1:11">
      <c r="A95" s="12"/>
      <c r="B95" s="27" t="s">
        <v>96</v>
      </c>
      <c r="C95" s="12"/>
      <c r="D95" s="17"/>
      <c r="E95" s="17"/>
      <c r="F95" s="38">
        <v>-10000</v>
      </c>
      <c r="G95" s="13">
        <f t="shared" si="34"/>
        <v>-639000</v>
      </c>
      <c r="H95" s="12"/>
      <c r="I95" s="12"/>
      <c r="J95" s="12"/>
      <c r="K95" s="12"/>
    </row>
    <row r="96" spans="1:11">
      <c r="A96" s="12"/>
      <c r="B96" s="27" t="s">
        <v>97</v>
      </c>
      <c r="C96" s="12"/>
      <c r="D96" s="17"/>
      <c r="E96" s="17"/>
      <c r="F96" s="13">
        <v>-3000</v>
      </c>
      <c r="G96" s="13">
        <f t="shared" si="34"/>
        <v>-642000</v>
      </c>
      <c r="H96" s="12"/>
      <c r="I96" s="12"/>
      <c r="J96" s="12"/>
      <c r="K96" s="12"/>
    </row>
    <row r="97" spans="1:12" s="1" customFormat="1">
      <c r="A97" s="21"/>
      <c r="B97" s="21" t="s">
        <v>98</v>
      </c>
      <c r="C97" s="21"/>
      <c r="D97" s="11"/>
      <c r="E97" s="11"/>
      <c r="F97" s="11">
        <v>-2000</v>
      </c>
      <c r="G97" s="13">
        <f t="shared" si="34"/>
        <v>-644000</v>
      </c>
      <c r="H97" s="21"/>
      <c r="I97" s="21"/>
      <c r="J97" s="21"/>
      <c r="K97" s="21"/>
      <c r="L97" s="1" t="s">
        <v>102</v>
      </c>
    </row>
    <row r="98" spans="1:12" s="1" customFormat="1">
      <c r="A98" s="21"/>
      <c r="B98" s="21" t="s">
        <v>99</v>
      </c>
      <c r="C98" s="21"/>
      <c r="D98" s="11"/>
      <c r="E98" s="11"/>
      <c r="F98" s="11">
        <v>-5000</v>
      </c>
      <c r="G98" s="13">
        <f t="shared" si="34"/>
        <v>-649000</v>
      </c>
      <c r="H98" s="21"/>
      <c r="I98" s="21"/>
      <c r="J98" s="21"/>
      <c r="K98" s="21"/>
    </row>
    <row r="99" spans="1:12" s="1" customFormat="1">
      <c r="A99" s="21"/>
      <c r="B99" s="21" t="s">
        <v>103</v>
      </c>
      <c r="C99" s="21"/>
      <c r="D99" s="11"/>
      <c r="E99" s="11"/>
      <c r="F99" s="11">
        <v>-10000</v>
      </c>
      <c r="G99" s="13">
        <f t="shared" si="34"/>
        <v>-659000</v>
      </c>
      <c r="H99" s="21"/>
      <c r="I99" s="21"/>
      <c r="J99" s="21"/>
      <c r="K99" s="21"/>
    </row>
    <row r="100" spans="1:12">
      <c r="A100" s="12"/>
      <c r="B100" s="21" t="s">
        <v>100</v>
      </c>
      <c r="C100" s="12"/>
      <c r="D100" s="17"/>
      <c r="E100" s="17"/>
      <c r="F100" s="11">
        <v>-340000</v>
      </c>
      <c r="G100" s="13">
        <f t="shared" si="34"/>
        <v>-999000</v>
      </c>
      <c r="H100" s="12"/>
      <c r="I100" s="12"/>
      <c r="J100" s="12"/>
      <c r="K100" s="12"/>
    </row>
    <row r="101" spans="1:12">
      <c r="A101" s="12"/>
      <c r="B101" s="21" t="s">
        <v>75</v>
      </c>
      <c r="C101" s="12"/>
      <c r="D101" s="17"/>
      <c r="E101" s="17"/>
      <c r="F101" s="11">
        <v>-120000</v>
      </c>
      <c r="G101" s="13">
        <f t="shared" si="34"/>
        <v>-1119000</v>
      </c>
      <c r="H101" s="12"/>
      <c r="I101" s="12"/>
      <c r="J101" s="12"/>
      <c r="K101" s="12"/>
    </row>
  </sheetData>
  <mergeCells count="2">
    <mergeCell ref="C34:F34"/>
    <mergeCell ref="D1:K1"/>
  </mergeCells>
  <pageMargins left="0.7" right="0.7" top="0.75" bottom="0.75" header="0.3" footer="0.3"/>
  <pageSetup scale="75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0"/>
  <sheetViews>
    <sheetView workbookViewId="0">
      <selection activeCell="F1" sqref="F1:K1"/>
    </sheetView>
  </sheetViews>
  <sheetFormatPr defaultRowHeight="15"/>
  <cols>
    <col min="1" max="1" width="16" customWidth="1"/>
    <col min="2" max="2" width="25.42578125" customWidth="1"/>
    <col min="3" max="3" width="5" bestFit="1" customWidth="1"/>
    <col min="4" max="4" width="11.5703125" style="6" bestFit="1" customWidth="1"/>
    <col min="5" max="5" width="11.5703125" style="6" customWidth="1"/>
    <col min="6" max="6" width="14.140625" customWidth="1"/>
    <col min="7" max="7" width="14.42578125" customWidth="1"/>
    <col min="8" max="8" width="11.28515625" customWidth="1"/>
    <col min="9" max="9" width="11.7109375" customWidth="1"/>
    <col min="10" max="10" width="11.5703125" customWidth="1"/>
    <col min="11" max="11" width="10.140625" customWidth="1"/>
    <col min="12" max="12" width="13" customWidth="1"/>
  </cols>
  <sheetData>
    <row r="1" spans="1:12" ht="15.75">
      <c r="A1" s="4"/>
      <c r="B1" s="4"/>
      <c r="C1" s="4"/>
      <c r="D1" s="5"/>
      <c r="E1" s="5"/>
      <c r="F1" s="76" t="s">
        <v>123</v>
      </c>
      <c r="G1" s="76"/>
      <c r="H1" s="76"/>
      <c r="I1" s="76"/>
      <c r="J1" s="76"/>
      <c r="K1" s="76"/>
    </row>
    <row r="2" spans="1:12" ht="45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4" t="s">
        <v>9</v>
      </c>
      <c r="K2" s="14" t="s">
        <v>50</v>
      </c>
    </row>
    <row r="3" spans="1:12">
      <c r="A3" s="44" t="s">
        <v>17</v>
      </c>
      <c r="B3" s="12" t="s">
        <v>47</v>
      </c>
      <c r="C3" s="12">
        <v>1</v>
      </c>
      <c r="D3" s="17">
        <v>39100</v>
      </c>
      <c r="E3" s="17">
        <v>45000</v>
      </c>
      <c r="F3" s="18">
        <f t="shared" ref="F3" si="0">C3*E3</f>
        <v>45000</v>
      </c>
      <c r="G3" s="20">
        <v>45000</v>
      </c>
      <c r="H3" s="18">
        <f t="shared" ref="H3" si="1">E3-D3</f>
        <v>5900</v>
      </c>
      <c r="I3" s="18">
        <f t="shared" ref="I3" si="2">C3*H3</f>
        <v>5900</v>
      </c>
      <c r="J3" s="24">
        <v>5900</v>
      </c>
      <c r="K3" s="12"/>
      <c r="L3" s="7">
        <f>C3*D3</f>
        <v>39100</v>
      </c>
    </row>
    <row r="4" spans="1:12">
      <c r="A4" s="21"/>
      <c r="B4" s="12" t="s">
        <v>11</v>
      </c>
      <c r="C4" s="12">
        <v>1</v>
      </c>
      <c r="D4" s="17">
        <v>35250</v>
      </c>
      <c r="E4" s="17">
        <v>39000</v>
      </c>
      <c r="F4" s="18">
        <f t="shared" ref="F4:F11" si="3">C4*E4</f>
        <v>39000</v>
      </c>
      <c r="G4" s="47">
        <f t="shared" ref="G4:G11" si="4">G3+F4</f>
        <v>84000</v>
      </c>
      <c r="H4" s="18">
        <f t="shared" ref="H4:H11" si="5">E4-D4</f>
        <v>3750</v>
      </c>
      <c r="I4" s="18">
        <f t="shared" ref="I4:I11" si="6">C4*H4</f>
        <v>3750</v>
      </c>
      <c r="J4" s="24">
        <f t="shared" ref="J4:J11" si="7">J3+I4</f>
        <v>9650</v>
      </c>
      <c r="K4" s="12"/>
      <c r="L4" s="7">
        <f t="shared" ref="L4:L11" si="8">C4*D4</f>
        <v>35250</v>
      </c>
    </row>
    <row r="5" spans="1:12">
      <c r="A5" s="21"/>
      <c r="B5" s="12" t="s">
        <v>81</v>
      </c>
      <c r="C5" s="12">
        <v>2</v>
      </c>
      <c r="D5" s="17">
        <v>127684.24</v>
      </c>
      <c r="E5" s="17">
        <v>133000</v>
      </c>
      <c r="F5" s="45">
        <f t="shared" si="3"/>
        <v>266000</v>
      </c>
      <c r="G5" s="37">
        <f t="shared" si="4"/>
        <v>350000</v>
      </c>
      <c r="H5" s="46">
        <f t="shared" si="5"/>
        <v>5315.7599999999948</v>
      </c>
      <c r="I5" s="18">
        <f t="shared" si="6"/>
        <v>10631.51999999999</v>
      </c>
      <c r="J5" s="24">
        <f t="shared" si="7"/>
        <v>20281.51999999999</v>
      </c>
      <c r="K5" s="12"/>
      <c r="L5" s="7">
        <f t="shared" si="8"/>
        <v>255368.48</v>
      </c>
    </row>
    <row r="6" spans="1:12">
      <c r="A6" s="21"/>
      <c r="B6" s="12" t="s">
        <v>80</v>
      </c>
      <c r="C6" s="12">
        <v>4</v>
      </c>
      <c r="D6" s="17">
        <v>15340</v>
      </c>
      <c r="E6" s="17">
        <v>25000</v>
      </c>
      <c r="F6" s="45">
        <f t="shared" si="3"/>
        <v>100000</v>
      </c>
      <c r="G6" s="37">
        <f t="shared" si="4"/>
        <v>450000</v>
      </c>
      <c r="H6" s="46">
        <f t="shared" si="5"/>
        <v>9660</v>
      </c>
      <c r="I6" s="18">
        <f t="shared" si="6"/>
        <v>38640</v>
      </c>
      <c r="J6" s="24">
        <f t="shared" si="7"/>
        <v>58921.51999999999</v>
      </c>
      <c r="K6" s="12"/>
      <c r="L6" s="7">
        <f t="shared" si="8"/>
        <v>61360</v>
      </c>
    </row>
    <row r="7" spans="1:12">
      <c r="A7" s="21"/>
      <c r="B7" s="12" t="s">
        <v>10</v>
      </c>
      <c r="C7" s="12">
        <v>1</v>
      </c>
      <c r="D7" s="17">
        <v>13800</v>
      </c>
      <c r="E7" s="17">
        <v>16000</v>
      </c>
      <c r="F7" s="45">
        <f t="shared" si="3"/>
        <v>16000</v>
      </c>
      <c r="G7" s="37">
        <f t="shared" si="4"/>
        <v>466000</v>
      </c>
      <c r="H7" s="46">
        <f t="shared" si="5"/>
        <v>2200</v>
      </c>
      <c r="I7" s="18">
        <f t="shared" si="6"/>
        <v>2200</v>
      </c>
      <c r="J7" s="24">
        <f t="shared" si="7"/>
        <v>61121.51999999999</v>
      </c>
      <c r="K7" s="12"/>
      <c r="L7" s="7">
        <f t="shared" si="8"/>
        <v>13800</v>
      </c>
    </row>
    <row r="8" spans="1:12">
      <c r="A8" s="21"/>
      <c r="B8" s="12" t="s">
        <v>89</v>
      </c>
      <c r="C8" s="12">
        <v>1</v>
      </c>
      <c r="D8" s="17">
        <v>50000</v>
      </c>
      <c r="E8" s="17">
        <v>60000</v>
      </c>
      <c r="F8" s="45">
        <f t="shared" si="3"/>
        <v>60000</v>
      </c>
      <c r="G8" s="37">
        <f t="shared" si="4"/>
        <v>526000</v>
      </c>
      <c r="H8" s="46">
        <f t="shared" si="5"/>
        <v>10000</v>
      </c>
      <c r="I8" s="18">
        <f t="shared" si="6"/>
        <v>10000</v>
      </c>
      <c r="J8" s="24">
        <f t="shared" si="7"/>
        <v>71121.51999999999</v>
      </c>
      <c r="K8" s="12"/>
      <c r="L8" s="7">
        <f t="shared" si="8"/>
        <v>50000</v>
      </c>
    </row>
    <row r="9" spans="1:12">
      <c r="A9" s="21"/>
      <c r="B9" s="12" t="s">
        <v>63</v>
      </c>
      <c r="C9" s="12">
        <v>4</v>
      </c>
      <c r="D9" s="17">
        <v>100</v>
      </c>
      <c r="E9" s="17">
        <v>500</v>
      </c>
      <c r="F9" s="45">
        <f t="shared" si="3"/>
        <v>2000</v>
      </c>
      <c r="G9" s="37">
        <f t="shared" si="4"/>
        <v>528000</v>
      </c>
      <c r="H9" s="46">
        <f t="shared" si="5"/>
        <v>400</v>
      </c>
      <c r="I9" s="18">
        <f t="shared" si="6"/>
        <v>1600</v>
      </c>
      <c r="J9" s="24">
        <f t="shared" si="7"/>
        <v>72721.51999999999</v>
      </c>
      <c r="K9" s="12"/>
      <c r="L9" s="7">
        <f t="shared" si="8"/>
        <v>400</v>
      </c>
    </row>
    <row r="10" spans="1:12">
      <c r="A10" s="21"/>
      <c r="B10" s="12" t="s">
        <v>90</v>
      </c>
      <c r="C10" s="12">
        <v>1</v>
      </c>
      <c r="D10" s="17">
        <v>10000</v>
      </c>
      <c r="E10" s="17">
        <v>15000</v>
      </c>
      <c r="F10" s="45">
        <f t="shared" si="3"/>
        <v>15000</v>
      </c>
      <c r="G10" s="37">
        <f t="shared" si="4"/>
        <v>543000</v>
      </c>
      <c r="H10" s="46">
        <f t="shared" si="5"/>
        <v>5000</v>
      </c>
      <c r="I10" s="18">
        <f t="shared" si="6"/>
        <v>5000</v>
      </c>
      <c r="J10" s="24">
        <f t="shared" si="7"/>
        <v>77721.51999999999</v>
      </c>
      <c r="K10" s="12"/>
      <c r="L10" s="7">
        <f t="shared" si="8"/>
        <v>10000</v>
      </c>
    </row>
    <row r="11" spans="1:12" ht="15.75" thickBot="1">
      <c r="A11" s="21"/>
      <c r="B11" s="12" t="s">
        <v>82</v>
      </c>
      <c r="C11" s="12">
        <v>2</v>
      </c>
      <c r="D11" s="17">
        <v>1750</v>
      </c>
      <c r="E11" s="17">
        <v>3000</v>
      </c>
      <c r="F11" s="45">
        <f t="shared" si="3"/>
        <v>6000</v>
      </c>
      <c r="G11" s="43">
        <f t="shared" si="4"/>
        <v>549000</v>
      </c>
      <c r="H11" s="46">
        <f t="shared" si="5"/>
        <v>1250</v>
      </c>
      <c r="I11" s="18">
        <f t="shared" si="6"/>
        <v>2500</v>
      </c>
      <c r="J11" s="24">
        <f t="shared" si="7"/>
        <v>80221.51999999999</v>
      </c>
      <c r="K11" s="12"/>
      <c r="L11" s="7">
        <f t="shared" si="8"/>
        <v>3500</v>
      </c>
    </row>
    <row r="12" spans="1:12" s="1" customFormat="1">
      <c r="A12" s="21"/>
      <c r="B12" s="21" t="s">
        <v>52</v>
      </c>
      <c r="C12" s="21"/>
      <c r="D12" s="11"/>
      <c r="E12" s="11"/>
      <c r="F12" s="11">
        <v>-3000</v>
      </c>
      <c r="G12" s="41">
        <f>G11+F12</f>
        <v>546000</v>
      </c>
      <c r="H12" s="13"/>
      <c r="I12" s="13"/>
      <c r="J12" s="11"/>
      <c r="K12" s="21"/>
      <c r="L12" s="8">
        <f>SUM(L3:L11)</f>
        <v>468778.48</v>
      </c>
    </row>
    <row r="13" spans="1:12" s="1" customFormat="1">
      <c r="A13" s="21"/>
      <c r="B13" s="21" t="s">
        <v>91</v>
      </c>
      <c r="C13" s="21"/>
      <c r="D13" s="11"/>
      <c r="E13" s="11"/>
      <c r="F13" s="11">
        <v>-1000</v>
      </c>
      <c r="G13" s="41">
        <f t="shared" ref="G13:G14" si="9">G12+F13</f>
        <v>545000</v>
      </c>
      <c r="H13" s="13"/>
      <c r="I13" s="13"/>
      <c r="J13" s="11"/>
      <c r="K13" s="21"/>
      <c r="L13" s="8"/>
    </row>
    <row r="14" spans="1:12" s="1" customFormat="1">
      <c r="A14" s="21"/>
      <c r="B14" s="21" t="s">
        <v>16</v>
      </c>
      <c r="C14" s="21"/>
      <c r="D14" s="11"/>
      <c r="E14" s="11"/>
      <c r="F14" s="11">
        <v>-545000</v>
      </c>
      <c r="G14" s="41">
        <f t="shared" si="9"/>
        <v>0</v>
      </c>
      <c r="H14" s="13"/>
      <c r="I14" s="13"/>
      <c r="J14" s="11"/>
      <c r="K14" s="21"/>
      <c r="L14" s="8"/>
    </row>
    <row r="15" spans="1:12">
      <c r="A15" s="12"/>
      <c r="B15" s="12"/>
      <c r="C15" s="12"/>
      <c r="D15" s="17"/>
      <c r="E15" s="17"/>
      <c r="F15" s="12"/>
      <c r="G15" s="12"/>
      <c r="H15" s="12"/>
      <c r="I15" s="12"/>
      <c r="J15" s="12"/>
      <c r="K15" s="12"/>
    </row>
    <row r="16" spans="1:12">
      <c r="A16" s="44" t="s">
        <v>15</v>
      </c>
      <c r="B16" s="12" t="s">
        <v>13</v>
      </c>
      <c r="C16" s="12">
        <v>1</v>
      </c>
      <c r="D16" s="17">
        <v>76900</v>
      </c>
      <c r="E16" s="17">
        <v>85000</v>
      </c>
      <c r="F16" s="18">
        <f t="shared" ref="F16:F27" si="10">C16*E16</f>
        <v>85000</v>
      </c>
      <c r="G16" s="18">
        <v>85000</v>
      </c>
      <c r="H16" s="18">
        <f t="shared" ref="H16:H27" si="11">E16-D16</f>
        <v>8100</v>
      </c>
      <c r="I16" s="18">
        <f t="shared" ref="I16:I27" si="12">C16*H16</f>
        <v>8100</v>
      </c>
      <c r="J16" s="18">
        <v>8100</v>
      </c>
      <c r="K16" s="12"/>
      <c r="L16" s="7">
        <f>C16*D16</f>
        <v>76900</v>
      </c>
    </row>
    <row r="17" spans="1:15">
      <c r="A17" s="12"/>
      <c r="B17" s="12" t="s">
        <v>10</v>
      </c>
      <c r="C17" s="12">
        <v>3</v>
      </c>
      <c r="D17" s="17">
        <v>13800</v>
      </c>
      <c r="E17" s="17">
        <v>18000</v>
      </c>
      <c r="F17" s="18">
        <f t="shared" si="10"/>
        <v>54000</v>
      </c>
      <c r="G17" s="48">
        <f>G16+F17</f>
        <v>139000</v>
      </c>
      <c r="H17" s="18">
        <f t="shared" si="11"/>
        <v>4200</v>
      </c>
      <c r="I17" s="18">
        <f t="shared" si="12"/>
        <v>12600</v>
      </c>
      <c r="J17" s="20">
        <f>J16+I17</f>
        <v>20700</v>
      </c>
      <c r="K17" s="12"/>
      <c r="L17" s="7">
        <f t="shared" ref="L17:L27" si="13">C17*D17</f>
        <v>41400</v>
      </c>
    </row>
    <row r="18" spans="1:15">
      <c r="A18" s="12"/>
      <c r="B18" s="12" t="s">
        <v>77</v>
      </c>
      <c r="C18" s="12">
        <v>2</v>
      </c>
      <c r="D18" s="17">
        <v>1750</v>
      </c>
      <c r="E18" s="17">
        <v>3000</v>
      </c>
      <c r="F18" s="45">
        <f t="shared" si="10"/>
        <v>6000</v>
      </c>
      <c r="G18" s="48">
        <f t="shared" ref="G18:G27" si="14">G17+F18</f>
        <v>145000</v>
      </c>
      <c r="H18" s="46">
        <f t="shared" si="11"/>
        <v>1250</v>
      </c>
      <c r="I18" s="18">
        <f t="shared" si="12"/>
        <v>2500</v>
      </c>
      <c r="J18" s="20">
        <f t="shared" ref="J18:J27" si="15">J17+I18</f>
        <v>23200</v>
      </c>
      <c r="K18" s="12"/>
      <c r="L18" s="7">
        <f t="shared" si="13"/>
        <v>3500</v>
      </c>
      <c r="O18" t="s">
        <v>79</v>
      </c>
    </row>
    <row r="19" spans="1:15">
      <c r="A19" s="12"/>
      <c r="B19" s="12" t="s">
        <v>63</v>
      </c>
      <c r="C19" s="12">
        <v>2</v>
      </c>
      <c r="D19" s="17">
        <v>100</v>
      </c>
      <c r="E19" s="17">
        <v>500</v>
      </c>
      <c r="F19" s="45">
        <f t="shared" si="10"/>
        <v>1000</v>
      </c>
      <c r="G19" s="37">
        <f t="shared" si="14"/>
        <v>146000</v>
      </c>
      <c r="H19" s="46">
        <f t="shared" si="11"/>
        <v>400</v>
      </c>
      <c r="I19" s="18">
        <f t="shared" si="12"/>
        <v>800</v>
      </c>
      <c r="J19" s="20">
        <f t="shared" si="15"/>
        <v>24000</v>
      </c>
      <c r="K19" s="12"/>
      <c r="L19" s="7">
        <f t="shared" si="13"/>
        <v>200</v>
      </c>
    </row>
    <row r="20" spans="1:15">
      <c r="A20" s="12"/>
      <c r="B20" s="12" t="s">
        <v>10</v>
      </c>
      <c r="C20" s="12">
        <v>7</v>
      </c>
      <c r="D20" s="17">
        <v>13800</v>
      </c>
      <c r="E20" s="17">
        <v>16000</v>
      </c>
      <c r="F20" s="45">
        <f t="shared" si="10"/>
        <v>112000</v>
      </c>
      <c r="G20" s="37">
        <f t="shared" si="14"/>
        <v>258000</v>
      </c>
      <c r="H20" s="46">
        <f t="shared" si="11"/>
        <v>2200</v>
      </c>
      <c r="I20" s="18">
        <f t="shared" si="12"/>
        <v>15400</v>
      </c>
      <c r="J20" s="20">
        <f t="shared" si="15"/>
        <v>39400</v>
      </c>
      <c r="K20" s="12"/>
      <c r="L20" s="7">
        <f t="shared" si="13"/>
        <v>96600</v>
      </c>
    </row>
    <row r="21" spans="1:15">
      <c r="A21" s="12"/>
      <c r="B21" s="12" t="s">
        <v>11</v>
      </c>
      <c r="C21" s="12">
        <v>4</v>
      </c>
      <c r="D21" s="17">
        <v>35250</v>
      </c>
      <c r="E21" s="17">
        <v>45000</v>
      </c>
      <c r="F21" s="45">
        <f t="shared" si="10"/>
        <v>180000</v>
      </c>
      <c r="G21" s="37">
        <f t="shared" si="14"/>
        <v>438000</v>
      </c>
      <c r="H21" s="46">
        <f t="shared" si="11"/>
        <v>9750</v>
      </c>
      <c r="I21" s="18">
        <f t="shared" si="12"/>
        <v>39000</v>
      </c>
      <c r="J21" s="20">
        <f t="shared" si="15"/>
        <v>78400</v>
      </c>
      <c r="K21" s="12"/>
      <c r="L21" s="7">
        <f t="shared" si="13"/>
        <v>141000</v>
      </c>
    </row>
    <row r="22" spans="1:15">
      <c r="A22" s="12"/>
      <c r="B22" s="12" t="s">
        <v>119</v>
      </c>
      <c r="C22" s="12">
        <v>1</v>
      </c>
      <c r="D22" s="17">
        <v>33800</v>
      </c>
      <c r="E22" s="17">
        <v>36000</v>
      </c>
      <c r="F22" s="45">
        <f t="shared" si="10"/>
        <v>36000</v>
      </c>
      <c r="G22" s="37">
        <f t="shared" si="14"/>
        <v>474000</v>
      </c>
      <c r="H22" s="46">
        <f t="shared" si="11"/>
        <v>2200</v>
      </c>
      <c r="I22" s="18">
        <f t="shared" si="12"/>
        <v>2200</v>
      </c>
      <c r="J22" s="20">
        <f t="shared" si="15"/>
        <v>80600</v>
      </c>
      <c r="K22" s="12"/>
      <c r="L22" s="7">
        <f t="shared" si="13"/>
        <v>33800</v>
      </c>
    </row>
    <row r="23" spans="1:15">
      <c r="A23" s="12"/>
      <c r="B23" s="12" t="s">
        <v>90</v>
      </c>
      <c r="C23" s="12">
        <v>1</v>
      </c>
      <c r="D23" s="17">
        <v>10000</v>
      </c>
      <c r="E23" s="17">
        <v>15000</v>
      </c>
      <c r="F23" s="45">
        <f t="shared" si="10"/>
        <v>15000</v>
      </c>
      <c r="G23" s="37">
        <f t="shared" si="14"/>
        <v>489000</v>
      </c>
      <c r="H23" s="46">
        <f t="shared" si="11"/>
        <v>5000</v>
      </c>
      <c r="I23" s="18">
        <f t="shared" si="12"/>
        <v>5000</v>
      </c>
      <c r="J23" s="20">
        <f t="shared" si="15"/>
        <v>85600</v>
      </c>
      <c r="K23" s="12"/>
      <c r="L23" s="7">
        <f t="shared" si="13"/>
        <v>10000</v>
      </c>
    </row>
    <row r="24" spans="1:15">
      <c r="A24" s="12"/>
      <c r="B24" s="12" t="s">
        <v>90</v>
      </c>
      <c r="C24" s="12">
        <v>1</v>
      </c>
      <c r="D24" s="17">
        <v>10000</v>
      </c>
      <c r="E24" s="17">
        <v>20000</v>
      </c>
      <c r="F24" s="45">
        <f t="shared" si="10"/>
        <v>20000</v>
      </c>
      <c r="G24" s="37">
        <f t="shared" si="14"/>
        <v>509000</v>
      </c>
      <c r="H24" s="46">
        <f t="shared" si="11"/>
        <v>10000</v>
      </c>
      <c r="I24" s="18">
        <f t="shared" si="12"/>
        <v>10000</v>
      </c>
      <c r="J24" s="20">
        <f t="shared" si="15"/>
        <v>95600</v>
      </c>
      <c r="K24" s="12"/>
      <c r="L24" s="7">
        <f t="shared" si="13"/>
        <v>10000</v>
      </c>
    </row>
    <row r="25" spans="1:15">
      <c r="A25" s="12"/>
      <c r="B25" s="12" t="s">
        <v>11</v>
      </c>
      <c r="C25" s="12">
        <v>6</v>
      </c>
      <c r="D25" s="17">
        <v>35250</v>
      </c>
      <c r="E25" s="17">
        <v>39000</v>
      </c>
      <c r="F25" s="45">
        <f t="shared" si="10"/>
        <v>234000</v>
      </c>
      <c r="G25" s="37">
        <f t="shared" si="14"/>
        <v>743000</v>
      </c>
      <c r="H25" s="46">
        <f t="shared" si="11"/>
        <v>3750</v>
      </c>
      <c r="I25" s="18">
        <f t="shared" si="12"/>
        <v>22500</v>
      </c>
      <c r="J25" s="20">
        <f t="shared" si="15"/>
        <v>118100</v>
      </c>
      <c r="K25" s="12"/>
      <c r="L25" s="7">
        <f t="shared" si="13"/>
        <v>211500</v>
      </c>
    </row>
    <row r="26" spans="1:15">
      <c r="A26" s="12"/>
      <c r="B26" s="12" t="s">
        <v>120</v>
      </c>
      <c r="C26" s="12">
        <v>3</v>
      </c>
      <c r="D26" s="17">
        <v>2500</v>
      </c>
      <c r="E26" s="17">
        <v>5000</v>
      </c>
      <c r="F26" s="45">
        <f t="shared" si="10"/>
        <v>15000</v>
      </c>
      <c r="G26" s="37">
        <f t="shared" si="14"/>
        <v>758000</v>
      </c>
      <c r="H26" s="46">
        <f t="shared" si="11"/>
        <v>2500</v>
      </c>
      <c r="I26" s="18">
        <f t="shared" si="12"/>
        <v>7500</v>
      </c>
      <c r="J26" s="20">
        <f t="shared" si="15"/>
        <v>125600</v>
      </c>
      <c r="K26" s="12"/>
      <c r="L26" s="7">
        <f t="shared" si="13"/>
        <v>7500</v>
      </c>
    </row>
    <row r="27" spans="1:15" ht="15.75" thickBot="1">
      <c r="A27" s="12"/>
      <c r="B27" s="12" t="s">
        <v>71</v>
      </c>
      <c r="C27" s="12">
        <v>1</v>
      </c>
      <c r="D27" s="17">
        <v>15340</v>
      </c>
      <c r="E27" s="17">
        <v>30000</v>
      </c>
      <c r="F27" s="45">
        <f t="shared" si="10"/>
        <v>30000</v>
      </c>
      <c r="G27" s="43">
        <f t="shared" si="14"/>
        <v>788000</v>
      </c>
      <c r="H27" s="46">
        <f t="shared" si="11"/>
        <v>14660</v>
      </c>
      <c r="I27" s="18">
        <f t="shared" si="12"/>
        <v>14660</v>
      </c>
      <c r="J27" s="20">
        <f t="shared" si="15"/>
        <v>140260</v>
      </c>
      <c r="K27" s="12"/>
      <c r="L27" s="7">
        <f t="shared" si="13"/>
        <v>15340</v>
      </c>
    </row>
    <row r="28" spans="1:15">
      <c r="A28" s="12"/>
      <c r="B28" s="21" t="s">
        <v>66</v>
      </c>
      <c r="C28" s="21"/>
      <c r="D28" s="11"/>
      <c r="E28" s="11"/>
      <c r="F28" s="13">
        <v>-275000</v>
      </c>
      <c r="G28" s="41">
        <f>G27+F28</f>
        <v>513000</v>
      </c>
      <c r="H28" s="18"/>
      <c r="I28" s="18"/>
      <c r="J28" s="20"/>
      <c r="K28" s="12"/>
      <c r="L28" s="8">
        <f>SUM(L16:L27)</f>
        <v>647740</v>
      </c>
    </row>
    <row r="29" spans="1:15">
      <c r="A29" s="12"/>
      <c r="B29" s="21" t="s">
        <v>66</v>
      </c>
      <c r="C29" s="21"/>
      <c r="D29" s="11"/>
      <c r="E29" s="11"/>
      <c r="F29" s="13">
        <v>-444000</v>
      </c>
      <c r="G29" s="41">
        <f t="shared" ref="G29:G33" si="16">G28+F29</f>
        <v>69000</v>
      </c>
      <c r="H29" s="18"/>
      <c r="I29" s="18"/>
      <c r="J29" s="20"/>
      <c r="K29" s="12"/>
      <c r="L29" s="8"/>
    </row>
    <row r="30" spans="1:15">
      <c r="A30" s="12"/>
      <c r="B30" s="21" t="s">
        <v>66</v>
      </c>
      <c r="C30" s="21"/>
      <c r="D30" s="11"/>
      <c r="E30" s="11"/>
      <c r="F30" s="13">
        <v>-63000</v>
      </c>
      <c r="G30" s="41">
        <f t="shared" si="16"/>
        <v>6000</v>
      </c>
      <c r="H30" s="18"/>
      <c r="I30" s="18"/>
      <c r="J30" s="20"/>
      <c r="K30" s="12"/>
      <c r="L30" s="8"/>
    </row>
    <row r="31" spans="1:15">
      <c r="A31" s="12"/>
      <c r="B31" s="21" t="s">
        <v>125</v>
      </c>
      <c r="C31" s="21"/>
      <c r="D31" s="11"/>
      <c r="E31" s="11"/>
      <c r="F31" s="13">
        <v>-5000</v>
      </c>
      <c r="G31" s="41">
        <f t="shared" si="16"/>
        <v>1000</v>
      </c>
      <c r="H31" s="18"/>
      <c r="I31" s="18"/>
      <c r="J31" s="20"/>
      <c r="K31" s="12"/>
      <c r="L31" s="8"/>
    </row>
    <row r="32" spans="1:15">
      <c r="A32" s="12"/>
      <c r="B32" s="21" t="s">
        <v>126</v>
      </c>
      <c r="C32" s="21"/>
      <c r="D32" s="11"/>
      <c r="E32" s="11"/>
      <c r="F32" s="13">
        <v>-2000</v>
      </c>
      <c r="G32" s="41">
        <f t="shared" si="16"/>
        <v>-1000</v>
      </c>
      <c r="H32" s="18"/>
      <c r="I32" s="18"/>
      <c r="J32" s="20"/>
      <c r="K32" s="12"/>
      <c r="L32" s="8"/>
    </row>
    <row r="33" spans="1:12">
      <c r="A33" s="12"/>
      <c r="B33" s="21" t="s">
        <v>154</v>
      </c>
      <c r="C33" s="21"/>
      <c r="D33" s="11"/>
      <c r="E33" s="11"/>
      <c r="F33" s="13">
        <v>1000</v>
      </c>
      <c r="G33" s="41">
        <f t="shared" si="16"/>
        <v>0</v>
      </c>
      <c r="H33" s="18"/>
      <c r="I33" s="18"/>
      <c r="J33" s="20"/>
      <c r="K33" s="12"/>
      <c r="L33" s="8"/>
    </row>
    <row r="34" spans="1:12">
      <c r="A34" s="12"/>
      <c r="B34" s="21"/>
      <c r="C34" s="21"/>
      <c r="D34" s="11"/>
      <c r="E34" s="11"/>
      <c r="F34" s="13"/>
      <c r="G34" s="13"/>
      <c r="H34" s="18"/>
      <c r="I34" s="18"/>
      <c r="J34" s="20"/>
      <c r="K34" s="12"/>
      <c r="L34" s="7"/>
    </row>
    <row r="35" spans="1:12">
      <c r="A35" s="44" t="s">
        <v>18</v>
      </c>
      <c r="B35" s="12" t="s">
        <v>10</v>
      </c>
      <c r="C35" s="12">
        <v>2</v>
      </c>
      <c r="D35" s="17">
        <v>13800</v>
      </c>
      <c r="E35" s="17">
        <v>18000</v>
      </c>
      <c r="F35" s="18">
        <f t="shared" ref="F35:F38" si="17">C35*E35</f>
        <v>36000</v>
      </c>
      <c r="G35" s="18">
        <v>36000</v>
      </c>
      <c r="H35" s="18">
        <f t="shared" ref="H35:H38" si="18">E35-D35</f>
        <v>4200</v>
      </c>
      <c r="I35" s="18">
        <f t="shared" ref="I35:I38" si="19">C35*H35</f>
        <v>8400</v>
      </c>
      <c r="J35" s="17">
        <v>8400</v>
      </c>
      <c r="K35" s="12"/>
      <c r="L35" s="7">
        <f>C35*D35</f>
        <v>27600</v>
      </c>
    </row>
    <row r="36" spans="1:12">
      <c r="A36" s="74">
        <v>43718</v>
      </c>
      <c r="B36" s="23" t="s">
        <v>11</v>
      </c>
      <c r="C36" s="12">
        <v>2</v>
      </c>
      <c r="D36" s="17">
        <v>35250</v>
      </c>
      <c r="E36" s="17">
        <v>39000</v>
      </c>
      <c r="F36" s="18">
        <f t="shared" si="17"/>
        <v>78000</v>
      </c>
      <c r="G36" s="18">
        <f>G35+F36</f>
        <v>114000</v>
      </c>
      <c r="H36" s="18">
        <f t="shared" si="18"/>
        <v>3750</v>
      </c>
      <c r="I36" s="18">
        <f t="shared" si="19"/>
        <v>7500</v>
      </c>
      <c r="J36" s="17">
        <f>J35+I36</f>
        <v>15900</v>
      </c>
      <c r="K36" s="12"/>
      <c r="L36" s="7">
        <f t="shared" ref="L36:L38" si="20">C36*D36</f>
        <v>70500</v>
      </c>
    </row>
    <row r="37" spans="1:12">
      <c r="A37" s="19"/>
      <c r="B37" s="12" t="s">
        <v>11</v>
      </c>
      <c r="C37" s="12">
        <v>1</v>
      </c>
      <c r="D37" s="17">
        <v>35250</v>
      </c>
      <c r="E37" s="17">
        <v>47000</v>
      </c>
      <c r="F37" s="18">
        <f t="shared" si="17"/>
        <v>47000</v>
      </c>
      <c r="G37" s="18">
        <f t="shared" ref="G37:G38" si="21">G36+F37</f>
        <v>161000</v>
      </c>
      <c r="H37" s="18">
        <f t="shared" si="18"/>
        <v>11750</v>
      </c>
      <c r="I37" s="18">
        <f t="shared" si="19"/>
        <v>11750</v>
      </c>
      <c r="J37" s="17">
        <f t="shared" ref="J37:J38" si="22">J36+I37</f>
        <v>27650</v>
      </c>
      <c r="K37" s="12"/>
      <c r="L37" s="7">
        <f t="shared" si="20"/>
        <v>35250</v>
      </c>
    </row>
    <row r="38" spans="1:12" ht="15.75" thickBot="1">
      <c r="A38" s="12"/>
      <c r="B38" s="12" t="s">
        <v>104</v>
      </c>
      <c r="C38" s="12">
        <v>1</v>
      </c>
      <c r="D38" s="17">
        <v>69006.399999999994</v>
      </c>
      <c r="E38" s="17">
        <v>73000</v>
      </c>
      <c r="F38" s="18">
        <f t="shared" si="17"/>
        <v>73000</v>
      </c>
      <c r="G38" s="40">
        <f t="shared" si="21"/>
        <v>234000</v>
      </c>
      <c r="H38" s="18">
        <f t="shared" si="18"/>
        <v>3993.6000000000058</v>
      </c>
      <c r="I38" s="18">
        <f t="shared" si="19"/>
        <v>3993.6000000000058</v>
      </c>
      <c r="J38" s="17">
        <f t="shared" si="22"/>
        <v>31643.600000000006</v>
      </c>
      <c r="K38" s="12"/>
      <c r="L38" s="7">
        <f t="shared" si="20"/>
        <v>69006.399999999994</v>
      </c>
    </row>
    <row r="39" spans="1:12">
      <c r="A39" s="12"/>
      <c r="B39" s="21" t="s">
        <v>34</v>
      </c>
      <c r="C39" s="21"/>
      <c r="D39" s="11"/>
      <c r="E39" s="11"/>
      <c r="F39" s="13">
        <v>-4000</v>
      </c>
      <c r="G39" s="41">
        <f>G38+F39</f>
        <v>230000</v>
      </c>
      <c r="H39" s="18"/>
      <c r="I39" s="18"/>
      <c r="J39" s="13"/>
      <c r="K39" s="12"/>
      <c r="L39" s="8">
        <f>SUM(L35:L38)</f>
        <v>202356.4</v>
      </c>
    </row>
    <row r="40" spans="1:12" s="3" customFormat="1">
      <c r="A40" s="12" t="s">
        <v>30</v>
      </c>
      <c r="B40" s="21" t="s">
        <v>105</v>
      </c>
      <c r="C40" s="21"/>
      <c r="D40" s="11"/>
      <c r="E40" s="11"/>
      <c r="F40" s="11">
        <v>-10000</v>
      </c>
      <c r="G40" s="41">
        <f t="shared" ref="G40:G43" si="23">G39+F40</f>
        <v>220000</v>
      </c>
      <c r="H40" s="12"/>
      <c r="I40" s="12"/>
      <c r="J40" s="12"/>
      <c r="K40" s="23"/>
      <c r="L40" s="9"/>
    </row>
    <row r="41" spans="1:12" s="3" customFormat="1">
      <c r="A41" s="12"/>
      <c r="B41" s="21" t="s">
        <v>106</v>
      </c>
      <c r="C41" s="21"/>
      <c r="D41" s="11"/>
      <c r="E41" s="11"/>
      <c r="F41" s="11">
        <v>-20000</v>
      </c>
      <c r="G41" s="41">
        <f t="shared" si="23"/>
        <v>200000</v>
      </c>
      <c r="H41" s="12"/>
      <c r="I41" s="12"/>
      <c r="J41" s="12"/>
      <c r="K41" s="23"/>
      <c r="L41" s="9"/>
    </row>
    <row r="42" spans="1:12" s="3" customFormat="1">
      <c r="A42" s="12"/>
      <c r="B42" s="21" t="s">
        <v>107</v>
      </c>
      <c r="C42" s="21"/>
      <c r="D42" s="11"/>
      <c r="E42" s="11"/>
      <c r="F42" s="11">
        <v>-5000</v>
      </c>
      <c r="G42" s="41">
        <f t="shared" si="23"/>
        <v>195000</v>
      </c>
      <c r="H42" s="12"/>
      <c r="I42" s="12"/>
      <c r="J42" s="12"/>
      <c r="K42" s="23"/>
      <c r="L42" s="9"/>
    </row>
    <row r="43" spans="1:12" s="3" customFormat="1">
      <c r="A43" s="12"/>
      <c r="B43" s="21" t="s">
        <v>16</v>
      </c>
      <c r="C43" s="21"/>
      <c r="D43" s="11"/>
      <c r="E43" s="11"/>
      <c r="F43" s="11">
        <v>-195000</v>
      </c>
      <c r="G43" s="41">
        <f t="shared" si="23"/>
        <v>0</v>
      </c>
      <c r="H43" s="12"/>
      <c r="I43" s="12"/>
      <c r="J43" s="12"/>
      <c r="K43" s="23"/>
      <c r="L43" s="9"/>
    </row>
    <row r="44" spans="1:12" s="3" customFormat="1">
      <c r="A44" s="12"/>
      <c r="B44" s="21"/>
      <c r="C44" s="21"/>
      <c r="D44" s="11"/>
      <c r="E44" s="11"/>
      <c r="F44" s="11"/>
      <c r="G44" s="41"/>
      <c r="H44" s="12"/>
      <c r="I44" s="12"/>
      <c r="J44" s="12"/>
      <c r="K44" s="23"/>
      <c r="L44" s="9"/>
    </row>
    <row r="45" spans="1:12" s="3" customFormat="1">
      <c r="A45" s="44" t="s">
        <v>18</v>
      </c>
      <c r="B45" s="21" t="s">
        <v>10</v>
      </c>
      <c r="C45" s="21">
        <v>2</v>
      </c>
      <c r="D45" s="11">
        <v>13800</v>
      </c>
      <c r="E45" s="11">
        <v>16000</v>
      </c>
      <c r="F45" s="11">
        <f>E45*C45</f>
        <v>32000</v>
      </c>
      <c r="G45" s="41">
        <v>32000</v>
      </c>
      <c r="H45" s="18">
        <f>E45-D45</f>
        <v>2200</v>
      </c>
      <c r="I45" s="18">
        <f>H45*C45</f>
        <v>4400</v>
      </c>
      <c r="J45" s="17">
        <v>4400</v>
      </c>
      <c r="K45" s="23"/>
      <c r="L45" s="9">
        <f>C45*D45</f>
        <v>27600</v>
      </c>
    </row>
    <row r="46" spans="1:12" s="3" customFormat="1">
      <c r="A46" s="12"/>
      <c r="B46" s="21" t="s">
        <v>13</v>
      </c>
      <c r="C46" s="21">
        <v>1</v>
      </c>
      <c r="D46" s="11">
        <v>76900</v>
      </c>
      <c r="E46" s="11">
        <v>85000</v>
      </c>
      <c r="F46" s="11">
        <f t="shared" ref="F46:F50" si="24">E46*C46</f>
        <v>85000</v>
      </c>
      <c r="G46" s="41">
        <f>G45+F46</f>
        <v>117000</v>
      </c>
      <c r="H46" s="18">
        <f t="shared" ref="H46:H50" si="25">E46-D46</f>
        <v>8100</v>
      </c>
      <c r="I46" s="18">
        <f t="shared" ref="I46:I50" si="26">H46*C46</f>
        <v>8100</v>
      </c>
      <c r="J46" s="18">
        <f>J45+I46</f>
        <v>12500</v>
      </c>
      <c r="K46" s="23"/>
      <c r="L46" s="9">
        <f t="shared" ref="L46:L50" si="27">C46*D46</f>
        <v>76900</v>
      </c>
    </row>
    <row r="47" spans="1:12" s="3" customFormat="1">
      <c r="A47" s="12"/>
      <c r="B47" s="21" t="s">
        <v>11</v>
      </c>
      <c r="C47" s="21">
        <v>3</v>
      </c>
      <c r="D47" s="11">
        <v>35250</v>
      </c>
      <c r="E47" s="11">
        <v>39000</v>
      </c>
      <c r="F47" s="11">
        <f t="shared" si="24"/>
        <v>117000</v>
      </c>
      <c r="G47" s="41">
        <f t="shared" ref="G47:G50" si="28">G46+F47</f>
        <v>234000</v>
      </c>
      <c r="H47" s="18">
        <f t="shared" si="25"/>
        <v>3750</v>
      </c>
      <c r="I47" s="18">
        <f t="shared" si="26"/>
        <v>11250</v>
      </c>
      <c r="J47" s="18">
        <f t="shared" ref="J47:J50" si="29">J46+I47</f>
        <v>23750</v>
      </c>
      <c r="K47" s="23"/>
      <c r="L47" s="9">
        <f t="shared" si="27"/>
        <v>105750</v>
      </c>
    </row>
    <row r="48" spans="1:12" s="3" customFormat="1">
      <c r="A48" s="12"/>
      <c r="B48" s="21" t="s">
        <v>13</v>
      </c>
      <c r="C48" s="21">
        <v>1</v>
      </c>
      <c r="D48" s="11">
        <v>76900</v>
      </c>
      <c r="E48" s="11">
        <v>90000</v>
      </c>
      <c r="F48" s="11">
        <f t="shared" si="24"/>
        <v>90000</v>
      </c>
      <c r="G48" s="41">
        <f t="shared" si="28"/>
        <v>324000</v>
      </c>
      <c r="H48" s="18">
        <f t="shared" si="25"/>
        <v>13100</v>
      </c>
      <c r="I48" s="18">
        <f t="shared" si="26"/>
        <v>13100</v>
      </c>
      <c r="J48" s="18">
        <f t="shared" si="29"/>
        <v>36850</v>
      </c>
      <c r="K48" s="23"/>
      <c r="L48" s="9">
        <f t="shared" si="27"/>
        <v>76900</v>
      </c>
    </row>
    <row r="49" spans="1:12" s="3" customFormat="1">
      <c r="A49" s="12"/>
      <c r="B49" s="21" t="s">
        <v>88</v>
      </c>
      <c r="C49" s="21">
        <v>1</v>
      </c>
      <c r="D49" s="11">
        <v>2500</v>
      </c>
      <c r="E49" s="11">
        <v>5000</v>
      </c>
      <c r="F49" s="11">
        <f t="shared" si="24"/>
        <v>5000</v>
      </c>
      <c r="G49" s="41">
        <f t="shared" si="28"/>
        <v>329000</v>
      </c>
      <c r="H49" s="18">
        <f t="shared" si="25"/>
        <v>2500</v>
      </c>
      <c r="I49" s="18">
        <f t="shared" si="26"/>
        <v>2500</v>
      </c>
      <c r="J49" s="18">
        <f t="shared" si="29"/>
        <v>39350</v>
      </c>
      <c r="K49" s="23"/>
      <c r="L49" s="9">
        <f t="shared" si="27"/>
        <v>2500</v>
      </c>
    </row>
    <row r="50" spans="1:12" s="3" customFormat="1" ht="15.75" thickBot="1">
      <c r="A50" s="12"/>
      <c r="B50" s="21" t="s">
        <v>29</v>
      </c>
      <c r="C50" s="21">
        <v>1</v>
      </c>
      <c r="D50" s="11">
        <v>36800</v>
      </c>
      <c r="E50" s="11">
        <v>42000</v>
      </c>
      <c r="F50" s="11">
        <f t="shared" si="24"/>
        <v>42000</v>
      </c>
      <c r="G50" s="40">
        <f t="shared" si="28"/>
        <v>371000</v>
      </c>
      <c r="H50" s="18">
        <f t="shared" si="25"/>
        <v>5200</v>
      </c>
      <c r="I50" s="18">
        <f t="shared" si="26"/>
        <v>5200</v>
      </c>
      <c r="J50" s="18">
        <f t="shared" si="29"/>
        <v>44550</v>
      </c>
      <c r="K50" s="23"/>
      <c r="L50" s="9">
        <f t="shared" si="27"/>
        <v>36800</v>
      </c>
    </row>
    <row r="51" spans="1:12" s="3" customFormat="1">
      <c r="A51" s="12"/>
      <c r="B51" s="21" t="s">
        <v>84</v>
      </c>
      <c r="C51" s="21"/>
      <c r="D51" s="11"/>
      <c r="E51" s="11"/>
      <c r="F51" s="11">
        <v>-4000</v>
      </c>
      <c r="G51" s="41">
        <f>G50+F51</f>
        <v>367000</v>
      </c>
      <c r="H51" s="18"/>
      <c r="I51" s="18"/>
      <c r="J51" s="18"/>
      <c r="K51" s="23"/>
      <c r="L51" s="8">
        <f>SUM(L45:L50)</f>
        <v>326450</v>
      </c>
    </row>
    <row r="52" spans="1:12" s="3" customFormat="1">
      <c r="A52" s="12"/>
      <c r="B52" s="21" t="s">
        <v>138</v>
      </c>
      <c r="C52" s="21"/>
      <c r="D52" s="11"/>
      <c r="E52" s="11"/>
      <c r="F52" s="11">
        <v>-10000</v>
      </c>
      <c r="G52" s="41">
        <f t="shared" ref="G52:G55" si="30">G51+F52</f>
        <v>357000</v>
      </c>
      <c r="H52" s="18"/>
      <c r="I52" s="18"/>
      <c r="J52" s="18"/>
      <c r="K52" s="23"/>
      <c r="L52" s="9"/>
    </row>
    <row r="53" spans="1:12" s="3" customFormat="1">
      <c r="A53" s="12"/>
      <c r="B53" s="21" t="s">
        <v>139</v>
      </c>
      <c r="C53" s="21"/>
      <c r="D53" s="11"/>
      <c r="E53" s="11"/>
      <c r="F53" s="11">
        <v>-10000</v>
      </c>
      <c r="G53" s="41">
        <f t="shared" si="30"/>
        <v>347000</v>
      </c>
      <c r="H53" s="18"/>
      <c r="I53" s="18"/>
      <c r="J53" s="18"/>
      <c r="K53" s="23"/>
      <c r="L53" s="9"/>
    </row>
    <row r="54" spans="1:12" s="3" customFormat="1">
      <c r="A54" s="12"/>
      <c r="B54" s="21" t="s">
        <v>140</v>
      </c>
      <c r="C54" s="21"/>
      <c r="D54" s="11"/>
      <c r="E54" s="11"/>
      <c r="F54" s="11">
        <v>-90000</v>
      </c>
      <c r="G54" s="41">
        <f t="shared" si="30"/>
        <v>257000</v>
      </c>
      <c r="H54" s="18"/>
      <c r="I54" s="18"/>
      <c r="J54" s="18"/>
      <c r="K54" s="23"/>
      <c r="L54" s="9"/>
    </row>
    <row r="55" spans="1:12" s="3" customFormat="1">
      <c r="A55" s="12"/>
      <c r="B55" s="21" t="s">
        <v>16</v>
      </c>
      <c r="C55" s="21"/>
      <c r="D55" s="11"/>
      <c r="E55" s="11"/>
      <c r="F55" s="11">
        <v>-257000</v>
      </c>
      <c r="G55" s="41">
        <f t="shared" si="30"/>
        <v>0</v>
      </c>
      <c r="H55" s="12"/>
      <c r="I55" s="12"/>
      <c r="J55" s="12"/>
      <c r="K55" s="23"/>
      <c r="L55" s="8"/>
    </row>
    <row r="56" spans="1:12" s="3" customFormat="1">
      <c r="A56" s="12"/>
      <c r="B56" s="21"/>
      <c r="C56" s="21"/>
      <c r="D56" s="11"/>
      <c r="E56" s="11"/>
      <c r="F56" s="11"/>
      <c r="G56" s="13"/>
      <c r="H56" s="12"/>
      <c r="I56" s="12"/>
      <c r="J56" s="12"/>
      <c r="K56" s="23"/>
      <c r="L56" s="9"/>
    </row>
    <row r="57" spans="1:12" s="3" customFormat="1">
      <c r="A57" s="44" t="s">
        <v>85</v>
      </c>
      <c r="B57" s="21" t="s">
        <v>47</v>
      </c>
      <c r="C57" s="23">
        <v>1</v>
      </c>
      <c r="D57" s="24">
        <v>39100</v>
      </c>
      <c r="E57" s="24">
        <v>42000</v>
      </c>
      <c r="F57" s="50">
        <f>C57*E57</f>
        <v>42000</v>
      </c>
      <c r="G57" s="20">
        <v>42000</v>
      </c>
      <c r="H57" s="46">
        <f>E57-D57</f>
        <v>2900</v>
      </c>
      <c r="I57" s="18">
        <f>H57*C57</f>
        <v>2900</v>
      </c>
      <c r="J57" s="17">
        <v>2900</v>
      </c>
      <c r="K57" s="23"/>
      <c r="L57" s="9">
        <f>C57*D57</f>
        <v>39100</v>
      </c>
    </row>
    <row r="58" spans="1:12" s="3" customFormat="1">
      <c r="A58" s="12"/>
      <c r="B58" s="21" t="s">
        <v>86</v>
      </c>
      <c r="C58" s="23">
        <v>1</v>
      </c>
      <c r="D58" s="24">
        <v>13800</v>
      </c>
      <c r="E58" s="24">
        <v>18000</v>
      </c>
      <c r="F58" s="50">
        <f>C58*E58</f>
        <v>18000</v>
      </c>
      <c r="G58" s="20">
        <f>G57+F58</f>
        <v>60000</v>
      </c>
      <c r="H58" s="46">
        <f>E58-D58</f>
        <v>4200</v>
      </c>
      <c r="I58" s="18">
        <f>H58*C58</f>
        <v>4200</v>
      </c>
      <c r="J58" s="18">
        <f>J57+I58</f>
        <v>7100</v>
      </c>
      <c r="K58" s="23"/>
      <c r="L58" s="9">
        <f t="shared" ref="L58:L59" si="31">C58*D58</f>
        <v>13800</v>
      </c>
    </row>
    <row r="59" spans="1:12" s="3" customFormat="1" ht="15.75" thickBot="1">
      <c r="A59" s="12"/>
      <c r="B59" s="21" t="s">
        <v>86</v>
      </c>
      <c r="C59" s="23">
        <v>1</v>
      </c>
      <c r="D59" s="24">
        <v>13800</v>
      </c>
      <c r="E59" s="24">
        <v>16000</v>
      </c>
      <c r="F59" s="50">
        <f>C59*E59</f>
        <v>16000</v>
      </c>
      <c r="G59" s="40">
        <f>G58+F59</f>
        <v>76000</v>
      </c>
      <c r="H59" s="46">
        <f>E59-D59</f>
        <v>2200</v>
      </c>
      <c r="I59" s="18">
        <f>H59*C59</f>
        <v>2200</v>
      </c>
      <c r="J59" s="18">
        <f>J58+I59</f>
        <v>9300</v>
      </c>
      <c r="K59" s="23"/>
      <c r="L59" s="9">
        <f t="shared" si="31"/>
        <v>13800</v>
      </c>
    </row>
    <row r="60" spans="1:12" s="3" customFormat="1">
      <c r="A60" s="12"/>
      <c r="B60" s="21" t="s">
        <v>66</v>
      </c>
      <c r="C60" s="21"/>
      <c r="D60" s="11"/>
      <c r="E60" s="11"/>
      <c r="F60" s="11">
        <v>-76000</v>
      </c>
      <c r="G60" s="41">
        <f>G59+F60</f>
        <v>0</v>
      </c>
      <c r="H60" s="12"/>
      <c r="I60" s="12"/>
      <c r="J60" s="12"/>
      <c r="K60" s="23"/>
      <c r="L60" s="8">
        <f>SUM(L57:L59)</f>
        <v>66700</v>
      </c>
    </row>
    <row r="61" spans="1:12" s="3" customFormat="1">
      <c r="A61" s="27"/>
      <c r="B61" s="21"/>
      <c r="C61" s="21"/>
      <c r="D61" s="11"/>
      <c r="E61" s="11"/>
      <c r="F61" s="11"/>
      <c r="G61" s="13" t="s">
        <v>78</v>
      </c>
      <c r="H61" s="18"/>
      <c r="I61" s="18"/>
      <c r="J61" s="17"/>
      <c r="K61" s="23"/>
      <c r="L61" s="8"/>
    </row>
    <row r="62" spans="1:12">
      <c r="A62" s="44" t="s">
        <v>19</v>
      </c>
      <c r="B62" s="12" t="s">
        <v>10</v>
      </c>
      <c r="C62" s="12">
        <v>42</v>
      </c>
      <c r="D62" s="17">
        <v>13800</v>
      </c>
      <c r="E62" s="17">
        <v>16000</v>
      </c>
      <c r="F62" s="20">
        <f t="shared" ref="F62:F65" si="32">C62*E62</f>
        <v>672000</v>
      </c>
      <c r="G62" s="20">
        <v>672000</v>
      </c>
      <c r="H62" s="20">
        <f t="shared" ref="H62:H65" si="33">E62-D62</f>
        <v>2200</v>
      </c>
      <c r="I62" s="20">
        <f t="shared" ref="I62:I65" si="34">C62*H62</f>
        <v>92400</v>
      </c>
      <c r="J62" s="20">
        <v>92400</v>
      </c>
      <c r="K62" s="12"/>
      <c r="L62" s="9">
        <f>C62*D62</f>
        <v>579600</v>
      </c>
    </row>
    <row r="63" spans="1:12">
      <c r="A63" s="12"/>
      <c r="B63" s="12" t="s">
        <v>68</v>
      </c>
      <c r="C63" s="12">
        <v>5</v>
      </c>
      <c r="D63" s="17">
        <v>20000</v>
      </c>
      <c r="E63" s="17">
        <v>21000</v>
      </c>
      <c r="F63" s="20">
        <f t="shared" si="32"/>
        <v>105000</v>
      </c>
      <c r="G63" s="20">
        <f>G62+F63</f>
        <v>777000</v>
      </c>
      <c r="H63" s="20">
        <f t="shared" si="33"/>
        <v>1000</v>
      </c>
      <c r="I63" s="20">
        <f t="shared" si="34"/>
        <v>5000</v>
      </c>
      <c r="J63" s="20">
        <f>J62+I63</f>
        <v>97400</v>
      </c>
      <c r="K63" s="12"/>
      <c r="L63" s="9">
        <f t="shared" ref="L63:L65" si="35">C63*D63</f>
        <v>100000</v>
      </c>
    </row>
    <row r="64" spans="1:12">
      <c r="A64" s="12"/>
      <c r="B64" s="12" t="s">
        <v>11</v>
      </c>
      <c r="C64" s="12">
        <v>14</v>
      </c>
      <c r="D64" s="17">
        <v>35250</v>
      </c>
      <c r="E64" s="17">
        <v>39000</v>
      </c>
      <c r="F64" s="20">
        <f t="shared" si="32"/>
        <v>546000</v>
      </c>
      <c r="G64" s="20">
        <f t="shared" ref="G64:G65" si="36">G63+F64</f>
        <v>1323000</v>
      </c>
      <c r="H64" s="20">
        <f t="shared" si="33"/>
        <v>3750</v>
      </c>
      <c r="I64" s="20">
        <f t="shared" si="34"/>
        <v>52500</v>
      </c>
      <c r="J64" s="20">
        <f t="shared" ref="J64:J65" si="37">J63+I64</f>
        <v>149900</v>
      </c>
      <c r="K64" s="12"/>
      <c r="L64" s="9">
        <f t="shared" si="35"/>
        <v>493500</v>
      </c>
    </row>
    <row r="65" spans="1:12" ht="15.75" thickBot="1">
      <c r="A65" s="12"/>
      <c r="B65" s="12" t="s">
        <v>13</v>
      </c>
      <c r="C65" s="12">
        <v>2</v>
      </c>
      <c r="D65" s="17">
        <v>76900</v>
      </c>
      <c r="E65" s="17">
        <v>85000</v>
      </c>
      <c r="F65" s="20">
        <f t="shared" si="32"/>
        <v>170000</v>
      </c>
      <c r="G65" s="40">
        <f t="shared" si="36"/>
        <v>1493000</v>
      </c>
      <c r="H65" s="20">
        <f t="shared" si="33"/>
        <v>8100</v>
      </c>
      <c r="I65" s="20">
        <f t="shared" si="34"/>
        <v>16200</v>
      </c>
      <c r="J65" s="20">
        <f t="shared" si="37"/>
        <v>166100</v>
      </c>
      <c r="K65" s="12"/>
      <c r="L65" s="9">
        <f t="shared" si="35"/>
        <v>153800</v>
      </c>
    </row>
    <row r="66" spans="1:12">
      <c r="A66" s="12"/>
      <c r="B66" s="21" t="s">
        <v>20</v>
      </c>
      <c r="C66" s="21"/>
      <c r="D66" s="11"/>
      <c r="E66" s="11"/>
      <c r="F66" s="11">
        <v>-5000</v>
      </c>
      <c r="G66" s="41">
        <f>G65+F66</f>
        <v>1488000</v>
      </c>
      <c r="H66" s="12"/>
      <c r="I66" s="12"/>
      <c r="J66" s="12"/>
      <c r="K66" s="12"/>
      <c r="L66" s="8">
        <f>SUM(L62:L65)</f>
        <v>1326900</v>
      </c>
    </row>
    <row r="67" spans="1:12">
      <c r="A67" s="12"/>
      <c r="B67" s="21" t="s">
        <v>40</v>
      </c>
      <c r="C67" s="21"/>
      <c r="D67" s="11"/>
      <c r="E67" s="11"/>
      <c r="F67" s="11">
        <v>-20000</v>
      </c>
      <c r="G67" s="41">
        <f>G66+F67</f>
        <v>1468000</v>
      </c>
      <c r="H67" s="12"/>
      <c r="I67" s="12"/>
      <c r="J67" s="12"/>
      <c r="K67" s="12"/>
    </row>
    <row r="68" spans="1:12">
      <c r="A68" s="12"/>
      <c r="B68" s="21" t="s">
        <v>162</v>
      </c>
      <c r="C68" s="21"/>
      <c r="D68" s="11"/>
      <c r="E68" s="11"/>
      <c r="F68" s="11">
        <v>-500000</v>
      </c>
      <c r="G68" s="41">
        <f t="shared" ref="G68:G73" si="38">G67+F68</f>
        <v>968000</v>
      </c>
      <c r="H68" s="12"/>
      <c r="I68" s="12"/>
      <c r="J68" s="12"/>
      <c r="K68" s="12"/>
    </row>
    <row r="69" spans="1:12">
      <c r="A69" s="12"/>
      <c r="B69" s="21" t="s">
        <v>163</v>
      </c>
      <c r="C69" s="21"/>
      <c r="D69" s="11"/>
      <c r="E69" s="11"/>
      <c r="F69" s="11">
        <v>-67000</v>
      </c>
      <c r="G69" s="41">
        <f t="shared" si="38"/>
        <v>901000</v>
      </c>
      <c r="H69" s="12"/>
      <c r="I69" s="12"/>
      <c r="J69" s="12"/>
      <c r="K69" s="12"/>
    </row>
    <row r="70" spans="1:12">
      <c r="A70" s="12"/>
      <c r="B70" s="21" t="s">
        <v>164</v>
      </c>
      <c r="C70" s="21"/>
      <c r="D70" s="11"/>
      <c r="E70" s="11"/>
      <c r="F70" s="11">
        <v>-163000</v>
      </c>
      <c r="G70" s="41">
        <f t="shared" si="38"/>
        <v>738000</v>
      </c>
      <c r="H70" s="12"/>
      <c r="I70" s="12"/>
      <c r="J70" s="12"/>
      <c r="K70" s="12"/>
    </row>
    <row r="71" spans="1:12">
      <c r="A71" s="12"/>
      <c r="B71" s="21" t="s">
        <v>165</v>
      </c>
      <c r="C71" s="21"/>
      <c r="D71" s="11"/>
      <c r="E71" s="11"/>
      <c r="F71" s="11">
        <v>-39000</v>
      </c>
      <c r="G71" s="41">
        <f t="shared" si="38"/>
        <v>699000</v>
      </c>
      <c r="H71" s="12"/>
      <c r="I71" s="12"/>
      <c r="J71" s="12"/>
      <c r="K71" s="12"/>
    </row>
    <row r="72" spans="1:12">
      <c r="A72" s="12"/>
      <c r="B72" s="21" t="s">
        <v>166</v>
      </c>
      <c r="C72" s="21"/>
      <c r="D72" s="11"/>
      <c r="E72" s="11"/>
      <c r="F72" s="11">
        <v>-16000</v>
      </c>
      <c r="G72" s="41">
        <f t="shared" si="38"/>
        <v>683000</v>
      </c>
      <c r="H72" s="12"/>
      <c r="I72" s="12"/>
      <c r="J72" s="12"/>
      <c r="K72" s="12"/>
    </row>
    <row r="73" spans="1:12">
      <c r="A73" s="12"/>
      <c r="B73" s="21" t="s">
        <v>167</v>
      </c>
      <c r="C73" s="21"/>
      <c r="D73" s="11"/>
      <c r="E73" s="11"/>
      <c r="F73" s="11">
        <v>-641000</v>
      </c>
      <c r="G73" s="41">
        <f t="shared" si="38"/>
        <v>42000</v>
      </c>
      <c r="H73" s="12"/>
      <c r="I73" s="12"/>
      <c r="J73" s="12"/>
      <c r="K73" s="12"/>
    </row>
    <row r="74" spans="1:12">
      <c r="A74" s="12"/>
      <c r="B74" s="21" t="s">
        <v>167</v>
      </c>
      <c r="C74" s="21"/>
      <c r="D74" s="11"/>
      <c r="E74" s="11"/>
      <c r="F74" s="11">
        <v>-137000</v>
      </c>
      <c r="G74" s="41">
        <f>G73+F74</f>
        <v>-95000</v>
      </c>
      <c r="H74" s="12"/>
      <c r="I74" s="12"/>
      <c r="J74" s="12"/>
      <c r="K74" s="12"/>
    </row>
    <row r="75" spans="1:12">
      <c r="A75" s="12"/>
      <c r="B75" s="21"/>
      <c r="C75" s="21"/>
      <c r="D75" s="11"/>
      <c r="E75" s="11"/>
      <c r="F75" s="11"/>
      <c r="G75" s="13"/>
      <c r="H75" s="12"/>
      <c r="I75" s="12"/>
      <c r="J75" s="12"/>
      <c r="K75" s="12"/>
    </row>
    <row r="76" spans="1:12" s="3" customFormat="1">
      <c r="A76" s="44" t="s">
        <v>31</v>
      </c>
      <c r="B76" s="12" t="s">
        <v>86</v>
      </c>
      <c r="C76" s="23">
        <v>1</v>
      </c>
      <c r="D76" s="24">
        <v>13800</v>
      </c>
      <c r="E76" s="24">
        <v>16000</v>
      </c>
      <c r="F76" s="20">
        <f>C76*E76</f>
        <v>16000</v>
      </c>
      <c r="G76" s="20">
        <v>16000</v>
      </c>
      <c r="H76" s="20">
        <f>E76-D76</f>
        <v>2200</v>
      </c>
      <c r="I76" s="20">
        <f>H76*C76</f>
        <v>2200</v>
      </c>
      <c r="J76" s="24">
        <v>2200</v>
      </c>
      <c r="K76" s="23"/>
      <c r="L76" s="9">
        <f>C76*D76</f>
        <v>13800</v>
      </c>
    </row>
    <row r="77" spans="1:12" s="3" customFormat="1">
      <c r="A77" s="21"/>
      <c r="B77" s="12" t="s">
        <v>11</v>
      </c>
      <c r="C77" s="23">
        <v>1</v>
      </c>
      <c r="D77" s="24">
        <v>35250</v>
      </c>
      <c r="E77" s="24">
        <v>45000</v>
      </c>
      <c r="F77" s="20">
        <f>C77*E77</f>
        <v>45000</v>
      </c>
      <c r="G77" s="20">
        <f t="shared" ref="G77:G79" si="39">G76+F77</f>
        <v>61000</v>
      </c>
      <c r="H77" s="20">
        <f t="shared" ref="H77:H79" si="40">E77-D77</f>
        <v>9750</v>
      </c>
      <c r="I77" s="20">
        <f>C77*H77</f>
        <v>9750</v>
      </c>
      <c r="J77" s="24">
        <f>J76+I77</f>
        <v>11950</v>
      </c>
      <c r="K77" s="23"/>
      <c r="L77" s="9">
        <f t="shared" ref="L77:L79" si="41">C77*D77</f>
        <v>35250</v>
      </c>
    </row>
    <row r="78" spans="1:12" s="3" customFormat="1">
      <c r="A78" s="21"/>
      <c r="B78" s="12" t="s">
        <v>71</v>
      </c>
      <c r="C78" s="23">
        <v>5</v>
      </c>
      <c r="D78" s="24">
        <v>15340</v>
      </c>
      <c r="E78" s="24">
        <v>25000</v>
      </c>
      <c r="F78" s="20">
        <f t="shared" ref="F78:F79" si="42">C78*E78</f>
        <v>125000</v>
      </c>
      <c r="G78" s="20">
        <f t="shared" si="39"/>
        <v>186000</v>
      </c>
      <c r="H78" s="20">
        <f t="shared" si="40"/>
        <v>9660</v>
      </c>
      <c r="I78" s="20">
        <f t="shared" ref="I78:I79" si="43">C78*H78</f>
        <v>48300</v>
      </c>
      <c r="J78" s="24">
        <f t="shared" ref="J78:J79" si="44">J77+I78</f>
        <v>60250</v>
      </c>
      <c r="K78" s="23"/>
      <c r="L78" s="9">
        <f t="shared" si="41"/>
        <v>76700</v>
      </c>
    </row>
    <row r="79" spans="1:12" s="3" customFormat="1" ht="15.75" thickBot="1">
      <c r="A79" s="21"/>
      <c r="B79" s="21" t="s">
        <v>127</v>
      </c>
      <c r="C79" s="23">
        <v>1</v>
      </c>
      <c r="D79" s="24">
        <v>2500</v>
      </c>
      <c r="E79" s="24">
        <v>5000</v>
      </c>
      <c r="F79" s="20">
        <f t="shared" si="42"/>
        <v>5000</v>
      </c>
      <c r="G79" s="40">
        <f t="shared" si="39"/>
        <v>191000</v>
      </c>
      <c r="H79" s="20">
        <f t="shared" si="40"/>
        <v>2500</v>
      </c>
      <c r="I79" s="20">
        <f t="shared" si="43"/>
        <v>2500</v>
      </c>
      <c r="J79" s="24">
        <f t="shared" si="44"/>
        <v>62750</v>
      </c>
      <c r="K79" s="23"/>
      <c r="L79" s="9">
        <f t="shared" si="41"/>
        <v>2500</v>
      </c>
    </row>
    <row r="80" spans="1:12">
      <c r="A80" s="12"/>
      <c r="B80" s="21" t="s">
        <v>36</v>
      </c>
      <c r="C80" s="12"/>
      <c r="D80" s="17"/>
      <c r="E80" s="11"/>
      <c r="F80" s="11">
        <v>-191000</v>
      </c>
      <c r="G80" s="41">
        <f>G79+F80</f>
        <v>0</v>
      </c>
      <c r="H80" s="12"/>
      <c r="I80" s="12"/>
      <c r="J80" s="12"/>
      <c r="K80" s="12"/>
      <c r="L80" s="8">
        <f>SUM(L76:L79)</f>
        <v>128250</v>
      </c>
    </row>
  </sheetData>
  <mergeCells count="1">
    <mergeCell ref="F1:K1"/>
  </mergeCells>
  <pageMargins left="0.7" right="0.7" top="0.75" bottom="0.75" header="0.3" footer="0.3"/>
  <pageSetup scale="85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4"/>
  <sheetViews>
    <sheetView tabSelected="1" workbookViewId="0">
      <selection sqref="A1:K1"/>
    </sheetView>
  </sheetViews>
  <sheetFormatPr defaultRowHeight="15"/>
  <cols>
    <col min="1" max="1" width="14.140625" customWidth="1"/>
    <col min="2" max="2" width="26.28515625" customWidth="1"/>
    <col min="3" max="3" width="5.28515625" customWidth="1"/>
    <col min="4" max="5" width="11.5703125" style="6" bestFit="1" customWidth="1"/>
    <col min="6" max="6" width="14" bestFit="1" customWidth="1"/>
    <col min="7" max="7" width="16.7109375" customWidth="1"/>
    <col min="8" max="8" width="11.5703125" customWidth="1"/>
    <col min="9" max="9" width="13" customWidth="1"/>
    <col min="10" max="10" width="14.5703125" style="6" customWidth="1"/>
    <col min="11" max="11" width="10.85546875" customWidth="1"/>
    <col min="12" max="12" width="13.140625" customWidth="1"/>
  </cols>
  <sheetData>
    <row r="1" spans="1:12" ht="15.75">
      <c r="A1" s="76" t="s">
        <v>124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>
        <v>2</v>
      </c>
    </row>
    <row r="2" spans="1:12" ht="45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5" t="s">
        <v>9</v>
      </c>
      <c r="K2" s="14" t="s">
        <v>50</v>
      </c>
    </row>
    <row r="3" spans="1:12">
      <c r="A3" s="44" t="s">
        <v>64</v>
      </c>
      <c r="B3" s="12" t="s">
        <v>10</v>
      </c>
      <c r="C3" s="12">
        <v>52</v>
      </c>
      <c r="D3" s="17">
        <v>10500</v>
      </c>
      <c r="E3" s="17">
        <v>13000</v>
      </c>
      <c r="F3" s="18">
        <f>C3*E3</f>
        <v>676000</v>
      </c>
      <c r="G3" s="18">
        <v>676000</v>
      </c>
      <c r="H3" s="18">
        <f>E3-D3</f>
        <v>2500</v>
      </c>
      <c r="I3" s="18">
        <f>C3*H3</f>
        <v>130000</v>
      </c>
      <c r="J3" s="17">
        <v>130000</v>
      </c>
      <c r="K3" s="12"/>
      <c r="L3" s="7">
        <f>C3*D3</f>
        <v>546000</v>
      </c>
    </row>
    <row r="4" spans="1:12" s="1" customFormat="1">
      <c r="A4" s="21"/>
      <c r="B4" s="12" t="s">
        <v>130</v>
      </c>
      <c r="C4" s="23">
        <v>4</v>
      </c>
      <c r="D4" s="24">
        <v>30500</v>
      </c>
      <c r="E4" s="24">
        <v>35000</v>
      </c>
      <c r="F4" s="18">
        <f t="shared" ref="F4:F6" si="0">C4*E4</f>
        <v>140000</v>
      </c>
      <c r="G4" s="70">
        <f>G3+F4</f>
        <v>816000</v>
      </c>
      <c r="H4" s="18">
        <f t="shared" ref="H4:H6" si="1">E4-D4</f>
        <v>4500</v>
      </c>
      <c r="I4" s="18">
        <f t="shared" ref="I4:I6" si="2">C4*H4</f>
        <v>18000</v>
      </c>
      <c r="J4" s="24">
        <f>J3+I4</f>
        <v>148000</v>
      </c>
      <c r="K4" s="21"/>
      <c r="L4" s="7">
        <f t="shared" ref="L4:L6" si="3">C4*D4</f>
        <v>122000</v>
      </c>
    </row>
    <row r="5" spans="1:12">
      <c r="A5" s="12"/>
      <c r="B5" s="23" t="s">
        <v>11</v>
      </c>
      <c r="C5" s="23">
        <v>6</v>
      </c>
      <c r="D5" s="24">
        <v>34500</v>
      </c>
      <c r="E5" s="24">
        <v>39000</v>
      </c>
      <c r="F5" s="18">
        <f t="shared" si="0"/>
        <v>234000</v>
      </c>
      <c r="G5" s="70">
        <f>G4+F5</f>
        <v>1050000</v>
      </c>
      <c r="H5" s="18">
        <f t="shared" si="1"/>
        <v>4500</v>
      </c>
      <c r="I5" s="18">
        <f t="shared" si="2"/>
        <v>27000</v>
      </c>
      <c r="J5" s="24">
        <f t="shared" ref="J5:J6" si="4">J4+I5</f>
        <v>175000</v>
      </c>
      <c r="K5" s="12"/>
      <c r="L5" s="7">
        <f t="shared" si="3"/>
        <v>207000</v>
      </c>
    </row>
    <row r="6" spans="1:12" ht="15.75" thickBot="1">
      <c r="A6" s="12"/>
      <c r="B6" s="12" t="s">
        <v>131</v>
      </c>
      <c r="C6" s="23">
        <v>1</v>
      </c>
      <c r="D6" s="24">
        <v>72500</v>
      </c>
      <c r="E6" s="24">
        <v>81000</v>
      </c>
      <c r="F6" s="18">
        <f t="shared" si="0"/>
        <v>81000</v>
      </c>
      <c r="G6" s="43">
        <f>G5+F6</f>
        <v>1131000</v>
      </c>
      <c r="H6" s="18">
        <f t="shared" si="1"/>
        <v>8500</v>
      </c>
      <c r="I6" s="18">
        <f t="shared" si="2"/>
        <v>8500</v>
      </c>
      <c r="J6" s="24">
        <f t="shared" si="4"/>
        <v>183500</v>
      </c>
      <c r="K6" s="12"/>
      <c r="L6" s="7">
        <f t="shared" si="3"/>
        <v>72500</v>
      </c>
    </row>
    <row r="7" spans="1:12" s="1" customFormat="1">
      <c r="A7" s="21"/>
      <c r="B7" s="21" t="s">
        <v>132</v>
      </c>
      <c r="C7" s="21"/>
      <c r="D7" s="11"/>
      <c r="E7" s="11"/>
      <c r="F7" s="13">
        <v>-60000</v>
      </c>
      <c r="G7" s="73">
        <f>G6+F7</f>
        <v>1071000</v>
      </c>
      <c r="H7" s="13"/>
      <c r="I7" s="13"/>
      <c r="J7" s="11"/>
      <c r="K7" s="21"/>
      <c r="L7" s="8">
        <f>SUM(L3:L6)</f>
        <v>947500</v>
      </c>
    </row>
    <row r="8" spans="1:12" s="1" customFormat="1">
      <c r="A8" s="21"/>
      <c r="B8" s="21" t="s">
        <v>133</v>
      </c>
      <c r="C8" s="21"/>
      <c r="D8" s="11"/>
      <c r="E8" s="11"/>
      <c r="F8" s="13">
        <v>-2000</v>
      </c>
      <c r="G8" s="73">
        <f t="shared" ref="G8:G13" si="5">G7+F8</f>
        <v>1069000</v>
      </c>
      <c r="H8" s="13"/>
      <c r="I8" s="13"/>
      <c r="J8" s="11"/>
      <c r="K8" s="21"/>
      <c r="L8" s="8"/>
    </row>
    <row r="9" spans="1:12" s="1" customFormat="1">
      <c r="A9" s="21"/>
      <c r="B9" s="21" t="s">
        <v>134</v>
      </c>
      <c r="C9" s="21"/>
      <c r="D9" s="11"/>
      <c r="E9" s="11"/>
      <c r="F9" s="13">
        <v>-20000</v>
      </c>
      <c r="G9" s="73">
        <f t="shared" si="5"/>
        <v>1049000</v>
      </c>
      <c r="H9" s="13"/>
      <c r="I9" s="13"/>
      <c r="J9" s="11"/>
      <c r="K9" s="21"/>
      <c r="L9" s="8"/>
    </row>
    <row r="10" spans="1:12" s="1" customFormat="1">
      <c r="A10" s="21"/>
      <c r="B10" s="21" t="s">
        <v>66</v>
      </c>
      <c r="C10" s="21"/>
      <c r="D10" s="11"/>
      <c r="E10" s="11"/>
      <c r="F10" s="13">
        <v>-70000</v>
      </c>
      <c r="G10" s="73">
        <f t="shared" si="5"/>
        <v>979000</v>
      </c>
      <c r="H10" s="13"/>
      <c r="I10" s="13"/>
      <c r="J10" s="11"/>
      <c r="K10" s="21"/>
      <c r="L10" s="8"/>
    </row>
    <row r="11" spans="1:12" s="1" customFormat="1">
      <c r="A11" s="21"/>
      <c r="B11" s="21" t="s">
        <v>141</v>
      </c>
      <c r="C11" s="21"/>
      <c r="D11" s="11"/>
      <c r="E11" s="11"/>
      <c r="F11" s="13">
        <v>-762500</v>
      </c>
      <c r="G11" s="73">
        <f t="shared" si="5"/>
        <v>216500</v>
      </c>
      <c r="H11" s="13"/>
      <c r="I11" s="13"/>
      <c r="J11" s="11"/>
      <c r="K11" s="21"/>
      <c r="L11" s="8"/>
    </row>
    <row r="12" spans="1:12" s="1" customFormat="1">
      <c r="A12" s="21"/>
      <c r="B12" s="21" t="s">
        <v>142</v>
      </c>
      <c r="C12" s="21"/>
      <c r="D12" s="11"/>
      <c r="E12" s="11"/>
      <c r="F12" s="13">
        <v>-39000</v>
      </c>
      <c r="G12" s="73">
        <f t="shared" si="5"/>
        <v>177500</v>
      </c>
      <c r="H12" s="13"/>
      <c r="I12" s="13"/>
      <c r="J12" s="11"/>
      <c r="K12" s="21"/>
      <c r="L12" s="8"/>
    </row>
    <row r="13" spans="1:12" s="1" customFormat="1">
      <c r="A13" s="21"/>
      <c r="B13" s="21" t="s">
        <v>149</v>
      </c>
      <c r="C13" s="21"/>
      <c r="D13" s="11"/>
      <c r="E13" s="11"/>
      <c r="F13" s="13">
        <v>-177500</v>
      </c>
      <c r="G13" s="73">
        <f t="shared" si="5"/>
        <v>0</v>
      </c>
      <c r="H13" s="13"/>
      <c r="I13" s="13"/>
      <c r="J13" s="11"/>
      <c r="K13" s="21"/>
      <c r="L13" s="8"/>
    </row>
    <row r="14" spans="1:12">
      <c r="A14" s="12"/>
      <c r="B14" s="21"/>
      <c r="C14" s="21"/>
      <c r="D14" s="11"/>
      <c r="E14" s="11"/>
      <c r="F14" s="11"/>
      <c r="G14" s="73"/>
      <c r="H14" s="12"/>
      <c r="I14" s="12"/>
      <c r="J14" s="17"/>
      <c r="K14" s="12"/>
      <c r="L14" s="7"/>
    </row>
    <row r="15" spans="1:12">
      <c r="A15" s="44" t="s">
        <v>21</v>
      </c>
      <c r="B15" s="21" t="s">
        <v>10</v>
      </c>
      <c r="C15" s="23">
        <v>47</v>
      </c>
      <c r="D15" s="24">
        <v>10500</v>
      </c>
      <c r="E15" s="24">
        <v>13000</v>
      </c>
      <c r="F15" s="20">
        <f>C15*E15</f>
        <v>611000</v>
      </c>
      <c r="G15" s="20">
        <v>611000</v>
      </c>
      <c r="H15" s="18">
        <f>E15-D15</f>
        <v>2500</v>
      </c>
      <c r="I15" s="18">
        <f>C15*H15</f>
        <v>117500</v>
      </c>
      <c r="J15" s="24">
        <v>117500</v>
      </c>
      <c r="K15" s="12"/>
      <c r="L15" s="7">
        <f>C15*D15</f>
        <v>493500</v>
      </c>
    </row>
    <row r="16" spans="1:12">
      <c r="A16" s="21"/>
      <c r="B16" s="21" t="s">
        <v>11</v>
      </c>
      <c r="C16" s="23">
        <v>5</v>
      </c>
      <c r="D16" s="24">
        <v>34500</v>
      </c>
      <c r="E16" s="24">
        <v>39000</v>
      </c>
      <c r="F16" s="20">
        <f>C16*E16</f>
        <v>195000</v>
      </c>
      <c r="G16" s="20">
        <f t="shared" ref="G16:G18" si="6">G15+F16</f>
        <v>806000</v>
      </c>
      <c r="H16" s="18">
        <f>E16-D16</f>
        <v>4500</v>
      </c>
      <c r="I16" s="18">
        <f>C16*H16</f>
        <v>22500</v>
      </c>
      <c r="J16" s="24">
        <f>J15+I16</f>
        <v>140000</v>
      </c>
      <c r="K16" s="12"/>
      <c r="L16" s="7">
        <f t="shared" ref="L16:L18" si="7">C16*D16</f>
        <v>172500</v>
      </c>
    </row>
    <row r="17" spans="1:12">
      <c r="A17" s="21"/>
      <c r="B17" s="21" t="s">
        <v>76</v>
      </c>
      <c r="C17" s="23">
        <v>1</v>
      </c>
      <c r="D17" s="24">
        <v>75000</v>
      </c>
      <c r="E17" s="24">
        <v>85000</v>
      </c>
      <c r="F17" s="20">
        <f>C17*E17</f>
        <v>85000</v>
      </c>
      <c r="G17" s="20">
        <f t="shared" si="6"/>
        <v>891000</v>
      </c>
      <c r="H17" s="18">
        <f>E17-D17</f>
        <v>10000</v>
      </c>
      <c r="I17" s="18">
        <f>C17*H17</f>
        <v>10000</v>
      </c>
      <c r="J17" s="24">
        <f>J16+I17</f>
        <v>150000</v>
      </c>
      <c r="K17" s="12"/>
      <c r="L17" s="7">
        <f t="shared" si="7"/>
        <v>75000</v>
      </c>
    </row>
    <row r="18" spans="1:12" ht="15.75" thickBot="1">
      <c r="A18" s="21"/>
      <c r="B18" s="21" t="s">
        <v>135</v>
      </c>
      <c r="C18" s="23">
        <v>8</v>
      </c>
      <c r="D18" s="24">
        <v>30500</v>
      </c>
      <c r="E18" s="24">
        <v>35000</v>
      </c>
      <c r="F18" s="20">
        <f>C18*E18</f>
        <v>280000</v>
      </c>
      <c r="G18" s="43">
        <f t="shared" si="6"/>
        <v>1171000</v>
      </c>
      <c r="H18" s="18">
        <f>E18-D18</f>
        <v>4500</v>
      </c>
      <c r="I18" s="18">
        <f>C18*H18</f>
        <v>36000</v>
      </c>
      <c r="J18" s="11">
        <f>J17+I18</f>
        <v>186000</v>
      </c>
      <c r="K18" s="12"/>
      <c r="L18" s="7">
        <f t="shared" si="7"/>
        <v>244000</v>
      </c>
    </row>
    <row r="19" spans="1:12">
      <c r="A19" s="12"/>
      <c r="B19" s="21" t="s">
        <v>39</v>
      </c>
      <c r="C19" s="21"/>
      <c r="D19" s="11"/>
      <c r="E19" s="11"/>
      <c r="F19" s="11">
        <v>-5000</v>
      </c>
      <c r="G19" s="41">
        <f>G18+F19</f>
        <v>1166000</v>
      </c>
      <c r="H19" s="12"/>
      <c r="I19" s="18"/>
      <c r="J19" s="17"/>
      <c r="K19" s="12"/>
      <c r="L19" s="8">
        <f>SUM(L15:L18)</f>
        <v>985000</v>
      </c>
    </row>
    <row r="20" spans="1:12">
      <c r="A20" s="12"/>
      <c r="B20" s="21" t="s">
        <v>136</v>
      </c>
      <c r="C20" s="21"/>
      <c r="D20" s="11"/>
      <c r="E20" s="11"/>
      <c r="F20" s="11">
        <v>-75000</v>
      </c>
      <c r="G20" s="13">
        <f>G19+F20</f>
        <v>1091000</v>
      </c>
      <c r="H20" s="12"/>
      <c r="I20" s="18"/>
      <c r="J20" s="17"/>
      <c r="K20" s="12"/>
    </row>
    <row r="21" spans="1:12">
      <c r="A21" s="12"/>
      <c r="B21" s="21" t="s">
        <v>83</v>
      </c>
      <c r="C21" s="21"/>
      <c r="D21" s="11"/>
      <c r="E21" s="11"/>
      <c r="F21" s="11">
        <v>-1091000</v>
      </c>
      <c r="G21" s="13">
        <f>G20+F21</f>
        <v>0</v>
      </c>
      <c r="H21" s="12"/>
      <c r="I21" s="18"/>
      <c r="J21" s="17"/>
      <c r="K21" s="12"/>
    </row>
    <row r="22" spans="1:12" s="1" customFormat="1">
      <c r="A22" s="21"/>
      <c r="B22" s="21"/>
      <c r="C22" s="21"/>
      <c r="D22" s="11"/>
      <c r="E22" s="31"/>
      <c r="F22" s="31"/>
      <c r="G22" s="32"/>
      <c r="H22" s="13"/>
      <c r="I22" s="13"/>
      <c r="J22" s="11"/>
      <c r="K22" s="21"/>
      <c r="L22" s="8"/>
    </row>
    <row r="23" spans="1:12" s="1" customFormat="1">
      <c r="A23" s="44" t="s">
        <v>46</v>
      </c>
      <c r="B23" s="21" t="s">
        <v>10</v>
      </c>
      <c r="C23" s="23">
        <v>40</v>
      </c>
      <c r="D23" s="24">
        <v>10500</v>
      </c>
      <c r="E23" s="52">
        <v>13000</v>
      </c>
      <c r="F23" s="71">
        <f>C23*E23</f>
        <v>520000</v>
      </c>
      <c r="G23" s="20">
        <v>520000</v>
      </c>
      <c r="H23" s="72">
        <f>E23-D23</f>
        <v>2500</v>
      </c>
      <c r="I23" s="20">
        <f>C23*H23</f>
        <v>100000</v>
      </c>
      <c r="J23" s="24">
        <v>100000</v>
      </c>
      <c r="K23" s="23"/>
      <c r="L23" s="8">
        <f>C23*D23</f>
        <v>420000</v>
      </c>
    </row>
    <row r="24" spans="1:12" s="1" customFormat="1">
      <c r="A24" s="21"/>
      <c r="B24" s="21" t="s">
        <v>137</v>
      </c>
      <c r="C24" s="23">
        <v>10</v>
      </c>
      <c r="D24" s="24">
        <v>30500</v>
      </c>
      <c r="E24" s="71">
        <v>35000</v>
      </c>
      <c r="F24" s="50">
        <f>C24*E24</f>
        <v>350000</v>
      </c>
      <c r="G24" s="20">
        <f>G23+F24</f>
        <v>870000</v>
      </c>
      <c r="H24" s="72">
        <f>E24-D24</f>
        <v>4500</v>
      </c>
      <c r="I24" s="20">
        <f>C24*H24</f>
        <v>45000</v>
      </c>
      <c r="J24" s="24">
        <f>J23+I24</f>
        <v>145000</v>
      </c>
      <c r="K24" s="23"/>
      <c r="L24" s="8">
        <f t="shared" ref="L24:L26" si="8">C24*D24</f>
        <v>305000</v>
      </c>
    </row>
    <row r="25" spans="1:12" s="1" customFormat="1">
      <c r="A25" s="21"/>
      <c r="B25" s="21" t="s">
        <v>29</v>
      </c>
      <c r="C25" s="23">
        <v>2</v>
      </c>
      <c r="D25" s="24">
        <v>35800</v>
      </c>
      <c r="E25" s="71">
        <v>42500</v>
      </c>
      <c r="F25" s="50">
        <f t="shared" ref="F25:F26" si="9">C25*E25</f>
        <v>85000</v>
      </c>
      <c r="G25" s="20">
        <f t="shared" ref="G25:G26" si="10">G24+F25</f>
        <v>955000</v>
      </c>
      <c r="H25" s="72">
        <f t="shared" ref="H25:H26" si="11">E25-D25</f>
        <v>6700</v>
      </c>
      <c r="I25" s="20">
        <f t="shared" ref="I25:I26" si="12">C25*H25</f>
        <v>13400</v>
      </c>
      <c r="J25" s="24">
        <f t="shared" ref="J25:J26" si="13">J24+I25</f>
        <v>158400</v>
      </c>
      <c r="K25" s="23"/>
      <c r="L25" s="8">
        <f t="shared" si="8"/>
        <v>71600</v>
      </c>
    </row>
    <row r="26" spans="1:12" s="1" customFormat="1" ht="15.75" thickBot="1">
      <c r="A26" s="21"/>
      <c r="B26" s="21" t="s">
        <v>11</v>
      </c>
      <c r="C26" s="23">
        <v>9</v>
      </c>
      <c r="D26" s="24">
        <v>34500</v>
      </c>
      <c r="E26" s="71">
        <v>39000</v>
      </c>
      <c r="F26" s="50">
        <f t="shared" si="9"/>
        <v>351000</v>
      </c>
      <c r="G26" s="40">
        <f t="shared" si="10"/>
        <v>1306000</v>
      </c>
      <c r="H26" s="72">
        <f t="shared" si="11"/>
        <v>4500</v>
      </c>
      <c r="I26" s="20">
        <f t="shared" si="12"/>
        <v>40500</v>
      </c>
      <c r="J26" s="24">
        <f t="shared" si="13"/>
        <v>198900</v>
      </c>
      <c r="K26" s="23"/>
      <c r="L26" s="8">
        <f t="shared" si="8"/>
        <v>310500</v>
      </c>
    </row>
    <row r="27" spans="1:12" s="1" customFormat="1">
      <c r="A27" s="21"/>
      <c r="B27" s="21" t="s">
        <v>143</v>
      </c>
      <c r="C27" s="23"/>
      <c r="D27" s="24"/>
      <c r="E27" s="71"/>
      <c r="F27" s="69">
        <v>-35000</v>
      </c>
      <c r="G27" s="41">
        <f>G26+F27</f>
        <v>1271000</v>
      </c>
      <c r="H27" s="72"/>
      <c r="I27" s="20"/>
      <c r="J27" s="24"/>
      <c r="K27" s="23"/>
      <c r="L27" s="8"/>
    </row>
    <row r="28" spans="1:12" s="1" customFormat="1">
      <c r="A28" s="21"/>
      <c r="B28" s="21" t="s">
        <v>144</v>
      </c>
      <c r="C28" s="23"/>
      <c r="D28" s="24"/>
      <c r="E28" s="71"/>
      <c r="F28" s="69">
        <v>-75000</v>
      </c>
      <c r="G28" s="41">
        <f t="shared" ref="G28:G32" si="14">G27+F28</f>
        <v>1196000</v>
      </c>
      <c r="H28" s="72"/>
      <c r="I28" s="20"/>
      <c r="J28" s="24"/>
      <c r="K28" s="23"/>
      <c r="L28" s="8"/>
    </row>
    <row r="29" spans="1:12" s="1" customFormat="1">
      <c r="A29" s="21"/>
      <c r="B29" s="21" t="s">
        <v>145</v>
      </c>
      <c r="C29" s="23"/>
      <c r="D29" s="24"/>
      <c r="E29" s="71"/>
      <c r="F29" s="69">
        <v>-260000</v>
      </c>
      <c r="G29" s="41">
        <f t="shared" si="14"/>
        <v>936000</v>
      </c>
      <c r="H29" s="72"/>
      <c r="I29" s="20"/>
      <c r="J29" s="24"/>
      <c r="K29" s="23"/>
      <c r="L29" s="8"/>
    </row>
    <row r="30" spans="1:12" s="1" customFormat="1">
      <c r="A30" s="21"/>
      <c r="B30" s="21" t="s">
        <v>146</v>
      </c>
      <c r="C30" s="23"/>
      <c r="D30" s="24"/>
      <c r="E30" s="71"/>
      <c r="F30" s="69">
        <v>-770000</v>
      </c>
      <c r="G30" s="41">
        <f t="shared" si="14"/>
        <v>166000</v>
      </c>
      <c r="H30" s="72"/>
      <c r="I30" s="20"/>
      <c r="J30" s="24"/>
      <c r="K30" s="23"/>
      <c r="L30" s="8"/>
    </row>
    <row r="31" spans="1:12" s="1" customFormat="1">
      <c r="A31" s="21"/>
      <c r="B31" s="21" t="s">
        <v>147</v>
      </c>
      <c r="C31" s="23"/>
      <c r="D31" s="24"/>
      <c r="E31" s="71"/>
      <c r="F31" s="69">
        <v>-26000</v>
      </c>
      <c r="G31" s="41">
        <f t="shared" si="14"/>
        <v>140000</v>
      </c>
      <c r="H31" s="72"/>
      <c r="I31" s="20"/>
      <c r="J31" s="24"/>
      <c r="K31" s="23"/>
      <c r="L31" s="8"/>
    </row>
    <row r="32" spans="1:12" s="1" customFormat="1">
      <c r="A32" s="21"/>
      <c r="B32" s="21" t="s">
        <v>148</v>
      </c>
      <c r="C32" s="23"/>
      <c r="D32" s="24"/>
      <c r="E32" s="71"/>
      <c r="F32" s="69">
        <v>-140000</v>
      </c>
      <c r="G32" s="41">
        <f t="shared" si="14"/>
        <v>0</v>
      </c>
      <c r="H32" s="72"/>
      <c r="I32" s="20"/>
      <c r="J32" s="24"/>
      <c r="K32" s="23"/>
      <c r="L32" s="8"/>
    </row>
    <row r="33" spans="1:12" s="1" customFormat="1">
      <c r="A33" s="21"/>
      <c r="B33" s="21"/>
      <c r="C33" s="21"/>
      <c r="D33" s="11"/>
      <c r="E33" s="54"/>
      <c r="F33" s="69"/>
      <c r="G33" s="13"/>
      <c r="H33" s="55"/>
      <c r="I33" s="13"/>
      <c r="J33" s="11"/>
      <c r="K33" s="21"/>
      <c r="L33" s="8"/>
    </row>
    <row r="34" spans="1:12" s="1" customFormat="1">
      <c r="A34" s="44" t="s">
        <v>128</v>
      </c>
      <c r="B34" s="21" t="s">
        <v>13</v>
      </c>
      <c r="C34" s="21">
        <v>2</v>
      </c>
      <c r="D34" s="11">
        <v>75000</v>
      </c>
      <c r="E34" s="31">
        <v>80000</v>
      </c>
      <c r="F34" s="11">
        <f>C34*E34</f>
        <v>160000</v>
      </c>
      <c r="G34" s="13">
        <v>160000</v>
      </c>
      <c r="H34" s="55">
        <f>E34-D34</f>
        <v>5000</v>
      </c>
      <c r="I34" s="13">
        <f>H34*C34</f>
        <v>10000</v>
      </c>
      <c r="J34" s="11">
        <v>10000</v>
      </c>
      <c r="K34" s="21"/>
      <c r="L34" s="8">
        <f>C34*D34</f>
        <v>150000</v>
      </c>
    </row>
    <row r="35" spans="1:12" s="1" customFormat="1">
      <c r="A35" s="21"/>
      <c r="B35" s="21" t="s">
        <v>11</v>
      </c>
      <c r="C35" s="21">
        <v>3</v>
      </c>
      <c r="D35" s="11">
        <v>34500</v>
      </c>
      <c r="E35" s="31">
        <v>39000</v>
      </c>
      <c r="F35" s="11">
        <f t="shared" ref="F35:F39" si="15">C35*E35</f>
        <v>117000</v>
      </c>
      <c r="G35" s="13">
        <f>G34+F35</f>
        <v>277000</v>
      </c>
      <c r="H35" s="55">
        <f t="shared" ref="H35:H39" si="16">E35-D35</f>
        <v>4500</v>
      </c>
      <c r="I35" s="13">
        <f t="shared" ref="I35:I39" si="17">H35*C35</f>
        <v>13500</v>
      </c>
      <c r="J35" s="11">
        <f>J34+I35</f>
        <v>23500</v>
      </c>
      <c r="K35" s="21"/>
      <c r="L35" s="8">
        <f t="shared" ref="L35:L39" si="18">C35*D35</f>
        <v>103500</v>
      </c>
    </row>
    <row r="36" spans="1:12" s="1" customFormat="1">
      <c r="A36" s="21"/>
      <c r="B36" s="21" t="s">
        <v>65</v>
      </c>
      <c r="C36" s="21">
        <v>5</v>
      </c>
      <c r="D36" s="11">
        <v>10500</v>
      </c>
      <c r="E36" s="31">
        <v>13000</v>
      </c>
      <c r="F36" s="11">
        <f t="shared" si="15"/>
        <v>65000</v>
      </c>
      <c r="G36" s="13">
        <f t="shared" ref="G36:G39" si="19">G35+F36</f>
        <v>342000</v>
      </c>
      <c r="H36" s="55">
        <f t="shared" si="16"/>
        <v>2500</v>
      </c>
      <c r="I36" s="13">
        <f t="shared" si="17"/>
        <v>12500</v>
      </c>
      <c r="J36" s="11">
        <f t="shared" ref="J36:J39" si="20">J35+I36</f>
        <v>36000</v>
      </c>
      <c r="K36" s="21"/>
      <c r="L36" s="8">
        <f t="shared" si="18"/>
        <v>52500</v>
      </c>
    </row>
    <row r="37" spans="1:12" s="1" customFormat="1">
      <c r="A37" s="21"/>
      <c r="B37" s="21" t="s">
        <v>129</v>
      </c>
      <c r="C37" s="21">
        <v>5</v>
      </c>
      <c r="D37" s="11">
        <v>30500</v>
      </c>
      <c r="E37" s="31">
        <v>35000</v>
      </c>
      <c r="F37" s="11">
        <f t="shared" si="15"/>
        <v>175000</v>
      </c>
      <c r="G37" s="13">
        <f t="shared" si="19"/>
        <v>517000</v>
      </c>
      <c r="H37" s="55">
        <f t="shared" si="16"/>
        <v>4500</v>
      </c>
      <c r="I37" s="13">
        <f t="shared" si="17"/>
        <v>22500</v>
      </c>
      <c r="J37" s="11">
        <f t="shared" si="20"/>
        <v>58500</v>
      </c>
      <c r="K37" s="21"/>
      <c r="L37" s="8">
        <f t="shared" si="18"/>
        <v>152500</v>
      </c>
    </row>
    <row r="38" spans="1:12" s="1" customFormat="1">
      <c r="A38" s="21"/>
      <c r="B38" s="21" t="s">
        <v>10</v>
      </c>
      <c r="C38" s="21">
        <v>1</v>
      </c>
      <c r="D38" s="11">
        <v>10500</v>
      </c>
      <c r="E38" s="31">
        <v>14000</v>
      </c>
      <c r="F38" s="11">
        <f t="shared" si="15"/>
        <v>14000</v>
      </c>
      <c r="G38" s="13">
        <f t="shared" si="19"/>
        <v>531000</v>
      </c>
      <c r="H38" s="55">
        <f t="shared" si="16"/>
        <v>3500</v>
      </c>
      <c r="I38" s="13">
        <f t="shared" si="17"/>
        <v>3500</v>
      </c>
      <c r="J38" s="11">
        <f t="shared" si="20"/>
        <v>62000</v>
      </c>
      <c r="K38" s="21"/>
      <c r="L38" s="8">
        <f t="shared" si="18"/>
        <v>10500</v>
      </c>
    </row>
    <row r="39" spans="1:12" s="1" customFormat="1" ht="15.75" thickBot="1">
      <c r="A39" s="21"/>
      <c r="B39" s="21" t="s">
        <v>10</v>
      </c>
      <c r="C39" s="21">
        <v>1</v>
      </c>
      <c r="D39" s="11">
        <v>10500</v>
      </c>
      <c r="E39" s="31">
        <v>13000</v>
      </c>
      <c r="F39" s="11">
        <f t="shared" si="15"/>
        <v>13000</v>
      </c>
      <c r="G39" s="40">
        <f t="shared" si="19"/>
        <v>544000</v>
      </c>
      <c r="H39" s="55">
        <f t="shared" si="16"/>
        <v>2500</v>
      </c>
      <c r="I39" s="13">
        <f t="shared" si="17"/>
        <v>2500</v>
      </c>
      <c r="J39" s="11">
        <f t="shared" si="20"/>
        <v>64500</v>
      </c>
      <c r="K39" s="21"/>
      <c r="L39" s="8">
        <f t="shared" si="18"/>
        <v>10500</v>
      </c>
    </row>
    <row r="40" spans="1:12" s="1" customFormat="1">
      <c r="A40" s="21"/>
      <c r="B40" s="21" t="s">
        <v>83</v>
      </c>
      <c r="C40" s="21"/>
      <c r="D40" s="11"/>
      <c r="E40" s="31"/>
      <c r="F40" s="54">
        <v>-412000</v>
      </c>
      <c r="G40" s="41">
        <f>G39+F40</f>
        <v>132000</v>
      </c>
      <c r="H40" s="55"/>
      <c r="I40" s="13"/>
      <c r="J40" s="11"/>
      <c r="K40" s="21"/>
      <c r="L40" s="8">
        <f>SUM(L34:L39)</f>
        <v>479500</v>
      </c>
    </row>
    <row r="41" spans="1:12" s="1" customFormat="1">
      <c r="A41" s="21"/>
      <c r="B41" s="21" t="s">
        <v>150</v>
      </c>
      <c r="C41" s="21"/>
      <c r="D41" s="11"/>
      <c r="E41" s="31"/>
      <c r="F41" s="54">
        <v>-26000</v>
      </c>
      <c r="G41" s="13">
        <f t="shared" ref="G41:G44" si="21">G40+F41</f>
        <v>106000</v>
      </c>
      <c r="H41" s="55"/>
      <c r="I41" s="13"/>
      <c r="J41" s="11"/>
      <c r="K41" s="21"/>
      <c r="L41" s="8"/>
    </row>
    <row r="42" spans="1:12" s="1" customFormat="1">
      <c r="A42" s="21"/>
      <c r="B42" s="21" t="s">
        <v>151</v>
      </c>
      <c r="C42" s="21"/>
      <c r="D42" s="11"/>
      <c r="E42" s="31"/>
      <c r="F42" s="54">
        <v>-20000</v>
      </c>
      <c r="G42" s="13">
        <f t="shared" si="21"/>
        <v>86000</v>
      </c>
      <c r="H42" s="55"/>
      <c r="I42" s="13"/>
      <c r="J42" s="11"/>
      <c r="K42" s="21"/>
      <c r="L42" s="8"/>
    </row>
    <row r="43" spans="1:12" s="1" customFormat="1">
      <c r="A43" s="21"/>
      <c r="B43" s="21" t="s">
        <v>152</v>
      </c>
      <c r="C43" s="21"/>
      <c r="D43" s="11"/>
      <c r="E43" s="31"/>
      <c r="F43" s="54">
        <v>-73000</v>
      </c>
      <c r="G43" s="13">
        <f t="shared" si="21"/>
        <v>13000</v>
      </c>
      <c r="H43" s="55"/>
      <c r="I43" s="13"/>
      <c r="J43" s="11"/>
      <c r="K43" s="21"/>
      <c r="L43" s="8"/>
    </row>
    <row r="44" spans="1:12" s="1" customFormat="1">
      <c r="A44" s="21"/>
      <c r="B44" s="21" t="s">
        <v>153</v>
      </c>
      <c r="C44" s="21"/>
      <c r="D44" s="11"/>
      <c r="E44" s="31"/>
      <c r="F44" s="54">
        <v>-13000</v>
      </c>
      <c r="G44" s="13">
        <f t="shared" si="21"/>
        <v>0</v>
      </c>
      <c r="H44" s="55"/>
      <c r="I44" s="13"/>
      <c r="J44" s="11"/>
      <c r="K44" s="21"/>
      <c r="L44" s="8"/>
    </row>
    <row r="45" spans="1:12" ht="15.75" thickBot="1">
      <c r="A45" s="12"/>
      <c r="B45" s="23"/>
      <c r="C45" s="12"/>
      <c r="D45" s="17"/>
      <c r="E45" s="28"/>
      <c r="F45" s="31"/>
      <c r="G45" s="32"/>
      <c r="H45" s="12"/>
      <c r="I45" s="12"/>
      <c r="J45" s="17"/>
      <c r="K45" s="12"/>
    </row>
    <row r="46" spans="1:12" ht="15.75" thickBot="1">
      <c r="A46" s="12"/>
      <c r="B46" s="23"/>
      <c r="C46" s="12"/>
      <c r="D46" s="29"/>
      <c r="E46" s="79" t="s">
        <v>22</v>
      </c>
      <c r="F46" s="80"/>
      <c r="G46" s="81"/>
      <c r="H46" s="30"/>
      <c r="I46" s="12"/>
      <c r="J46" s="17"/>
      <c r="K46" s="12"/>
    </row>
    <row r="47" spans="1:12" ht="15.75" thickBot="1">
      <c r="A47" s="12"/>
      <c r="B47" s="23"/>
      <c r="C47" s="12"/>
      <c r="D47" s="29"/>
      <c r="E47" s="79" t="s">
        <v>23</v>
      </c>
      <c r="F47" s="80"/>
      <c r="G47" s="81"/>
      <c r="H47" s="30"/>
      <c r="I47" s="12"/>
      <c r="J47" s="17"/>
      <c r="K47" s="12"/>
    </row>
    <row r="48" spans="1:12" ht="15.75" thickBot="1">
      <c r="A48" s="12"/>
      <c r="B48" s="23"/>
      <c r="C48" s="12"/>
      <c r="D48" s="29"/>
      <c r="E48" s="77" t="s">
        <v>24</v>
      </c>
      <c r="F48" s="78"/>
      <c r="G48" s="35">
        <v>14191150</v>
      </c>
      <c r="H48" s="30"/>
      <c r="I48" s="12"/>
      <c r="J48" s="17"/>
      <c r="K48" s="12"/>
    </row>
    <row r="49" spans="1:11" ht="15.75" thickBot="1">
      <c r="A49" s="12"/>
      <c r="B49" s="21"/>
      <c r="C49" s="12"/>
      <c r="D49" s="29"/>
      <c r="E49" s="77" t="s">
        <v>25</v>
      </c>
      <c r="F49" s="78"/>
      <c r="G49" s="36">
        <v>11410784.720000001</v>
      </c>
      <c r="H49" s="30"/>
      <c r="I49" s="12"/>
      <c r="J49" s="17"/>
      <c r="K49" s="12"/>
    </row>
    <row r="50" spans="1:11" ht="15.75" thickBot="1">
      <c r="A50" s="12"/>
      <c r="B50" s="12"/>
      <c r="C50" s="12"/>
      <c r="D50" s="29"/>
      <c r="E50" s="77" t="s">
        <v>26</v>
      </c>
      <c r="F50" s="78"/>
      <c r="G50" s="36">
        <f>G48-G49</f>
        <v>2780365.2799999993</v>
      </c>
      <c r="H50" s="30"/>
      <c r="I50" s="12"/>
      <c r="J50" s="17"/>
      <c r="K50" s="12"/>
    </row>
    <row r="51" spans="1:11" ht="15.75" thickBot="1">
      <c r="A51" s="12"/>
      <c r="B51" s="12"/>
      <c r="C51" s="12"/>
      <c r="D51" s="29"/>
      <c r="E51" s="77" t="s">
        <v>27</v>
      </c>
      <c r="F51" s="78"/>
      <c r="G51" s="35">
        <v>1172000</v>
      </c>
      <c r="H51" s="30"/>
      <c r="I51" s="12"/>
      <c r="J51" s="17"/>
      <c r="K51" s="12"/>
    </row>
    <row r="52" spans="1:11" ht="15.75" thickBot="1">
      <c r="A52" s="12"/>
      <c r="B52" s="12"/>
      <c r="C52" s="12"/>
      <c r="D52" s="29"/>
      <c r="E52" s="77" t="s">
        <v>28</v>
      </c>
      <c r="F52" s="78"/>
      <c r="G52" s="36">
        <f>G50-G51</f>
        <v>1608365.2799999993</v>
      </c>
      <c r="H52" s="30"/>
      <c r="I52" s="12"/>
      <c r="J52" s="17"/>
      <c r="K52" s="12"/>
    </row>
    <row r="53" spans="1:11">
      <c r="A53" s="12"/>
      <c r="B53" s="12"/>
      <c r="C53" s="12"/>
      <c r="D53" s="17"/>
      <c r="E53" s="33"/>
      <c r="F53" s="34"/>
      <c r="G53" s="34"/>
      <c r="H53" s="12"/>
      <c r="I53" s="12"/>
      <c r="J53" s="17"/>
      <c r="K53" s="12"/>
    </row>
    <row r="54" spans="1:11">
      <c r="A54" s="12"/>
      <c r="B54" s="12"/>
      <c r="C54" s="12"/>
      <c r="D54" s="17"/>
      <c r="E54" s="17"/>
      <c r="F54" s="12"/>
      <c r="G54" s="12"/>
      <c r="H54" s="12"/>
      <c r="I54" s="12"/>
      <c r="J54" s="17"/>
      <c r="K54" s="12"/>
    </row>
  </sheetData>
  <mergeCells count="8">
    <mergeCell ref="E52:F52"/>
    <mergeCell ref="E46:G46"/>
    <mergeCell ref="E47:G47"/>
    <mergeCell ref="A1:K1"/>
    <mergeCell ref="E51:F51"/>
    <mergeCell ref="E50:F50"/>
    <mergeCell ref="E49:F49"/>
    <mergeCell ref="E48:F48"/>
  </mergeCells>
  <pageMargins left="0.7" right="0.7" top="0.75" bottom="0.75" header="0.3" footer="0.3"/>
  <pageSetup scale="8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F7" sqref="F7"/>
    </sheetView>
  </sheetViews>
  <sheetFormatPr defaultRowHeight="15"/>
  <cols>
    <col min="1" max="1" width="11.42578125" customWidth="1"/>
    <col min="2" max="2" width="16.140625" customWidth="1"/>
    <col min="4" max="4" width="11" customWidth="1"/>
    <col min="5" max="5" width="12.28515625" customWidth="1"/>
    <col min="6" max="6" width="15.42578125" customWidth="1"/>
    <col min="7" max="7" width="14.42578125" customWidth="1"/>
    <col min="8" max="8" width="12" customWidth="1"/>
    <col min="9" max="9" width="12.5703125" customWidth="1"/>
    <col min="10" max="10" width="12.7109375" customWidth="1"/>
    <col min="11" max="11" width="11.140625" customWidth="1"/>
  </cols>
  <sheetData>
    <row r="1" spans="1:11" s="42" customFormat="1" ht="18.7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>
      <c r="A2" s="57"/>
      <c r="B2" s="57"/>
      <c r="C2" s="57"/>
      <c r="D2" s="58"/>
      <c r="E2" s="58"/>
      <c r="F2" s="57"/>
      <c r="G2" s="57"/>
      <c r="H2" s="57"/>
      <c r="I2" s="57"/>
      <c r="J2" s="58"/>
      <c r="K2" s="57"/>
    </row>
    <row r="3" spans="1:11">
      <c r="A3" s="59"/>
      <c r="B3" s="60"/>
      <c r="C3" s="60"/>
      <c r="D3" s="61"/>
      <c r="E3" s="61"/>
      <c r="F3" s="62"/>
      <c r="G3" s="62"/>
      <c r="H3" s="62"/>
      <c r="I3" s="62"/>
      <c r="J3" s="61"/>
      <c r="K3" s="60"/>
    </row>
    <row r="4" spans="1:11">
      <c r="A4" s="63"/>
      <c r="B4" s="60"/>
      <c r="C4" s="60"/>
      <c r="D4" s="61"/>
      <c r="E4" s="61"/>
      <c r="F4" s="62"/>
      <c r="G4" s="64"/>
      <c r="H4" s="62"/>
      <c r="I4" s="62"/>
      <c r="J4" s="65"/>
      <c r="K4" s="60"/>
    </row>
    <row r="5" spans="1:11">
      <c r="A5" s="60"/>
      <c r="B5" s="63"/>
      <c r="C5" s="63"/>
      <c r="D5" s="65"/>
      <c r="E5" s="65"/>
      <c r="F5" s="65"/>
      <c r="G5" s="64"/>
      <c r="H5" s="60"/>
      <c r="I5" s="60"/>
      <c r="J5" s="61"/>
      <c r="K5" s="60"/>
    </row>
    <row r="6" spans="1:11">
      <c r="A6" s="60"/>
      <c r="B6" s="63"/>
      <c r="C6" s="63"/>
      <c r="D6" s="65"/>
      <c r="E6" s="65"/>
      <c r="F6" s="65"/>
      <c r="G6" s="64"/>
      <c r="H6" s="60"/>
      <c r="I6" s="60"/>
      <c r="J6" s="61"/>
      <c r="K6" s="60"/>
    </row>
    <row r="7" spans="1:11">
      <c r="A7" s="59"/>
      <c r="B7" s="63"/>
      <c r="C7" s="66"/>
      <c r="D7" s="67"/>
      <c r="E7" s="67"/>
      <c r="F7" s="68"/>
      <c r="G7" s="68"/>
      <c r="H7" s="62"/>
      <c r="I7" s="62"/>
      <c r="J7" s="67"/>
      <c r="K7" s="60"/>
    </row>
    <row r="8" spans="1:11">
      <c r="A8" s="63"/>
      <c r="B8" s="63"/>
      <c r="C8" s="66"/>
      <c r="D8" s="67"/>
      <c r="E8" s="67"/>
      <c r="F8" s="68"/>
      <c r="G8" s="64"/>
      <c r="H8" s="62"/>
      <c r="I8" s="62"/>
      <c r="J8" s="65"/>
      <c r="K8" s="60"/>
    </row>
    <row r="9" spans="1:11">
      <c r="A9" s="60"/>
      <c r="B9" s="63"/>
      <c r="C9" s="63"/>
      <c r="D9" s="65"/>
      <c r="E9" s="65"/>
      <c r="F9" s="65"/>
      <c r="G9" s="64"/>
      <c r="H9" s="60"/>
      <c r="I9" s="62"/>
      <c r="J9" s="61"/>
      <c r="K9" s="60"/>
    </row>
    <row r="10" spans="1:11">
      <c r="A10" s="60"/>
      <c r="B10" s="63"/>
      <c r="C10" s="63"/>
      <c r="D10" s="65"/>
      <c r="E10" s="65"/>
      <c r="F10" s="65"/>
      <c r="G10" s="64"/>
      <c r="H10" s="60"/>
      <c r="I10" s="62"/>
      <c r="J10" s="61"/>
      <c r="K10" s="60"/>
    </row>
    <row r="11" spans="1:11">
      <c r="A11" s="59"/>
      <c r="B11" s="63"/>
      <c r="C11" s="66"/>
      <c r="D11" s="67"/>
      <c r="E11" s="67"/>
      <c r="F11" s="68"/>
      <c r="G11" s="68"/>
      <c r="H11" s="62"/>
      <c r="I11" s="62"/>
      <c r="J11" s="67"/>
      <c r="K11" s="60"/>
    </row>
    <row r="12" spans="1:11">
      <c r="A12" s="63"/>
      <c r="B12" s="63"/>
      <c r="C12" s="66"/>
      <c r="D12" s="67"/>
      <c r="E12" s="67"/>
      <c r="F12" s="68"/>
      <c r="G12" s="64"/>
      <c r="H12" s="62"/>
      <c r="I12" s="62"/>
      <c r="J12" s="65"/>
      <c r="K12" s="60"/>
    </row>
    <row r="13" spans="1:11">
      <c r="A13" s="60"/>
      <c r="B13" s="63"/>
      <c r="C13" s="63"/>
      <c r="D13" s="65"/>
      <c r="E13" s="65"/>
      <c r="F13" s="65"/>
      <c r="G13" s="64"/>
      <c r="H13" s="60"/>
      <c r="I13" s="62"/>
      <c r="J13" s="61"/>
      <c r="K13" s="60"/>
    </row>
    <row r="14" spans="1:11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</row>
    <row r="15" spans="1:11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D13" sqref="D13"/>
    </sheetView>
  </sheetViews>
  <sheetFormatPr defaultRowHeight="15"/>
  <cols>
    <col min="1" max="1" width="10.85546875" customWidth="1"/>
    <col min="2" max="2" width="16" customWidth="1"/>
    <col min="4" max="4" width="12.140625" customWidth="1"/>
    <col min="5" max="5" width="11.7109375" customWidth="1"/>
    <col min="6" max="6" width="12.85546875" customWidth="1"/>
    <col min="7" max="7" width="11.28515625" customWidth="1"/>
    <col min="8" max="8" width="10.42578125" customWidth="1"/>
    <col min="9" max="9" width="11.85546875" customWidth="1"/>
    <col min="10" max="10" width="11.5703125" customWidth="1"/>
    <col min="11" max="11" width="11.140625" customWidth="1"/>
  </cols>
  <sheetData>
    <row r="1" spans="1:11" ht="18.7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>
      <c r="A2" s="57"/>
      <c r="B2" s="57"/>
      <c r="C2" s="57"/>
      <c r="D2" s="58"/>
      <c r="E2" s="58"/>
      <c r="F2" s="57"/>
      <c r="G2" s="57"/>
      <c r="H2" s="57"/>
      <c r="I2" s="57"/>
      <c r="J2" s="58"/>
      <c r="K2" s="57"/>
    </row>
    <row r="3" spans="1:11">
      <c r="A3" s="59"/>
      <c r="B3" s="60"/>
      <c r="C3" s="60"/>
      <c r="D3" s="61"/>
      <c r="E3" s="61"/>
      <c r="F3" s="62"/>
      <c r="G3" s="62"/>
      <c r="H3" s="62"/>
      <c r="I3" s="62"/>
      <c r="J3" s="61"/>
      <c r="K3" s="60"/>
    </row>
    <row r="4" spans="1:11">
      <c r="A4" s="63"/>
      <c r="B4" s="60"/>
      <c r="C4" s="60"/>
      <c r="D4" s="61"/>
      <c r="E4" s="61"/>
      <c r="F4" s="62"/>
      <c r="G4" s="68"/>
      <c r="H4" s="62"/>
      <c r="I4" s="62"/>
      <c r="J4" s="67"/>
      <c r="K4" s="60"/>
    </row>
    <row r="5" spans="1:11">
      <c r="A5" s="63"/>
      <c r="B5" s="60"/>
      <c r="C5" s="60"/>
      <c r="D5" s="61"/>
      <c r="E5" s="61"/>
      <c r="F5" s="62"/>
      <c r="G5" s="64"/>
      <c r="H5" s="62"/>
      <c r="I5" s="62"/>
      <c r="J5" s="67"/>
      <c r="K5" s="60"/>
    </row>
    <row r="6" spans="1:11">
      <c r="A6" s="60"/>
      <c r="B6" s="63"/>
      <c r="C6" s="63"/>
      <c r="D6" s="65"/>
      <c r="E6" s="65"/>
      <c r="F6" s="65"/>
      <c r="G6" s="64"/>
      <c r="H6" s="60"/>
      <c r="I6" s="60"/>
      <c r="J6" s="61"/>
      <c r="K6" s="60"/>
    </row>
    <row r="7" spans="1:11">
      <c r="A7" s="60"/>
      <c r="B7" s="63"/>
      <c r="C7" s="63"/>
      <c r="D7" s="65"/>
      <c r="E7" s="65"/>
      <c r="F7" s="65"/>
      <c r="G7" s="64"/>
      <c r="H7" s="60"/>
      <c r="I7" s="60"/>
      <c r="J7" s="61"/>
      <c r="K7" s="60"/>
    </row>
    <row r="8" spans="1:1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</row>
    <row r="9" spans="1:1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</row>
    <row r="10" spans="1:11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GODOWN</vt:lpstr>
      <vt:lpstr>DAR</vt:lpstr>
      <vt:lpstr>MOSHI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2019-11-12T14:23:28Z</dcterms:modified>
</cp:coreProperties>
</file>