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225" windowWidth="14805" windowHeight="7890" activeTab="2"/>
  </bookViews>
  <sheets>
    <sheet name="GODOWN" sheetId="1" r:id="rId1"/>
    <sheet name="DAR" sheetId="2" r:id="rId2"/>
    <sheet name="MOSHI" sheetId="3" r:id="rId3"/>
    <sheet name="Sheet1" sheetId="4" r:id="rId4"/>
    <sheet name="Sheet2" sheetId="5" r:id="rId5"/>
  </sheets>
  <calcPr calcId="124519"/>
</workbook>
</file>

<file path=xl/calcChain.xml><?xml version="1.0" encoding="utf-8"?>
<calcChain xmlns="http://schemas.openxmlformats.org/spreadsheetml/2006/main">
  <c r="J35" i="3"/>
  <c r="G35"/>
  <c r="G51"/>
  <c r="G53" s="1"/>
  <c r="L43"/>
  <c r="L44"/>
  <c r="L42"/>
  <c r="L45" s="1"/>
  <c r="H44"/>
  <c r="I44" s="1"/>
  <c r="F44"/>
  <c r="L58" i="1"/>
  <c r="L53"/>
  <c r="L54"/>
  <c r="L55"/>
  <c r="L56"/>
  <c r="L57"/>
  <c r="L52"/>
  <c r="L42"/>
  <c r="L41"/>
  <c r="F35" i="3"/>
  <c r="H35"/>
  <c r="I35" s="1"/>
  <c r="L35"/>
  <c r="F7"/>
  <c r="H7"/>
  <c r="I7" s="1"/>
  <c r="L7"/>
  <c r="L24"/>
  <c r="L25"/>
  <c r="L26"/>
  <c r="L23"/>
  <c r="H26"/>
  <c r="I26" s="1"/>
  <c r="F26"/>
  <c r="G93" i="1"/>
  <c r="G92"/>
  <c r="G72"/>
  <c r="H54"/>
  <c r="I54" s="1"/>
  <c r="H55"/>
  <c r="I55" s="1"/>
  <c r="H56"/>
  <c r="I56" s="1"/>
  <c r="H57"/>
  <c r="I57" s="1"/>
  <c r="F57"/>
  <c r="F54"/>
  <c r="F55"/>
  <c r="F56"/>
  <c r="H41"/>
  <c r="I41" s="1"/>
  <c r="F41"/>
  <c r="L14"/>
  <c r="L15"/>
  <c r="L16"/>
  <c r="L17"/>
  <c r="L18"/>
  <c r="L19"/>
  <c r="L20"/>
  <c r="L13"/>
  <c r="H16"/>
  <c r="I16" s="1"/>
  <c r="H17"/>
  <c r="I17" s="1"/>
  <c r="H18"/>
  <c r="I18" s="1"/>
  <c r="H19"/>
  <c r="I19" s="1"/>
  <c r="H20"/>
  <c r="I20" s="1"/>
  <c r="F16"/>
  <c r="F17"/>
  <c r="F18"/>
  <c r="F19"/>
  <c r="F20"/>
  <c r="L16" i="2"/>
  <c r="L17"/>
  <c r="L18"/>
  <c r="L19"/>
  <c r="L20"/>
  <c r="L15"/>
  <c r="G21"/>
  <c r="F20"/>
  <c r="H20"/>
  <c r="I20" s="1"/>
  <c r="L4"/>
  <c r="L5"/>
  <c r="L6"/>
  <c r="L7"/>
  <c r="L8"/>
  <c r="L9"/>
  <c r="L3"/>
  <c r="L10" s="1"/>
  <c r="F9"/>
  <c r="H9"/>
  <c r="I9" s="1"/>
  <c r="F8"/>
  <c r="H8"/>
  <c r="I8" s="1"/>
  <c r="F7"/>
  <c r="H7"/>
  <c r="I7" s="1"/>
  <c r="L37"/>
  <c r="L38"/>
  <c r="L36"/>
  <c r="L39" s="1"/>
  <c r="H38"/>
  <c r="I38" s="1"/>
  <c r="F38"/>
  <c r="H37"/>
  <c r="I37" s="1"/>
  <c r="J37" s="1"/>
  <c r="J38" s="1"/>
  <c r="F37"/>
  <c r="G37" s="1"/>
  <c r="G38" s="1"/>
  <c r="G39" s="1"/>
  <c r="H36"/>
  <c r="I36" s="1"/>
  <c r="F36"/>
  <c r="F29"/>
  <c r="H29"/>
  <c r="I29" s="1"/>
  <c r="L29"/>
  <c r="H43" i="3"/>
  <c r="I43" s="1"/>
  <c r="J43" s="1"/>
  <c r="J44" s="1"/>
  <c r="F43"/>
  <c r="G43" s="1"/>
  <c r="G44" s="1"/>
  <c r="G45" s="1"/>
  <c r="H42"/>
  <c r="I42" s="1"/>
  <c r="F42"/>
  <c r="L56" i="2"/>
  <c r="L57"/>
  <c r="L58"/>
  <c r="L55"/>
  <c r="L59" s="1"/>
  <c r="H58"/>
  <c r="I58" s="1"/>
  <c r="F58"/>
  <c r="L4" i="1"/>
  <c r="L5"/>
  <c r="L6"/>
  <c r="L7"/>
  <c r="L3"/>
  <c r="G6" i="5"/>
  <c r="J5"/>
  <c r="I5"/>
  <c r="H5"/>
  <c r="G5"/>
  <c r="F5"/>
  <c r="H4"/>
  <c r="I4" s="1"/>
  <c r="J4" s="1"/>
  <c r="F4"/>
  <c r="G4" s="1"/>
  <c r="H3"/>
  <c r="I3" s="1"/>
  <c r="F3"/>
  <c r="L32" i="3"/>
  <c r="L33"/>
  <c r="L34"/>
  <c r="L31"/>
  <c r="L36" s="1"/>
  <c r="H33"/>
  <c r="I33" s="1"/>
  <c r="H34"/>
  <c r="I34" s="1"/>
  <c r="F33"/>
  <c r="F34"/>
  <c r="H32"/>
  <c r="I32" s="1"/>
  <c r="J32" s="1"/>
  <c r="J33" s="1"/>
  <c r="F32"/>
  <c r="G32" s="1"/>
  <c r="G33" s="1"/>
  <c r="G34" s="1"/>
  <c r="G36" s="1"/>
  <c r="G37" s="1"/>
  <c r="G38" s="1"/>
  <c r="G39" s="1"/>
  <c r="G40" s="1"/>
  <c r="H31"/>
  <c r="I31" s="1"/>
  <c r="F31"/>
  <c r="L42" i="2"/>
  <c r="L43"/>
  <c r="L44"/>
  <c r="L45"/>
  <c r="L41"/>
  <c r="H24" i="3"/>
  <c r="I24" s="1"/>
  <c r="J24" s="1"/>
  <c r="H25"/>
  <c r="I25" s="1"/>
  <c r="F24"/>
  <c r="G24" s="1"/>
  <c r="F25"/>
  <c r="L17"/>
  <c r="L18"/>
  <c r="L16"/>
  <c r="L4"/>
  <c r="L5"/>
  <c r="L6"/>
  <c r="L3"/>
  <c r="L8" s="1"/>
  <c r="L24" i="2"/>
  <c r="L25"/>
  <c r="L26"/>
  <c r="L27"/>
  <c r="L28"/>
  <c r="L23"/>
  <c r="L30" s="1"/>
  <c r="F28"/>
  <c r="H28"/>
  <c r="I28" s="1"/>
  <c r="F27"/>
  <c r="H27"/>
  <c r="I27" s="1"/>
  <c r="L46" i="1"/>
  <c r="L47"/>
  <c r="L48"/>
  <c r="L49"/>
  <c r="L45"/>
  <c r="L29"/>
  <c r="L30"/>
  <c r="L31"/>
  <c r="L32"/>
  <c r="L33"/>
  <c r="L34"/>
  <c r="L35"/>
  <c r="L28"/>
  <c r="L21" i="2"/>
  <c r="H18"/>
  <c r="I18" s="1"/>
  <c r="H19"/>
  <c r="I19" s="1"/>
  <c r="F18"/>
  <c r="F19"/>
  <c r="H6"/>
  <c r="I6" s="1"/>
  <c r="F6"/>
  <c r="G74" i="1"/>
  <c r="G75" s="1"/>
  <c r="G76" s="1"/>
  <c r="L27" i="3" l="1"/>
  <c r="G25"/>
  <c r="L21" i="1"/>
  <c r="L36"/>
  <c r="L8"/>
  <c r="J34" i="3"/>
  <c r="J25"/>
  <c r="J26" s="1"/>
  <c r="G78" i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77"/>
  <c r="H5" i="3"/>
  <c r="I5" s="1"/>
  <c r="H6"/>
  <c r="I6" s="1"/>
  <c r="F5"/>
  <c r="F6"/>
  <c r="L50" i="1"/>
  <c r="F26" i="2"/>
  <c r="H26"/>
  <c r="I26" s="1"/>
  <c r="G13" i="4"/>
  <c r="G12"/>
  <c r="H12"/>
  <c r="I12" s="1"/>
  <c r="J12" s="1"/>
  <c r="F12"/>
  <c r="H11"/>
  <c r="I11" s="1"/>
  <c r="F11"/>
  <c r="H8"/>
  <c r="I8" s="1"/>
  <c r="J8" s="1"/>
  <c r="F8"/>
  <c r="G8" s="1"/>
  <c r="G9" s="1"/>
  <c r="I7"/>
  <c r="H7"/>
  <c r="F7"/>
  <c r="H4"/>
  <c r="I4" s="1"/>
  <c r="J4" s="1"/>
  <c r="F4"/>
  <c r="G4" s="1"/>
  <c r="G5" s="1"/>
  <c r="H3"/>
  <c r="I3" s="1"/>
  <c r="F3"/>
  <c r="L40" i="1"/>
  <c r="L39"/>
  <c r="H40"/>
  <c r="I40" s="1"/>
  <c r="J40" s="1"/>
  <c r="J41" s="1"/>
  <c r="F40"/>
  <c r="G40" s="1"/>
  <c r="G41" s="1"/>
  <c r="G42" s="1"/>
  <c r="H39"/>
  <c r="I39" s="1"/>
  <c r="F39"/>
  <c r="H31"/>
  <c r="I31" s="1"/>
  <c r="H32"/>
  <c r="I32" s="1"/>
  <c r="H33"/>
  <c r="I33" s="1"/>
  <c r="H34"/>
  <c r="I34" s="1"/>
  <c r="H35"/>
  <c r="I35" s="1"/>
  <c r="F31"/>
  <c r="F32"/>
  <c r="F33"/>
  <c r="F34"/>
  <c r="F35"/>
  <c r="H17" i="2"/>
  <c r="I17" s="1"/>
  <c r="F17"/>
  <c r="F45"/>
  <c r="H45"/>
  <c r="I45" s="1"/>
  <c r="H48" i="1"/>
  <c r="I48" s="1"/>
  <c r="H49"/>
  <c r="I49" s="1"/>
  <c r="F48"/>
  <c r="F49"/>
  <c r="H57" i="2"/>
  <c r="I57" s="1"/>
  <c r="F57"/>
  <c r="H47" i="1"/>
  <c r="I47" s="1"/>
  <c r="F47"/>
  <c r="H18" i="3"/>
  <c r="I18" s="1"/>
  <c r="F18"/>
  <c r="F45" i="1"/>
  <c r="F44" i="2"/>
  <c r="H44"/>
  <c r="I44" s="1"/>
  <c r="F43"/>
  <c r="H43"/>
  <c r="I43" s="1"/>
  <c r="H25"/>
  <c r="I25" s="1"/>
  <c r="F25"/>
  <c r="G26" i="3" l="1"/>
  <c r="G27" s="1"/>
  <c r="L46" i="2"/>
  <c r="L19" i="3"/>
  <c r="H30" i="1"/>
  <c r="H3" i="3"/>
  <c r="I3" s="1"/>
  <c r="H56" i="2"/>
  <c r="I56" s="1"/>
  <c r="J56" s="1"/>
  <c r="J57" s="1"/>
  <c r="J58" s="1"/>
  <c r="F56"/>
  <c r="G56" s="1"/>
  <c r="G57" l="1"/>
  <c r="G58" s="1"/>
  <c r="G59" s="1"/>
  <c r="H53" i="1"/>
  <c r="I53" s="1"/>
  <c r="J53" s="1"/>
  <c r="J54" s="1"/>
  <c r="J55" s="1"/>
  <c r="J56" s="1"/>
  <c r="J57" s="1"/>
  <c r="F53"/>
  <c r="G53" s="1"/>
  <c r="H52"/>
  <c r="I52" s="1"/>
  <c r="F52"/>
  <c r="H5" i="2"/>
  <c r="I5" s="1"/>
  <c r="F5"/>
  <c r="G54" i="1" l="1"/>
  <c r="G55" s="1"/>
  <c r="G56" s="1"/>
  <c r="G57" s="1"/>
  <c r="G58" s="1"/>
  <c r="G59" s="1"/>
  <c r="I30"/>
  <c r="F30"/>
  <c r="H46" l="1"/>
  <c r="I46" s="1"/>
  <c r="J46" s="1"/>
  <c r="J47" s="1"/>
  <c r="J48" s="1"/>
  <c r="J49" s="1"/>
  <c r="F46"/>
  <c r="G46" s="1"/>
  <c r="H45"/>
  <c r="I45" s="1"/>
  <c r="G47" l="1"/>
  <c r="G48" s="1"/>
  <c r="G49" s="1"/>
  <c r="G50" s="1"/>
  <c r="H17" i="3"/>
  <c r="I17" s="1"/>
  <c r="J17" s="1"/>
  <c r="J18" s="1"/>
  <c r="F17"/>
  <c r="G17" s="1"/>
  <c r="G18" l="1"/>
  <c r="G19" s="1"/>
  <c r="H29" i="1"/>
  <c r="I29" s="1"/>
  <c r="J29" s="1"/>
  <c r="J30" s="1"/>
  <c r="J31" s="1"/>
  <c r="J32" s="1"/>
  <c r="J33" s="1"/>
  <c r="J34" s="1"/>
  <c r="J35" s="1"/>
  <c r="F29"/>
  <c r="G29" s="1"/>
  <c r="G30" s="1"/>
  <c r="G31" s="1"/>
  <c r="G32" s="1"/>
  <c r="G33" s="1"/>
  <c r="G34" s="1"/>
  <c r="G35" s="1"/>
  <c r="G36" s="1"/>
  <c r="G37" s="1"/>
  <c r="H28"/>
  <c r="I28" s="1"/>
  <c r="F28"/>
  <c r="H15"/>
  <c r="I15" s="1"/>
  <c r="F15"/>
  <c r="G20" i="3" l="1"/>
  <c r="G21" s="1"/>
  <c r="H14" i="1"/>
  <c r="I14" s="1"/>
  <c r="J14" s="1"/>
  <c r="J15" s="1"/>
  <c r="J16" s="1"/>
  <c r="J17" s="1"/>
  <c r="J18" s="1"/>
  <c r="J19" s="1"/>
  <c r="J20" s="1"/>
  <c r="F14"/>
  <c r="H13"/>
  <c r="I13" s="1"/>
  <c r="F13"/>
  <c r="H24" i="2"/>
  <c r="I24" s="1"/>
  <c r="J24" s="1"/>
  <c r="J25" s="1"/>
  <c r="J26" s="1"/>
  <c r="J27" s="1"/>
  <c r="J28" s="1"/>
  <c r="J29" s="1"/>
  <c r="F24"/>
  <c r="G24" s="1"/>
  <c r="G25" s="1"/>
  <c r="G26" s="1"/>
  <c r="G27" s="1"/>
  <c r="G28" s="1"/>
  <c r="H23"/>
  <c r="I23" s="1"/>
  <c r="F23"/>
  <c r="H16"/>
  <c r="I16" s="1"/>
  <c r="J16" s="1"/>
  <c r="J17" s="1"/>
  <c r="J18" s="1"/>
  <c r="J19" s="1"/>
  <c r="J20" s="1"/>
  <c r="F16"/>
  <c r="G16" s="1"/>
  <c r="G17" s="1"/>
  <c r="G18" s="1"/>
  <c r="G19" s="1"/>
  <c r="H15"/>
  <c r="I15" s="1"/>
  <c r="F15"/>
  <c r="G20" l="1"/>
  <c r="G29"/>
  <c r="G30" s="1"/>
  <c r="G14" i="1"/>
  <c r="G15" s="1"/>
  <c r="G16" l="1"/>
  <c r="G17" s="1"/>
  <c r="G18" s="1"/>
  <c r="G19" s="1"/>
  <c r="G20" s="1"/>
  <c r="G21" s="1"/>
  <c r="G22" s="1"/>
  <c r="G23" s="1"/>
  <c r="G24" s="1"/>
  <c r="G25" s="1"/>
  <c r="G26" s="1"/>
  <c r="F42" i="2"/>
  <c r="G42" s="1"/>
  <c r="G43" s="1"/>
  <c r="G44" s="1"/>
  <c r="G45" s="1"/>
  <c r="H42"/>
  <c r="I42" s="1"/>
  <c r="J42" s="1"/>
  <c r="J43" s="1"/>
  <c r="J44" s="1"/>
  <c r="J45" s="1"/>
  <c r="G46" l="1"/>
  <c r="G47" s="1"/>
  <c r="G48" s="1"/>
  <c r="G49" s="1"/>
  <c r="G50" s="1"/>
  <c r="G51" s="1"/>
  <c r="G52" s="1"/>
  <c r="G53" s="1"/>
  <c r="G31"/>
  <c r="G32" s="1"/>
  <c r="G33" s="1"/>
  <c r="G34" s="1"/>
  <c r="F23" i="3"/>
  <c r="H23"/>
  <c r="I23" s="1"/>
  <c r="H41" i="2" l="1"/>
  <c r="I41" s="1"/>
  <c r="F41"/>
  <c r="H55"/>
  <c r="I55" s="1"/>
  <c r="F55"/>
  <c r="G28" i="3" l="1"/>
  <c r="G29" s="1"/>
  <c r="H16"/>
  <c r="I16" s="1"/>
  <c r="F16"/>
  <c r="H4" i="2" l="1"/>
  <c r="I4" s="1"/>
  <c r="J4" s="1"/>
  <c r="J5" s="1"/>
  <c r="J6" s="1"/>
  <c r="J7" s="1"/>
  <c r="J8" s="1"/>
  <c r="J9" s="1"/>
  <c r="F4"/>
  <c r="G4" s="1"/>
  <c r="G5" s="1"/>
  <c r="G6" s="1"/>
  <c r="G7" l="1"/>
  <c r="G8" s="1"/>
  <c r="G9" s="1"/>
  <c r="G10" s="1"/>
  <c r="G11" s="1"/>
  <c r="G12" s="1"/>
  <c r="G13" s="1"/>
  <c r="H4" i="3"/>
  <c r="I4" s="1"/>
  <c r="J4" s="1"/>
  <c r="J5" s="1"/>
  <c r="J6" s="1"/>
  <c r="J7" s="1"/>
  <c r="F4"/>
  <c r="G4" s="1"/>
  <c r="G5" s="1"/>
  <c r="G6" s="1"/>
  <c r="G7" s="1"/>
  <c r="G8" s="1"/>
  <c r="F3"/>
  <c r="G9" l="1"/>
  <c r="G10" s="1"/>
  <c r="G11" s="1"/>
  <c r="G12" s="1"/>
  <c r="G13" s="1"/>
  <c r="G14" s="1"/>
  <c r="H3" i="2"/>
  <c r="I3" s="1"/>
  <c r="F3"/>
  <c r="F7" i="1"/>
  <c r="H7"/>
  <c r="I7" s="1"/>
  <c r="H6" l="1"/>
  <c r="I6" s="1"/>
  <c r="F6"/>
  <c r="H5"/>
  <c r="I5" s="1"/>
  <c r="F5"/>
  <c r="H4"/>
  <c r="I4" s="1"/>
  <c r="J4" s="1"/>
  <c r="F4"/>
  <c r="G4" s="1"/>
  <c r="H3"/>
  <c r="I3" s="1"/>
  <c r="F3"/>
  <c r="J5" l="1"/>
  <c r="J6" s="1"/>
  <c r="J7" s="1"/>
  <c r="G5"/>
  <c r="G6" s="1"/>
  <c r="G7" s="1"/>
  <c r="G8" s="1"/>
  <c r="G9" s="1"/>
  <c r="G10" s="1"/>
  <c r="G11" s="1"/>
</calcChain>
</file>

<file path=xl/sharedStrings.xml><?xml version="1.0" encoding="utf-8"?>
<sst xmlns="http://schemas.openxmlformats.org/spreadsheetml/2006/main" count="275" uniqueCount="140">
  <si>
    <t>ITEM</t>
  </si>
  <si>
    <t>QTY</t>
  </si>
  <si>
    <t>COST PRICE</t>
  </si>
  <si>
    <t>SELLING PRICE</t>
  </si>
  <si>
    <t>MARGIN</t>
  </si>
  <si>
    <t>VALUE</t>
  </si>
  <si>
    <t>CUMMULATIVE VALUE</t>
  </si>
  <si>
    <t>TOTAL MARGIN</t>
  </si>
  <si>
    <t>NAME</t>
  </si>
  <si>
    <t>TAUSI</t>
  </si>
  <si>
    <t>CUMMULATIVE MARGIN</t>
  </si>
  <si>
    <t>Mhn 6kg gas</t>
  </si>
  <si>
    <t>Mhn 15kg gas</t>
  </si>
  <si>
    <t>Burner</t>
  </si>
  <si>
    <t>Mhn 38kg gas</t>
  </si>
  <si>
    <t>CAROL</t>
  </si>
  <si>
    <t>AFRICANA</t>
  </si>
  <si>
    <t>M-PESA</t>
  </si>
  <si>
    <t>TEGETA</t>
  </si>
  <si>
    <t>MLALAKUWA</t>
  </si>
  <si>
    <t>LINDA</t>
  </si>
  <si>
    <t>Lunch</t>
  </si>
  <si>
    <t>PEMBE</t>
  </si>
  <si>
    <t>GRAND</t>
  </si>
  <si>
    <t>SUMMARY</t>
  </si>
  <si>
    <t>TOTAL SALES</t>
  </si>
  <si>
    <t>COST OF SALES</t>
  </si>
  <si>
    <t>GROSS PROFIT</t>
  </si>
  <si>
    <t>EXPENSES</t>
  </si>
  <si>
    <t>NET PROFIT</t>
  </si>
  <si>
    <t>Mhn 6kg complete</t>
  </si>
  <si>
    <t xml:space="preserve"> </t>
  </si>
  <si>
    <t>TABATA</t>
  </si>
  <si>
    <t>LINA A/C</t>
  </si>
  <si>
    <t>TOTAL</t>
  </si>
  <si>
    <t>Trivet</t>
  </si>
  <si>
    <t>happys lunch</t>
  </si>
  <si>
    <t>GODOWN</t>
  </si>
  <si>
    <t>cash to lina</t>
  </si>
  <si>
    <t>From godown</t>
  </si>
  <si>
    <t>EQUITY ACCOUNT</t>
  </si>
  <si>
    <t>O2 gas 8.5kg</t>
  </si>
  <si>
    <t>payment to laborer</t>
  </si>
  <si>
    <t>OFFICE</t>
  </si>
  <si>
    <t>Deposit to DTB</t>
  </si>
  <si>
    <t>fuel T166DRP</t>
  </si>
  <si>
    <t>From tausi</t>
  </si>
  <si>
    <t>O2 8.5 gas</t>
  </si>
  <si>
    <r>
      <t>O</t>
    </r>
    <r>
      <rPr>
        <b/>
        <sz val="10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8.5 gas</t>
    </r>
  </si>
  <si>
    <t>M/JENIFER</t>
  </si>
  <si>
    <t>Mhn 6kg cyl.</t>
  </si>
  <si>
    <t>Mhn 6kg gas &amp; cyl.</t>
  </si>
  <si>
    <t>CASH TO LINA</t>
  </si>
  <si>
    <t>M/MAGRETH</t>
  </si>
  <si>
    <t>DEBORA</t>
  </si>
  <si>
    <t>Taifa 6kg complete</t>
  </si>
  <si>
    <t>Mhn 15kg cyl.</t>
  </si>
  <si>
    <t>CASH LINA</t>
  </si>
  <si>
    <t>REMARKS</t>
  </si>
  <si>
    <t>Co2 25kg gas</t>
  </si>
  <si>
    <t>HANCE</t>
  </si>
  <si>
    <t>CASH DEPOSIT TO CRDB A/C</t>
  </si>
  <si>
    <t xml:space="preserve">HANCE A/C FROM 1ST NOV TO 4TH NOV. </t>
  </si>
  <si>
    <t>CASH DEPOSIT TO CRDB</t>
  </si>
  <si>
    <t>payment for carol and peters lunch</t>
  </si>
  <si>
    <t>purchase of fuel for truck T704DKL</t>
  </si>
  <si>
    <t>payment for jenifer and mremas lunch</t>
  </si>
  <si>
    <t>purchase of fuel for truck T785DLV</t>
  </si>
  <si>
    <t>Mhn 6kg compact gas</t>
  </si>
  <si>
    <t>M-PESA (339-110)</t>
  </si>
  <si>
    <t>Medical O2 8.5</t>
  </si>
  <si>
    <t>EVANCY</t>
  </si>
  <si>
    <t>fuel T900DKK</t>
  </si>
  <si>
    <t>phone credit</t>
  </si>
  <si>
    <t>Mhn15kg gas</t>
  </si>
  <si>
    <t>Mhn 6kg gas &amp; cyl</t>
  </si>
  <si>
    <t>DANIELS ACCOUNT 6/11/2019</t>
  </si>
  <si>
    <t>TO DANIELS A/C</t>
  </si>
  <si>
    <t>to caros A/C</t>
  </si>
  <si>
    <t>to magreths A/C</t>
  </si>
  <si>
    <t>D.A 3.4</t>
  </si>
  <si>
    <t>spindle key</t>
  </si>
  <si>
    <t>Taifa 6kg gas &amp; cyl.</t>
  </si>
  <si>
    <t>Rollen</t>
  </si>
  <si>
    <t>M-PESA kawe</t>
  </si>
  <si>
    <t>M-PESA kiziba</t>
  </si>
  <si>
    <t>M-PESA dastan</t>
  </si>
  <si>
    <t>to linda A/C</t>
  </si>
  <si>
    <t>MANGESHO</t>
  </si>
  <si>
    <t>to mangeshos A/C</t>
  </si>
  <si>
    <t>Mhn 3.5kg gas</t>
  </si>
  <si>
    <r>
      <t>O</t>
    </r>
    <r>
      <rPr>
        <sz val="10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8.5 gas</t>
    </r>
  </si>
  <si>
    <t>exercise book bought</t>
  </si>
  <si>
    <t>transport of 15kg gas to customer</t>
  </si>
  <si>
    <t>to makundi A/C</t>
  </si>
  <si>
    <t>M-PESA (richards)</t>
  </si>
  <si>
    <t>HAPPY</t>
  </si>
  <si>
    <t>transport of gas to customer</t>
  </si>
  <si>
    <t>adventina transport at night</t>
  </si>
  <si>
    <t>purchase of phone credit</t>
  </si>
  <si>
    <t>Intersky gas cooker</t>
  </si>
  <si>
    <t>allowance payment to Mr.Temu</t>
  </si>
  <si>
    <t>photocopy of documents paid</t>
  </si>
  <si>
    <t>purchase of nut</t>
  </si>
  <si>
    <t>matildas A/C</t>
  </si>
  <si>
    <t>M-PESA rehema</t>
  </si>
  <si>
    <t xml:space="preserve">Mhn 6kg gas </t>
  </si>
  <si>
    <t>Nitrogen</t>
  </si>
  <si>
    <t>Rabininsia A/C</t>
  </si>
  <si>
    <t>Taifa 6kg  gas</t>
  </si>
  <si>
    <t>Taifa 6kg  cyl.</t>
  </si>
  <si>
    <t>From magreth</t>
  </si>
  <si>
    <t>From carol</t>
  </si>
  <si>
    <t>From magreth 8/11 debt</t>
  </si>
  <si>
    <t>From jenifer</t>
  </si>
  <si>
    <t>purchase of fuel for truck T165DRP</t>
  </si>
  <si>
    <t>payment for mageth and kimaros lunch</t>
  </si>
  <si>
    <t>purchase of phone credit for magreth marketing</t>
  </si>
  <si>
    <t>purchase of phone credit for magreth ponela</t>
  </si>
  <si>
    <t>payment for magreth ponelas transport and lunch</t>
  </si>
  <si>
    <t>transport payment for peter and jack at night</t>
  </si>
  <si>
    <t>allowance payment to driver peter</t>
  </si>
  <si>
    <t>linas transport paid</t>
  </si>
  <si>
    <t>payment for workers transport at night</t>
  </si>
  <si>
    <t>purchase of fuel for truck to mlalakuwa</t>
  </si>
  <si>
    <t>to LINAS A/C</t>
  </si>
  <si>
    <t>Mhn  6kg gas &amp; cyl.</t>
  </si>
  <si>
    <t>payment for car wash</t>
  </si>
  <si>
    <t>payment to painter</t>
  </si>
  <si>
    <t>transport of gas to customers</t>
  </si>
  <si>
    <t>Mhn 3.5kg gas &amp; cyl.</t>
  </si>
  <si>
    <t>levy payment</t>
  </si>
  <si>
    <t>lameck A/C</t>
  </si>
  <si>
    <t>M-PESA fredwid</t>
  </si>
  <si>
    <t>M-PESA Innocent</t>
  </si>
  <si>
    <t>DATE; 11-NOVEMBER-2019</t>
  </si>
  <si>
    <t>Mhn 15kg gas &amp; cyl.</t>
  </si>
  <si>
    <t>fuel</t>
  </si>
  <si>
    <t>to deboras A/C</t>
  </si>
  <si>
    <t>M-PESA florence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</si>
</sst>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ont="1"/>
    <xf numFmtId="0" fontId="4" fillId="0" borderId="0" xfId="0" applyFont="1"/>
    <xf numFmtId="43" fontId="4" fillId="0" borderId="0" xfId="1" applyFont="1"/>
    <xf numFmtId="43" fontId="0" fillId="0" borderId="0" xfId="1" applyFont="1"/>
    <xf numFmtId="43" fontId="0" fillId="0" borderId="0" xfId="0" applyNumberFormat="1"/>
    <xf numFmtId="43" fontId="2" fillId="0" borderId="0" xfId="0" applyNumberFormat="1" applyFont="1"/>
    <xf numFmtId="43" fontId="0" fillId="0" borderId="0" xfId="0" applyNumberFormat="1" applyFont="1"/>
    <xf numFmtId="0" fontId="4" fillId="0" borderId="0" xfId="0" applyFont="1" applyAlignment="1">
      <alignment horizontal="right"/>
    </xf>
    <xf numFmtId="43" fontId="2" fillId="0" borderId="1" xfId="1" applyFont="1" applyBorder="1"/>
    <xf numFmtId="0" fontId="0" fillId="0" borderId="1" xfId="0" applyBorder="1"/>
    <xf numFmtId="43" fontId="2" fillId="0" borderId="1" xfId="0" applyNumberFormat="1" applyFont="1" applyBorder="1"/>
    <xf numFmtId="0" fontId="3" fillId="2" borderId="1" xfId="0" applyFont="1" applyFill="1" applyBorder="1" applyAlignment="1">
      <alignment horizontal="center" wrapText="1"/>
    </xf>
    <xf numFmtId="43" fontId="3" fillId="2" borderId="1" xfId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43" fontId="0" fillId="0" borderId="1" xfId="1" applyFont="1" applyBorder="1"/>
    <xf numFmtId="43" fontId="0" fillId="0" borderId="1" xfId="0" applyNumberFormat="1" applyBorder="1"/>
    <xf numFmtId="16" fontId="2" fillId="0" borderId="1" xfId="0" applyNumberFormat="1" applyFont="1" applyBorder="1" applyAlignment="1">
      <alignment horizontal="left"/>
    </xf>
    <xf numFmtId="43" fontId="0" fillId="0" borderId="1" xfId="0" applyNumberFormat="1" applyFont="1" applyBorder="1"/>
    <xf numFmtId="0" fontId="2" fillId="0" borderId="1" xfId="0" applyFont="1" applyBorder="1"/>
    <xf numFmtId="43" fontId="2" fillId="0" borderId="1" xfId="0" applyNumberFormat="1" applyFont="1" applyBorder="1" applyAlignment="1">
      <alignment horizontal="center"/>
    </xf>
    <xf numFmtId="0" fontId="0" fillId="0" borderId="1" xfId="0" applyFont="1" applyBorder="1"/>
    <xf numFmtId="43" fontId="1" fillId="0" borderId="1" xfId="1" applyFont="1" applyBorder="1"/>
    <xf numFmtId="43" fontId="6" fillId="0" borderId="1" xfId="0" applyNumberFormat="1" applyFont="1" applyBorder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/>
    <xf numFmtId="43" fontId="0" fillId="0" borderId="4" xfId="1" applyFont="1" applyBorder="1"/>
    <xf numFmtId="43" fontId="0" fillId="0" borderId="2" xfId="1" applyFont="1" applyBorder="1"/>
    <xf numFmtId="0" fontId="0" fillId="0" borderId="3" xfId="0" applyBorder="1"/>
    <xf numFmtId="43" fontId="2" fillId="0" borderId="4" xfId="1" applyFont="1" applyBorder="1"/>
    <xf numFmtId="43" fontId="2" fillId="0" borderId="4" xfId="0" applyNumberFormat="1" applyFont="1" applyBorder="1"/>
    <xf numFmtId="43" fontId="0" fillId="0" borderId="6" xfId="1" applyFont="1" applyBorder="1"/>
    <xf numFmtId="0" fontId="0" fillId="0" borderId="6" xfId="0" applyBorder="1"/>
    <xf numFmtId="43" fontId="2" fillId="0" borderId="5" xfId="1" applyFont="1" applyBorder="1"/>
    <xf numFmtId="43" fontId="2" fillId="0" borderId="5" xfId="0" applyNumberFormat="1" applyFont="1" applyBorder="1"/>
    <xf numFmtId="43" fontId="2" fillId="2" borderId="1" xfId="0" applyNumberFormat="1" applyFont="1" applyFill="1" applyBorder="1"/>
    <xf numFmtId="43" fontId="0" fillId="0" borderId="1" xfId="0" applyNumberFormat="1" applyFont="1" applyFill="1" applyBorder="1"/>
    <xf numFmtId="43" fontId="2" fillId="0" borderId="1" xfId="1" applyFont="1" applyFill="1" applyBorder="1"/>
    <xf numFmtId="43" fontId="0" fillId="0" borderId="6" xfId="0" applyNumberFormat="1" applyFont="1" applyBorder="1"/>
    <xf numFmtId="43" fontId="2" fillId="0" borderId="12" xfId="0" applyNumberFormat="1" applyFont="1" applyBorder="1"/>
    <xf numFmtId="43" fontId="2" fillId="0" borderId="6" xfId="0" applyNumberFormat="1" applyFont="1" applyBorder="1"/>
    <xf numFmtId="0" fontId="9" fillId="0" borderId="0" xfId="0" applyFont="1"/>
    <xf numFmtId="14" fontId="2" fillId="2" borderId="1" xfId="0" applyNumberFormat="1" applyFont="1" applyFill="1" applyBorder="1"/>
    <xf numFmtId="43" fontId="2" fillId="0" borderId="12" xfId="0" applyNumberFormat="1" applyFont="1" applyFill="1" applyBorder="1"/>
    <xf numFmtId="43" fontId="2" fillId="0" borderId="6" xfId="0" applyNumberFormat="1" applyFont="1" applyFill="1" applyBorder="1"/>
    <xf numFmtId="43" fontId="0" fillId="0" borderId="2" xfId="0" applyNumberFormat="1" applyBorder="1"/>
    <xf numFmtId="43" fontId="0" fillId="0" borderId="3" xfId="0" applyNumberFormat="1" applyBorder="1"/>
    <xf numFmtId="43" fontId="0" fillId="0" borderId="4" xfId="0" applyNumberFormat="1" applyFont="1" applyBorder="1"/>
    <xf numFmtId="43" fontId="0" fillId="0" borderId="4" xfId="0" applyNumberFormat="1" applyFont="1" applyFill="1" applyBorder="1"/>
    <xf numFmtId="43" fontId="2" fillId="0" borderId="14" xfId="0" applyNumberFormat="1" applyFont="1" applyBorder="1"/>
    <xf numFmtId="43" fontId="2" fillId="0" borderId="12" xfId="1" applyFont="1" applyBorder="1"/>
    <xf numFmtId="43" fontId="1" fillId="0" borderId="2" xfId="1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Fill="1" applyBorder="1" applyAlignment="1">
      <alignment horizontal="left"/>
    </xf>
    <xf numFmtId="43" fontId="0" fillId="0" borderId="2" xfId="0" applyNumberFormat="1" applyFont="1" applyBorder="1"/>
    <xf numFmtId="43" fontId="0" fillId="0" borderId="3" xfId="0" applyNumberFormat="1" applyFont="1" applyBorder="1"/>
    <xf numFmtId="43" fontId="2" fillId="0" borderId="2" xfId="0" applyNumberFormat="1" applyFont="1" applyBorder="1"/>
    <xf numFmtId="43" fontId="2" fillId="0" borderId="3" xfId="0" applyNumberFormat="1" applyFont="1" applyBorder="1"/>
    <xf numFmtId="43" fontId="2" fillId="0" borderId="2" xfId="1" applyFont="1" applyBorder="1"/>
    <xf numFmtId="0" fontId="5" fillId="0" borderId="13" xfId="0" applyFont="1" applyBorder="1" applyAlignment="1">
      <alignment horizontal="right"/>
    </xf>
    <xf numFmtId="43" fontId="2" fillId="0" borderId="10" xfId="1" applyFont="1" applyBorder="1" applyAlignment="1">
      <alignment horizontal="center"/>
    </xf>
    <xf numFmtId="43" fontId="2" fillId="0" borderId="11" xfId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93"/>
  <sheetViews>
    <sheetView topLeftCell="A15" workbookViewId="0">
      <selection activeCell="L39" sqref="L39"/>
    </sheetView>
  </sheetViews>
  <sheetFormatPr defaultRowHeight="15"/>
  <cols>
    <col min="1" max="1" width="14.28515625" customWidth="1"/>
    <col min="2" max="2" width="32" customWidth="1"/>
    <col min="3" max="3" width="5.85546875" customWidth="1"/>
    <col min="4" max="5" width="11.5703125" style="6" bestFit="1" customWidth="1"/>
    <col min="6" max="6" width="16" customWidth="1"/>
    <col min="7" max="7" width="15.140625" customWidth="1"/>
    <col min="8" max="8" width="11.7109375" customWidth="1"/>
    <col min="9" max="9" width="11.5703125" customWidth="1"/>
    <col min="10" max="10" width="12.85546875" customWidth="1"/>
    <col min="11" max="11" width="9.5703125" customWidth="1"/>
    <col min="12" max="12" width="16.140625" customWidth="1"/>
    <col min="13" max="13" width="11.5703125" bestFit="1" customWidth="1"/>
  </cols>
  <sheetData>
    <row r="1" spans="1:12" s="4" customFormat="1" ht="15.75">
      <c r="A1" s="10"/>
      <c r="B1" s="10"/>
      <c r="C1" s="10"/>
      <c r="D1" s="61" t="s">
        <v>135</v>
      </c>
      <c r="E1" s="61"/>
      <c r="F1" s="61"/>
      <c r="G1" s="61"/>
      <c r="H1" s="61"/>
      <c r="I1" s="61"/>
      <c r="J1" s="61"/>
      <c r="K1" s="61"/>
    </row>
    <row r="2" spans="1:12" s="2" customFormat="1" ht="30">
      <c r="A2" s="14" t="s">
        <v>8</v>
      </c>
      <c r="B2" s="14" t="s">
        <v>0</v>
      </c>
      <c r="C2" s="14" t="s">
        <v>1</v>
      </c>
      <c r="D2" s="15" t="s">
        <v>2</v>
      </c>
      <c r="E2" s="15" t="s">
        <v>3</v>
      </c>
      <c r="F2" s="14" t="s">
        <v>5</v>
      </c>
      <c r="G2" s="14" t="s">
        <v>6</v>
      </c>
      <c r="H2" s="14" t="s">
        <v>4</v>
      </c>
      <c r="I2" s="14" t="s">
        <v>7</v>
      </c>
      <c r="J2" s="14" t="s">
        <v>10</v>
      </c>
      <c r="K2" s="16" t="s">
        <v>58</v>
      </c>
    </row>
    <row r="3" spans="1:12">
      <c r="A3" s="55" t="s">
        <v>15</v>
      </c>
      <c r="B3" s="12" t="s">
        <v>11</v>
      </c>
      <c r="C3" s="12">
        <v>116</v>
      </c>
      <c r="D3" s="17">
        <v>13800</v>
      </c>
      <c r="E3" s="17">
        <v>16000</v>
      </c>
      <c r="F3" s="18">
        <f t="shared" ref="F3:F7" si="0">C3*E3</f>
        <v>1856000</v>
      </c>
      <c r="G3" s="18">
        <v>1856000</v>
      </c>
      <c r="H3" s="18">
        <f t="shared" ref="H3:H7" si="1">E3-D3</f>
        <v>2200</v>
      </c>
      <c r="I3" s="18">
        <f t="shared" ref="I3:I7" si="2">C3*H3</f>
        <v>255200</v>
      </c>
      <c r="J3" s="18">
        <v>255200</v>
      </c>
      <c r="K3" s="12"/>
      <c r="L3" s="7">
        <f>C3*D3</f>
        <v>1600800</v>
      </c>
    </row>
    <row r="4" spans="1:12">
      <c r="A4" s="19"/>
      <c r="B4" s="12" t="s">
        <v>12</v>
      </c>
      <c r="C4" s="12">
        <v>22</v>
      </c>
      <c r="D4" s="17">
        <v>35250</v>
      </c>
      <c r="E4" s="17">
        <v>39000</v>
      </c>
      <c r="F4" s="18">
        <f t="shared" si="0"/>
        <v>858000</v>
      </c>
      <c r="G4" s="18">
        <f>G3+F4</f>
        <v>2714000</v>
      </c>
      <c r="H4" s="18">
        <f t="shared" si="1"/>
        <v>3750</v>
      </c>
      <c r="I4" s="18">
        <f t="shared" si="2"/>
        <v>82500</v>
      </c>
      <c r="J4" s="18">
        <f t="shared" ref="J4:J7" si="3">J3+I4</f>
        <v>337700</v>
      </c>
      <c r="K4" s="12"/>
      <c r="L4" s="7">
        <f t="shared" ref="L4:L7" si="4">C4*D4</f>
        <v>775500</v>
      </c>
    </row>
    <row r="5" spans="1:12">
      <c r="A5" s="12"/>
      <c r="B5" s="12" t="s">
        <v>50</v>
      </c>
      <c r="C5" s="12">
        <v>11</v>
      </c>
      <c r="D5" s="17">
        <v>20000</v>
      </c>
      <c r="E5" s="17">
        <v>20000</v>
      </c>
      <c r="F5" s="18">
        <f t="shared" si="0"/>
        <v>220000</v>
      </c>
      <c r="G5" s="18">
        <f t="shared" ref="G5:G7" si="5">G4+F5</f>
        <v>2934000</v>
      </c>
      <c r="H5" s="18">
        <f t="shared" si="1"/>
        <v>0</v>
      </c>
      <c r="I5" s="18">
        <f t="shared" si="2"/>
        <v>0</v>
      </c>
      <c r="J5" s="18">
        <f t="shared" si="3"/>
        <v>337700</v>
      </c>
      <c r="K5" s="12"/>
      <c r="L5" s="7">
        <f t="shared" si="4"/>
        <v>220000</v>
      </c>
    </row>
    <row r="6" spans="1:12">
      <c r="A6" s="12"/>
      <c r="B6" s="12" t="s">
        <v>14</v>
      </c>
      <c r="C6" s="12">
        <v>3</v>
      </c>
      <c r="D6" s="17">
        <v>76900</v>
      </c>
      <c r="E6" s="17">
        <v>85000</v>
      </c>
      <c r="F6" s="18">
        <f t="shared" si="0"/>
        <v>255000</v>
      </c>
      <c r="G6" s="18">
        <f t="shared" si="5"/>
        <v>3189000</v>
      </c>
      <c r="H6" s="18">
        <f t="shared" si="1"/>
        <v>8100</v>
      </c>
      <c r="I6" s="18">
        <f t="shared" si="2"/>
        <v>24300</v>
      </c>
      <c r="J6" s="18">
        <f t="shared" si="3"/>
        <v>362000</v>
      </c>
      <c r="K6" s="12"/>
      <c r="L6" s="7">
        <f t="shared" si="4"/>
        <v>230700</v>
      </c>
    </row>
    <row r="7" spans="1:12" ht="15.75" thickBot="1">
      <c r="A7" s="12"/>
      <c r="B7" s="12" t="s">
        <v>56</v>
      </c>
      <c r="C7" s="12">
        <v>1</v>
      </c>
      <c r="D7" s="17">
        <v>38000</v>
      </c>
      <c r="E7" s="17">
        <v>40000</v>
      </c>
      <c r="F7" s="18">
        <f t="shared" si="0"/>
        <v>40000</v>
      </c>
      <c r="G7" s="41">
        <f t="shared" si="5"/>
        <v>3229000</v>
      </c>
      <c r="H7" s="18">
        <f t="shared" si="1"/>
        <v>2000</v>
      </c>
      <c r="I7" s="18">
        <f t="shared" si="2"/>
        <v>2000</v>
      </c>
      <c r="J7" s="13">
        <f t="shared" si="3"/>
        <v>364000</v>
      </c>
      <c r="K7" s="12"/>
      <c r="L7" s="7">
        <f t="shared" si="4"/>
        <v>38000</v>
      </c>
    </row>
    <row r="8" spans="1:12" s="1" customFormat="1">
      <c r="A8" s="21"/>
      <c r="B8" s="21" t="s">
        <v>38</v>
      </c>
      <c r="C8" s="21"/>
      <c r="D8" s="11"/>
      <c r="E8" s="11"/>
      <c r="F8" s="13">
        <v>-1150000</v>
      </c>
      <c r="G8" s="42">
        <f>G7+F8</f>
        <v>2079000</v>
      </c>
      <c r="H8" s="13"/>
      <c r="I8" s="13"/>
      <c r="J8" s="13"/>
      <c r="K8" s="21"/>
      <c r="L8" s="8">
        <f>SUM(L3:L7)</f>
        <v>2865000</v>
      </c>
    </row>
    <row r="9" spans="1:12" s="1" customFormat="1">
      <c r="A9" s="21"/>
      <c r="B9" s="21" t="s">
        <v>38</v>
      </c>
      <c r="C9" s="21"/>
      <c r="D9" s="11"/>
      <c r="E9" s="11"/>
      <c r="F9" s="13">
        <v>-1511000</v>
      </c>
      <c r="G9" s="42">
        <f>G8+F9</f>
        <v>568000</v>
      </c>
      <c r="H9" s="13"/>
      <c r="I9" s="13"/>
      <c r="J9" s="13"/>
      <c r="K9" s="21"/>
      <c r="L9" s="8"/>
    </row>
    <row r="10" spans="1:12" s="1" customFormat="1">
      <c r="A10" s="21"/>
      <c r="B10" s="21" t="s">
        <v>105</v>
      </c>
      <c r="C10" s="21"/>
      <c r="D10" s="11"/>
      <c r="E10" s="11"/>
      <c r="F10" s="13">
        <v>-20000</v>
      </c>
      <c r="G10" s="42">
        <f>G9+F10</f>
        <v>548000</v>
      </c>
      <c r="H10" s="13"/>
      <c r="I10" s="13"/>
      <c r="J10" s="13"/>
      <c r="K10" s="21"/>
      <c r="L10" s="8"/>
    </row>
    <row r="11" spans="1:12" s="1" customFormat="1">
      <c r="A11" s="21"/>
      <c r="B11" s="21" t="s">
        <v>78</v>
      </c>
      <c r="C11" s="21"/>
      <c r="D11" s="11"/>
      <c r="E11" s="11"/>
      <c r="F11" s="13">
        <v>-548000</v>
      </c>
      <c r="G11" s="42">
        <f>G10+F11</f>
        <v>0</v>
      </c>
      <c r="H11" s="13"/>
      <c r="I11" s="13"/>
      <c r="J11" s="13"/>
      <c r="K11" s="21"/>
      <c r="L11" s="8"/>
    </row>
    <row r="12" spans="1:12">
      <c r="A12" s="12"/>
      <c r="B12" s="21"/>
      <c r="C12" s="22"/>
      <c r="D12" s="22"/>
      <c r="E12" s="22"/>
      <c r="F12" s="22"/>
      <c r="G12" s="13"/>
      <c r="H12" s="20"/>
      <c r="I12" s="20"/>
      <c r="J12" s="13"/>
      <c r="K12" s="12"/>
      <c r="L12" s="7"/>
    </row>
    <row r="13" spans="1:12">
      <c r="A13" s="27" t="s">
        <v>9</v>
      </c>
      <c r="B13" s="23" t="s">
        <v>12</v>
      </c>
      <c r="C13" s="23">
        <v>3</v>
      </c>
      <c r="D13" s="24">
        <v>35250</v>
      </c>
      <c r="E13" s="24">
        <v>39000</v>
      </c>
      <c r="F13" s="20">
        <f t="shared" ref="F13:F20" si="6">C13*E13</f>
        <v>117000</v>
      </c>
      <c r="G13" s="24">
        <v>117000</v>
      </c>
      <c r="H13" s="20">
        <f t="shared" ref="H13:H20" si="7">E13-D13</f>
        <v>3750</v>
      </c>
      <c r="I13" s="20">
        <f t="shared" ref="I13:I20" si="8">C13*H13</f>
        <v>11250</v>
      </c>
      <c r="J13" s="17">
        <v>11250</v>
      </c>
      <c r="K13" s="12"/>
      <c r="L13" s="7">
        <f>C13*D13</f>
        <v>105750</v>
      </c>
    </row>
    <row r="14" spans="1:12">
      <c r="A14" s="12"/>
      <c r="B14" s="23" t="s">
        <v>11</v>
      </c>
      <c r="C14" s="23">
        <v>1</v>
      </c>
      <c r="D14" s="17">
        <v>13800</v>
      </c>
      <c r="E14" s="17">
        <v>18000</v>
      </c>
      <c r="F14" s="20">
        <f t="shared" si="6"/>
        <v>18000</v>
      </c>
      <c r="G14" s="24">
        <f t="shared" ref="G14:G20" si="9">G13+F14</f>
        <v>135000</v>
      </c>
      <c r="H14" s="18">
        <f t="shared" si="7"/>
        <v>4200</v>
      </c>
      <c r="I14" s="18">
        <f t="shared" si="8"/>
        <v>4200</v>
      </c>
      <c r="J14" s="20">
        <f>J13+I14</f>
        <v>15450</v>
      </c>
      <c r="K14" s="12"/>
      <c r="L14" s="7">
        <f t="shared" ref="L14:L20" si="10">C14*D14</f>
        <v>13800</v>
      </c>
    </row>
    <row r="15" spans="1:12">
      <c r="A15" s="12"/>
      <c r="B15" s="12" t="s">
        <v>14</v>
      </c>
      <c r="C15" s="23">
        <v>1</v>
      </c>
      <c r="D15" s="17">
        <v>76900</v>
      </c>
      <c r="E15" s="17">
        <v>90000</v>
      </c>
      <c r="F15" s="20">
        <f t="shared" si="6"/>
        <v>90000</v>
      </c>
      <c r="G15" s="24">
        <f t="shared" si="9"/>
        <v>225000</v>
      </c>
      <c r="H15" s="18">
        <f t="shared" si="7"/>
        <v>13100</v>
      </c>
      <c r="I15" s="18">
        <f t="shared" si="8"/>
        <v>13100</v>
      </c>
      <c r="J15" s="20">
        <f t="shared" ref="J15:J20" si="11">J14+I15</f>
        <v>28550</v>
      </c>
      <c r="K15" s="12"/>
      <c r="L15" s="7">
        <f t="shared" si="10"/>
        <v>76900</v>
      </c>
    </row>
    <row r="16" spans="1:12">
      <c r="A16" s="12"/>
      <c r="B16" s="12" t="s">
        <v>100</v>
      </c>
      <c r="C16" s="23">
        <v>1</v>
      </c>
      <c r="D16" s="17">
        <v>50000</v>
      </c>
      <c r="E16" s="17">
        <v>65000</v>
      </c>
      <c r="F16" s="20">
        <f t="shared" si="6"/>
        <v>65000</v>
      </c>
      <c r="G16" s="24">
        <f t="shared" si="9"/>
        <v>290000</v>
      </c>
      <c r="H16" s="18">
        <f t="shared" si="7"/>
        <v>15000</v>
      </c>
      <c r="I16" s="18">
        <f t="shared" si="8"/>
        <v>15000</v>
      </c>
      <c r="J16" s="20">
        <f t="shared" si="11"/>
        <v>43550</v>
      </c>
      <c r="K16" s="12"/>
      <c r="L16" s="7">
        <f t="shared" si="10"/>
        <v>50000</v>
      </c>
    </row>
    <row r="17" spans="1:12">
      <c r="A17" s="12"/>
      <c r="B17" s="12" t="s">
        <v>47</v>
      </c>
      <c r="C17" s="23">
        <v>1</v>
      </c>
      <c r="D17" s="17">
        <v>15340</v>
      </c>
      <c r="E17" s="17">
        <v>30000</v>
      </c>
      <c r="F17" s="20">
        <f t="shared" si="6"/>
        <v>30000</v>
      </c>
      <c r="G17" s="24">
        <f t="shared" si="9"/>
        <v>320000</v>
      </c>
      <c r="H17" s="18">
        <f t="shared" si="7"/>
        <v>14660</v>
      </c>
      <c r="I17" s="18">
        <f t="shared" si="8"/>
        <v>14660</v>
      </c>
      <c r="J17" s="20">
        <f t="shared" si="11"/>
        <v>58210</v>
      </c>
      <c r="K17" s="12"/>
      <c r="L17" s="7">
        <f t="shared" si="10"/>
        <v>15340</v>
      </c>
    </row>
    <row r="18" spans="1:12">
      <c r="A18" s="12"/>
      <c r="B18" s="12" t="s">
        <v>47</v>
      </c>
      <c r="C18" s="23">
        <v>2</v>
      </c>
      <c r="D18" s="17">
        <v>15340</v>
      </c>
      <c r="E18" s="17">
        <v>25000</v>
      </c>
      <c r="F18" s="20">
        <f t="shared" si="6"/>
        <v>50000</v>
      </c>
      <c r="G18" s="24">
        <f t="shared" si="9"/>
        <v>370000</v>
      </c>
      <c r="H18" s="18">
        <f t="shared" si="7"/>
        <v>9660</v>
      </c>
      <c r="I18" s="18">
        <f t="shared" si="8"/>
        <v>19320</v>
      </c>
      <c r="J18" s="20">
        <f t="shared" si="11"/>
        <v>77530</v>
      </c>
      <c r="K18" s="12"/>
      <c r="L18" s="7">
        <f t="shared" si="10"/>
        <v>30680</v>
      </c>
    </row>
    <row r="19" spans="1:12">
      <c r="A19" s="12"/>
      <c r="B19" s="12" t="s">
        <v>30</v>
      </c>
      <c r="C19" s="23">
        <v>3</v>
      </c>
      <c r="D19" s="17">
        <v>39100</v>
      </c>
      <c r="E19" s="17">
        <v>45000</v>
      </c>
      <c r="F19" s="20">
        <f t="shared" si="6"/>
        <v>135000</v>
      </c>
      <c r="G19" s="24">
        <f t="shared" si="9"/>
        <v>505000</v>
      </c>
      <c r="H19" s="18">
        <f t="shared" si="7"/>
        <v>5900</v>
      </c>
      <c r="I19" s="18">
        <f t="shared" si="8"/>
        <v>17700</v>
      </c>
      <c r="J19" s="20">
        <f t="shared" si="11"/>
        <v>95230</v>
      </c>
      <c r="K19" s="12"/>
      <c r="L19" s="7">
        <f t="shared" si="10"/>
        <v>117300</v>
      </c>
    </row>
    <row r="20" spans="1:12" ht="15.75" thickBot="1">
      <c r="A20" s="12"/>
      <c r="B20" s="12" t="s">
        <v>55</v>
      </c>
      <c r="C20" s="23">
        <v>2</v>
      </c>
      <c r="D20" s="17">
        <v>39100</v>
      </c>
      <c r="E20" s="17">
        <v>45000</v>
      </c>
      <c r="F20" s="20">
        <f t="shared" si="6"/>
        <v>90000</v>
      </c>
      <c r="G20" s="52">
        <f t="shared" si="9"/>
        <v>595000</v>
      </c>
      <c r="H20" s="18">
        <f t="shared" si="7"/>
        <v>5900</v>
      </c>
      <c r="I20" s="18">
        <f t="shared" si="8"/>
        <v>11800</v>
      </c>
      <c r="J20" s="13">
        <f t="shared" si="11"/>
        <v>107030</v>
      </c>
      <c r="K20" s="12"/>
      <c r="L20" s="7">
        <f t="shared" si="10"/>
        <v>78200</v>
      </c>
    </row>
    <row r="21" spans="1:12" s="3" customFormat="1">
      <c r="A21" s="23"/>
      <c r="B21" s="21" t="s">
        <v>101</v>
      </c>
      <c r="C21" s="21"/>
      <c r="D21" s="11"/>
      <c r="E21" s="11"/>
      <c r="F21" s="11">
        <v>-15000</v>
      </c>
      <c r="G21" s="42">
        <f>G20+F21</f>
        <v>580000</v>
      </c>
      <c r="H21" s="21"/>
      <c r="I21" s="18"/>
      <c r="J21" s="21"/>
      <c r="K21" s="23"/>
      <c r="L21" s="8">
        <f>SUM(L13:L20)</f>
        <v>487970</v>
      </c>
    </row>
    <row r="22" spans="1:12" s="3" customFormat="1">
      <c r="A22" s="23"/>
      <c r="B22" s="21" t="s">
        <v>102</v>
      </c>
      <c r="C22" s="12"/>
      <c r="D22" s="17"/>
      <c r="E22" s="17"/>
      <c r="F22" s="11">
        <v>-2000</v>
      </c>
      <c r="G22" s="42">
        <f>G21+F22</f>
        <v>578000</v>
      </c>
      <c r="H22" s="12"/>
      <c r="I22" s="12"/>
      <c r="J22" s="12"/>
      <c r="K22" s="23"/>
    </row>
    <row r="23" spans="1:12" s="3" customFormat="1">
      <c r="A23" s="23"/>
      <c r="B23" s="21" t="s">
        <v>103</v>
      </c>
      <c r="C23" s="12"/>
      <c r="D23" s="17"/>
      <c r="E23" s="17"/>
      <c r="F23" s="11">
        <v>-1000</v>
      </c>
      <c r="G23" s="42">
        <f t="shared" ref="G23:G26" si="12">G22+F23</f>
        <v>577000</v>
      </c>
      <c r="H23" s="12"/>
      <c r="I23" s="12"/>
      <c r="J23" s="12"/>
      <c r="K23" s="23"/>
    </row>
    <row r="24" spans="1:12" s="3" customFormat="1">
      <c r="A24" s="23"/>
      <c r="B24" s="21" t="s">
        <v>38</v>
      </c>
      <c r="C24" s="12"/>
      <c r="D24" s="17"/>
      <c r="E24" s="17"/>
      <c r="F24" s="11">
        <v>-400000</v>
      </c>
      <c r="G24" s="42">
        <f t="shared" si="12"/>
        <v>177000</v>
      </c>
      <c r="H24" s="12"/>
      <c r="I24" s="12"/>
      <c r="J24" s="12"/>
      <c r="K24" s="23"/>
    </row>
    <row r="25" spans="1:12" s="3" customFormat="1">
      <c r="A25" s="23"/>
      <c r="B25" s="21" t="s">
        <v>38</v>
      </c>
      <c r="C25" s="12"/>
      <c r="D25" s="17"/>
      <c r="E25" s="17"/>
      <c r="F25" s="11">
        <v>-176000</v>
      </c>
      <c r="G25" s="42">
        <f t="shared" si="12"/>
        <v>1000</v>
      </c>
      <c r="H25" s="12"/>
      <c r="I25" s="12"/>
      <c r="J25" s="12"/>
      <c r="K25" s="23"/>
    </row>
    <row r="26" spans="1:12" s="3" customFormat="1">
      <c r="A26" s="23"/>
      <c r="B26" s="21" t="s">
        <v>104</v>
      </c>
      <c r="C26" s="12"/>
      <c r="D26" s="17"/>
      <c r="E26" s="17"/>
      <c r="F26" s="11">
        <v>-1000</v>
      </c>
      <c r="G26" s="42">
        <f t="shared" si="12"/>
        <v>0</v>
      </c>
      <c r="H26" s="12"/>
      <c r="I26" s="12"/>
      <c r="J26" s="12"/>
      <c r="K26" s="23"/>
    </row>
    <row r="27" spans="1:12" s="3" customFormat="1">
      <c r="A27" s="23"/>
      <c r="B27" s="21"/>
      <c r="C27" s="12"/>
      <c r="D27" s="17"/>
      <c r="E27" s="17"/>
      <c r="F27" s="11"/>
      <c r="G27" s="42"/>
      <c r="H27" s="12"/>
      <c r="I27" s="12"/>
      <c r="J27" s="12"/>
      <c r="K27" s="23"/>
    </row>
    <row r="28" spans="1:12" s="3" customFormat="1">
      <c r="A28" s="27" t="s">
        <v>37</v>
      </c>
      <c r="B28" s="21" t="s">
        <v>48</v>
      </c>
      <c r="C28" s="12">
        <v>8</v>
      </c>
      <c r="D28" s="17">
        <v>15340</v>
      </c>
      <c r="E28" s="17">
        <v>25000</v>
      </c>
      <c r="F28" s="24">
        <f>C28*E28</f>
        <v>200000</v>
      </c>
      <c r="G28" s="20">
        <v>200000</v>
      </c>
      <c r="H28" s="18">
        <f>E28-D28</f>
        <v>9660</v>
      </c>
      <c r="I28" s="18">
        <f>C28*H28</f>
        <v>77280</v>
      </c>
      <c r="J28" s="18">
        <v>77280</v>
      </c>
      <c r="K28" s="23"/>
      <c r="L28" s="9">
        <f>C28*D28</f>
        <v>122720</v>
      </c>
    </row>
    <row r="29" spans="1:12" s="3" customFormat="1">
      <c r="A29" s="23"/>
      <c r="B29" s="21" t="s">
        <v>11</v>
      </c>
      <c r="C29" s="12">
        <v>17</v>
      </c>
      <c r="D29" s="17">
        <v>13800</v>
      </c>
      <c r="E29" s="17">
        <v>14300</v>
      </c>
      <c r="F29" s="24">
        <f>C29*E29</f>
        <v>243100</v>
      </c>
      <c r="G29" s="20">
        <f>G28+F29</f>
        <v>443100</v>
      </c>
      <c r="H29" s="18">
        <f>E29-D29</f>
        <v>500</v>
      </c>
      <c r="I29" s="18">
        <f>C29*H29</f>
        <v>8500</v>
      </c>
      <c r="J29" s="18">
        <f>J28+I29</f>
        <v>85780</v>
      </c>
      <c r="K29" s="23"/>
      <c r="L29" s="9">
        <f t="shared" ref="L29:L35" si="13">C29*D29</f>
        <v>234600</v>
      </c>
    </row>
    <row r="30" spans="1:12" s="3" customFormat="1">
      <c r="A30" s="23"/>
      <c r="B30" s="21" t="s">
        <v>12</v>
      </c>
      <c r="C30" s="12">
        <v>9</v>
      </c>
      <c r="D30" s="17">
        <v>35250</v>
      </c>
      <c r="E30" s="17">
        <v>37500</v>
      </c>
      <c r="F30" s="24">
        <f t="shared" ref="F30:F35" si="14">C30*E30</f>
        <v>337500</v>
      </c>
      <c r="G30" s="20">
        <f t="shared" ref="G30:G35" si="15">G29+F30</f>
        <v>780600</v>
      </c>
      <c r="H30" s="18">
        <f t="shared" ref="H30:H35" si="16">E30-D30</f>
        <v>2250</v>
      </c>
      <c r="I30" s="18">
        <f t="shared" ref="I30:I35" si="17">C30*H30</f>
        <v>20250</v>
      </c>
      <c r="J30" s="18">
        <f t="shared" ref="J30:J35" si="18">J29+I30</f>
        <v>106030</v>
      </c>
      <c r="K30" s="23"/>
      <c r="L30" s="9">
        <f t="shared" si="13"/>
        <v>317250</v>
      </c>
    </row>
    <row r="31" spans="1:12" s="3" customFormat="1">
      <c r="A31" s="23"/>
      <c r="B31" s="21" t="s">
        <v>106</v>
      </c>
      <c r="C31" s="12">
        <v>55</v>
      </c>
      <c r="D31" s="17">
        <v>13800</v>
      </c>
      <c r="E31" s="17">
        <v>15000</v>
      </c>
      <c r="F31" s="24">
        <f t="shared" si="14"/>
        <v>825000</v>
      </c>
      <c r="G31" s="20">
        <f t="shared" si="15"/>
        <v>1605600</v>
      </c>
      <c r="H31" s="18">
        <f t="shared" si="16"/>
        <v>1200</v>
      </c>
      <c r="I31" s="18">
        <f t="shared" si="17"/>
        <v>66000</v>
      </c>
      <c r="J31" s="18">
        <f t="shared" si="18"/>
        <v>172030</v>
      </c>
      <c r="K31" s="23"/>
      <c r="L31" s="9">
        <f t="shared" si="13"/>
        <v>759000</v>
      </c>
    </row>
    <row r="32" spans="1:12" s="3" customFormat="1">
      <c r="A32" s="23"/>
      <c r="B32" s="21" t="s">
        <v>12</v>
      </c>
      <c r="C32" s="12">
        <v>10</v>
      </c>
      <c r="D32" s="17">
        <v>35250</v>
      </c>
      <c r="E32" s="17">
        <v>36250</v>
      </c>
      <c r="F32" s="24">
        <f t="shared" si="14"/>
        <v>362500</v>
      </c>
      <c r="G32" s="20">
        <f t="shared" si="15"/>
        <v>1968100</v>
      </c>
      <c r="H32" s="18">
        <f t="shared" si="16"/>
        <v>1000</v>
      </c>
      <c r="I32" s="18">
        <f t="shared" si="17"/>
        <v>10000</v>
      </c>
      <c r="J32" s="18">
        <f t="shared" si="18"/>
        <v>182030</v>
      </c>
      <c r="K32" s="23"/>
      <c r="L32" s="9">
        <f t="shared" si="13"/>
        <v>352500</v>
      </c>
    </row>
    <row r="33" spans="1:12" s="3" customFormat="1">
      <c r="A33" s="23"/>
      <c r="B33" s="21" t="s">
        <v>59</v>
      </c>
      <c r="C33" s="12">
        <v>3</v>
      </c>
      <c r="D33" s="17">
        <v>71684.240000000005</v>
      </c>
      <c r="E33" s="17">
        <v>83000</v>
      </c>
      <c r="F33" s="24">
        <f t="shared" si="14"/>
        <v>249000</v>
      </c>
      <c r="G33" s="20">
        <f t="shared" si="15"/>
        <v>2217100</v>
      </c>
      <c r="H33" s="18">
        <f t="shared" si="16"/>
        <v>11315.759999999995</v>
      </c>
      <c r="I33" s="18">
        <f t="shared" si="17"/>
        <v>33947.279999999984</v>
      </c>
      <c r="J33" s="18">
        <f t="shared" si="18"/>
        <v>215977.27999999997</v>
      </c>
      <c r="K33" s="23"/>
      <c r="L33" s="9">
        <f t="shared" si="13"/>
        <v>215052.72000000003</v>
      </c>
    </row>
    <row r="34" spans="1:12" s="3" customFormat="1">
      <c r="A34" s="23"/>
      <c r="B34" s="21" t="s">
        <v>107</v>
      </c>
      <c r="C34" s="12">
        <v>1</v>
      </c>
      <c r="D34" s="17">
        <v>59000</v>
      </c>
      <c r="E34" s="17">
        <v>180000</v>
      </c>
      <c r="F34" s="24">
        <f t="shared" si="14"/>
        <v>180000</v>
      </c>
      <c r="G34" s="49">
        <f t="shared" si="15"/>
        <v>2397100</v>
      </c>
      <c r="H34" s="18">
        <f t="shared" si="16"/>
        <v>121000</v>
      </c>
      <c r="I34" s="18">
        <f t="shared" si="17"/>
        <v>121000</v>
      </c>
      <c r="J34" s="18">
        <f t="shared" si="18"/>
        <v>336977.27999999997</v>
      </c>
      <c r="K34" s="23"/>
      <c r="L34" s="9">
        <f t="shared" si="13"/>
        <v>59000</v>
      </c>
    </row>
    <row r="35" spans="1:12" s="3" customFormat="1" ht="15.75" thickBot="1">
      <c r="A35" s="23"/>
      <c r="B35" s="21" t="s">
        <v>70</v>
      </c>
      <c r="C35" s="12">
        <v>40</v>
      </c>
      <c r="D35" s="17">
        <v>14000</v>
      </c>
      <c r="E35" s="17">
        <v>22000</v>
      </c>
      <c r="F35" s="53">
        <f t="shared" si="14"/>
        <v>880000</v>
      </c>
      <c r="G35" s="41">
        <f t="shared" si="15"/>
        <v>3277100</v>
      </c>
      <c r="H35" s="48">
        <f t="shared" si="16"/>
        <v>8000</v>
      </c>
      <c r="I35" s="18">
        <f t="shared" si="17"/>
        <v>320000</v>
      </c>
      <c r="J35" s="13">
        <f t="shared" si="18"/>
        <v>656977.28</v>
      </c>
      <c r="K35" s="23"/>
      <c r="L35" s="9">
        <f t="shared" si="13"/>
        <v>560000</v>
      </c>
    </row>
    <row r="36" spans="1:12" s="3" customFormat="1">
      <c r="A36" s="23"/>
      <c r="B36" s="21" t="s">
        <v>108</v>
      </c>
      <c r="C36" s="12"/>
      <c r="D36" s="17"/>
      <c r="E36" s="17"/>
      <c r="F36" s="60">
        <v>-880000</v>
      </c>
      <c r="G36" s="51">
        <f>G35+F36</f>
        <v>2397100</v>
      </c>
      <c r="H36" s="48"/>
      <c r="I36" s="18"/>
      <c r="J36" s="13"/>
      <c r="K36" s="23"/>
      <c r="L36" s="9">
        <f>SUM(L28:L35)</f>
        <v>2620122.7199999997</v>
      </c>
    </row>
    <row r="37" spans="1:12" s="3" customFormat="1">
      <c r="A37" s="23"/>
      <c r="B37" s="21" t="s">
        <v>52</v>
      </c>
      <c r="C37" s="12"/>
      <c r="D37" s="17"/>
      <c r="E37" s="17"/>
      <c r="F37" s="11">
        <v>-2397100</v>
      </c>
      <c r="G37" s="51">
        <f>G36+F37</f>
        <v>0</v>
      </c>
      <c r="H37" s="18"/>
      <c r="I37" s="18"/>
      <c r="J37" s="18"/>
      <c r="K37" s="23"/>
      <c r="L37" s="8"/>
    </row>
    <row r="38" spans="1:12" s="3" customFormat="1">
      <c r="A38" s="23"/>
      <c r="B38" s="21"/>
      <c r="C38" s="12"/>
      <c r="D38" s="17"/>
      <c r="E38" s="17"/>
      <c r="F38" s="11"/>
      <c r="G38" s="40"/>
      <c r="H38" s="18"/>
      <c r="I38" s="18"/>
      <c r="J38" s="18"/>
      <c r="K38" s="23"/>
      <c r="L38" s="8"/>
    </row>
    <row r="39" spans="1:12" s="3" customFormat="1">
      <c r="A39" s="27" t="s">
        <v>60</v>
      </c>
      <c r="B39" s="21" t="s">
        <v>11</v>
      </c>
      <c r="C39" s="12">
        <v>37</v>
      </c>
      <c r="D39" s="17">
        <v>13800</v>
      </c>
      <c r="E39" s="17">
        <v>14100</v>
      </c>
      <c r="F39" s="11">
        <f>C39*E39</f>
        <v>521700</v>
      </c>
      <c r="G39" s="40">
        <v>521700</v>
      </c>
      <c r="H39" s="18">
        <f>E39-D39</f>
        <v>300</v>
      </c>
      <c r="I39" s="18">
        <f>C39*H39</f>
        <v>11100</v>
      </c>
      <c r="J39" s="18">
        <v>11100</v>
      </c>
      <c r="K39" s="23"/>
      <c r="L39" s="8">
        <f>C39*D39</f>
        <v>510600</v>
      </c>
    </row>
    <row r="40" spans="1:12" s="3" customFormat="1">
      <c r="A40" s="23"/>
      <c r="B40" s="21" t="s">
        <v>12</v>
      </c>
      <c r="C40" s="12">
        <v>10</v>
      </c>
      <c r="D40" s="17">
        <v>35250</v>
      </c>
      <c r="E40" s="17">
        <v>35750</v>
      </c>
      <c r="F40" s="11">
        <f>C40*E40</f>
        <v>357500</v>
      </c>
      <c r="G40" s="13">
        <f>G39+F40</f>
        <v>879200</v>
      </c>
      <c r="H40" s="18">
        <f>E40-D40</f>
        <v>500</v>
      </c>
      <c r="I40" s="18">
        <f>C40*H40</f>
        <v>5000</v>
      </c>
      <c r="J40" s="18">
        <f>J39+I40</f>
        <v>16100</v>
      </c>
      <c r="K40" s="23"/>
      <c r="L40" s="8">
        <f>C40*D40</f>
        <v>352500</v>
      </c>
    </row>
    <row r="41" spans="1:12" s="3" customFormat="1" ht="15.75" thickBot="1">
      <c r="A41" s="23"/>
      <c r="B41" s="21" t="s">
        <v>51</v>
      </c>
      <c r="C41" s="12">
        <v>5</v>
      </c>
      <c r="D41" s="17">
        <v>33800</v>
      </c>
      <c r="E41" s="17">
        <v>35100</v>
      </c>
      <c r="F41" s="11">
        <f>C41*E41</f>
        <v>175500</v>
      </c>
      <c r="G41" s="41">
        <f>G40+F41</f>
        <v>1054700</v>
      </c>
      <c r="H41" s="18">
        <f>E41-D41</f>
        <v>1300</v>
      </c>
      <c r="I41" s="18">
        <f>C41*H41</f>
        <v>6500</v>
      </c>
      <c r="J41" s="13">
        <f>J40+I41</f>
        <v>22600</v>
      </c>
      <c r="K41" s="23"/>
      <c r="L41" s="8">
        <f>C41*D41</f>
        <v>169000</v>
      </c>
    </row>
    <row r="42" spans="1:12" s="3" customFormat="1">
      <c r="A42" s="23"/>
      <c r="B42" s="21" t="s">
        <v>61</v>
      </c>
      <c r="C42" s="12"/>
      <c r="D42" s="17"/>
      <c r="E42" s="17"/>
      <c r="F42" s="11">
        <v>-1054700</v>
      </c>
      <c r="G42" s="40">
        <f>G41+F42</f>
        <v>0</v>
      </c>
      <c r="H42" s="18"/>
      <c r="I42" s="18"/>
      <c r="J42" s="18"/>
      <c r="K42" s="23"/>
      <c r="L42" s="8">
        <f>SUM(L39:L41)</f>
        <v>1032100</v>
      </c>
    </row>
    <row r="43" spans="1:12" s="3" customFormat="1">
      <c r="A43" s="23"/>
      <c r="B43" s="21"/>
      <c r="C43" s="12"/>
      <c r="D43" s="17"/>
      <c r="E43" s="17"/>
      <c r="F43" s="11"/>
      <c r="G43" s="13"/>
      <c r="H43" s="18"/>
      <c r="I43" s="18"/>
      <c r="J43" s="18"/>
      <c r="K43" s="23"/>
      <c r="L43" s="8"/>
    </row>
    <row r="44" spans="1:12" s="3" customFormat="1">
      <c r="A44" s="23"/>
      <c r="B44" s="21"/>
      <c r="C44" s="12"/>
      <c r="D44" s="17"/>
      <c r="E44" s="17"/>
      <c r="F44" s="11"/>
      <c r="G44" s="13"/>
      <c r="H44" s="12"/>
      <c r="I44" s="12"/>
      <c r="J44" s="12"/>
      <c r="K44" s="23"/>
      <c r="L44" s="8"/>
    </row>
    <row r="45" spans="1:12" s="3" customFormat="1">
      <c r="A45" s="27" t="s">
        <v>49</v>
      </c>
      <c r="B45" s="23" t="s">
        <v>11</v>
      </c>
      <c r="C45" s="12">
        <v>39</v>
      </c>
      <c r="D45" s="17">
        <v>13800</v>
      </c>
      <c r="E45" s="17">
        <v>16000</v>
      </c>
      <c r="F45" s="24">
        <f>C45*E45</f>
        <v>624000</v>
      </c>
      <c r="G45" s="20">
        <v>624000</v>
      </c>
      <c r="H45" s="18">
        <f>E45-D45</f>
        <v>2200</v>
      </c>
      <c r="I45" s="18">
        <f>C45*H45</f>
        <v>85800</v>
      </c>
      <c r="J45" s="17">
        <v>85800</v>
      </c>
      <c r="K45" s="23"/>
      <c r="L45" s="9">
        <f>C45*D45</f>
        <v>538200</v>
      </c>
    </row>
    <row r="46" spans="1:12" s="3" customFormat="1">
      <c r="A46" s="23"/>
      <c r="B46" s="23" t="s">
        <v>12</v>
      </c>
      <c r="C46" s="12">
        <v>7</v>
      </c>
      <c r="D46" s="17">
        <v>35250</v>
      </c>
      <c r="E46" s="17">
        <v>39000</v>
      </c>
      <c r="F46" s="24">
        <f>C46*E46</f>
        <v>273000</v>
      </c>
      <c r="G46" s="20">
        <f>G45+F46</f>
        <v>897000</v>
      </c>
      <c r="H46" s="18">
        <f>E46-D46</f>
        <v>3750</v>
      </c>
      <c r="I46" s="18">
        <f>C46*H46</f>
        <v>26250</v>
      </c>
      <c r="J46" s="18">
        <f>J45+I46</f>
        <v>112050</v>
      </c>
      <c r="K46" s="23"/>
      <c r="L46" s="9">
        <f t="shared" ref="L46:L49" si="19">C46*D46</f>
        <v>246750</v>
      </c>
    </row>
    <row r="47" spans="1:12" s="3" customFormat="1">
      <c r="A47" s="23"/>
      <c r="B47" s="12" t="s">
        <v>50</v>
      </c>
      <c r="C47" s="12">
        <v>1</v>
      </c>
      <c r="D47" s="17">
        <v>20000</v>
      </c>
      <c r="E47" s="17">
        <v>22000</v>
      </c>
      <c r="F47" s="24">
        <f t="shared" ref="F47:F49" si="20">C47*E47</f>
        <v>22000</v>
      </c>
      <c r="G47" s="20">
        <f t="shared" ref="G47:G49" si="21">G46+F47</f>
        <v>919000</v>
      </c>
      <c r="H47" s="18">
        <f t="shared" ref="H47:H49" si="22">E47-D47</f>
        <v>2000</v>
      </c>
      <c r="I47" s="18">
        <f t="shared" ref="I47:I49" si="23">C47*H47</f>
        <v>2000</v>
      </c>
      <c r="J47" s="20">
        <f t="shared" ref="J47:J49" si="24">J46+I47</f>
        <v>114050</v>
      </c>
      <c r="K47" s="23"/>
      <c r="L47" s="9">
        <f t="shared" si="19"/>
        <v>20000</v>
      </c>
    </row>
    <row r="48" spans="1:12" s="3" customFormat="1">
      <c r="A48" s="23"/>
      <c r="B48" s="12" t="s">
        <v>13</v>
      </c>
      <c r="C48" s="12">
        <v>1</v>
      </c>
      <c r="D48" s="17">
        <v>2500</v>
      </c>
      <c r="E48" s="17">
        <v>3500</v>
      </c>
      <c r="F48" s="24">
        <f t="shared" si="20"/>
        <v>3500</v>
      </c>
      <c r="G48" s="20">
        <f t="shared" si="21"/>
        <v>922500</v>
      </c>
      <c r="H48" s="18">
        <f t="shared" si="22"/>
        <v>1000</v>
      </c>
      <c r="I48" s="18">
        <f t="shared" si="23"/>
        <v>1000</v>
      </c>
      <c r="J48" s="20">
        <f t="shared" si="24"/>
        <v>115050</v>
      </c>
      <c r="K48" s="23"/>
      <c r="L48" s="9">
        <f t="shared" si="19"/>
        <v>2500</v>
      </c>
    </row>
    <row r="49" spans="1:12" s="3" customFormat="1" ht="15.75" thickBot="1">
      <c r="A49" s="23"/>
      <c r="B49" s="12" t="s">
        <v>35</v>
      </c>
      <c r="C49" s="12">
        <v>1</v>
      </c>
      <c r="D49" s="17">
        <v>2800</v>
      </c>
      <c r="E49" s="17">
        <v>3500</v>
      </c>
      <c r="F49" s="24">
        <f t="shared" si="20"/>
        <v>3500</v>
      </c>
      <c r="G49" s="41">
        <f t="shared" si="21"/>
        <v>926000</v>
      </c>
      <c r="H49" s="18">
        <f t="shared" si="22"/>
        <v>700</v>
      </c>
      <c r="I49" s="18">
        <f t="shared" si="23"/>
        <v>700</v>
      </c>
      <c r="J49" s="20">
        <f t="shared" si="24"/>
        <v>115750</v>
      </c>
      <c r="K49" s="23"/>
      <c r="L49" s="9">
        <f t="shared" si="19"/>
        <v>2800</v>
      </c>
    </row>
    <row r="50" spans="1:12" s="3" customFormat="1">
      <c r="A50" s="23"/>
      <c r="B50" s="21" t="s">
        <v>52</v>
      </c>
      <c r="C50" s="12"/>
      <c r="D50" s="17"/>
      <c r="E50" s="17"/>
      <c r="F50" s="11">
        <v>-926000</v>
      </c>
      <c r="G50" s="42">
        <f>G49+F50</f>
        <v>0</v>
      </c>
      <c r="H50" s="18"/>
      <c r="I50" s="18"/>
      <c r="J50" s="13"/>
      <c r="K50" s="23"/>
      <c r="L50" s="8">
        <f>SUM(L45:L49)</f>
        <v>810250</v>
      </c>
    </row>
    <row r="51" spans="1:12" s="3" customFormat="1">
      <c r="A51" s="23"/>
      <c r="B51" s="21"/>
      <c r="C51" s="12"/>
      <c r="D51" s="17"/>
      <c r="E51" s="17"/>
      <c r="F51" s="11"/>
      <c r="G51" s="13"/>
      <c r="H51" s="18"/>
      <c r="I51" s="18"/>
      <c r="J51" s="13"/>
      <c r="K51" s="23"/>
      <c r="L51" s="8"/>
    </row>
    <row r="52" spans="1:12" s="3" customFormat="1">
      <c r="A52" s="27" t="s">
        <v>53</v>
      </c>
      <c r="B52" s="21" t="s">
        <v>11</v>
      </c>
      <c r="C52" s="12">
        <v>28</v>
      </c>
      <c r="D52" s="17">
        <v>13800</v>
      </c>
      <c r="E52" s="17">
        <v>16000</v>
      </c>
      <c r="F52" s="24">
        <f>C52*E52</f>
        <v>448000</v>
      </c>
      <c r="G52" s="20">
        <v>448000</v>
      </c>
      <c r="H52" s="18">
        <f>E52-D52</f>
        <v>2200</v>
      </c>
      <c r="I52" s="18">
        <f>C52*H52</f>
        <v>61600</v>
      </c>
      <c r="J52" s="20">
        <v>61600</v>
      </c>
      <c r="K52" s="23"/>
      <c r="L52" s="9">
        <f>C52*D52</f>
        <v>386400</v>
      </c>
    </row>
    <row r="53" spans="1:12" s="3" customFormat="1">
      <c r="A53" s="23"/>
      <c r="B53" s="21" t="s">
        <v>12</v>
      </c>
      <c r="C53" s="12">
        <v>20</v>
      </c>
      <c r="D53" s="17">
        <v>35250</v>
      </c>
      <c r="E53" s="17">
        <v>39000</v>
      </c>
      <c r="F53" s="24">
        <f>C53*E53</f>
        <v>780000</v>
      </c>
      <c r="G53" s="20">
        <f>G52+F53</f>
        <v>1228000</v>
      </c>
      <c r="H53" s="18">
        <f>E53-D53</f>
        <v>3750</v>
      </c>
      <c r="I53" s="18">
        <f>C53*H53</f>
        <v>75000</v>
      </c>
      <c r="J53" s="20">
        <f>J52+I53</f>
        <v>136600</v>
      </c>
      <c r="K53" s="23"/>
      <c r="L53" s="9">
        <f t="shared" ref="L53:L57" si="25">C53*D53</f>
        <v>705000</v>
      </c>
    </row>
    <row r="54" spans="1:12" s="3" customFormat="1">
      <c r="A54" s="23"/>
      <c r="B54" s="21" t="s">
        <v>109</v>
      </c>
      <c r="C54" s="12">
        <v>5</v>
      </c>
      <c r="D54" s="17">
        <v>13800</v>
      </c>
      <c r="E54" s="17">
        <v>16000</v>
      </c>
      <c r="F54" s="24">
        <f t="shared" ref="F54:F57" si="26">C54*E54</f>
        <v>80000</v>
      </c>
      <c r="G54" s="20">
        <f t="shared" ref="G54:G57" si="27">G53+F54</f>
        <v>1308000</v>
      </c>
      <c r="H54" s="18">
        <f t="shared" ref="H54:H57" si="28">E54-D54</f>
        <v>2200</v>
      </c>
      <c r="I54" s="18">
        <f t="shared" ref="I54:I57" si="29">C54*H54</f>
        <v>11000</v>
      </c>
      <c r="J54" s="20">
        <f t="shared" ref="J54:J57" si="30">J53+I54</f>
        <v>147600</v>
      </c>
      <c r="K54" s="23"/>
      <c r="L54" s="9">
        <f t="shared" si="25"/>
        <v>69000</v>
      </c>
    </row>
    <row r="55" spans="1:12" s="3" customFormat="1">
      <c r="A55" s="23"/>
      <c r="B55" s="21" t="s">
        <v>50</v>
      </c>
      <c r="C55" s="12">
        <v>6</v>
      </c>
      <c r="D55" s="17">
        <v>20000</v>
      </c>
      <c r="E55" s="17">
        <v>20000</v>
      </c>
      <c r="F55" s="24">
        <f t="shared" si="26"/>
        <v>120000</v>
      </c>
      <c r="G55" s="20">
        <f t="shared" si="27"/>
        <v>1428000</v>
      </c>
      <c r="H55" s="18">
        <f t="shared" si="28"/>
        <v>0</v>
      </c>
      <c r="I55" s="18">
        <f t="shared" si="29"/>
        <v>0</v>
      </c>
      <c r="J55" s="20">
        <f t="shared" si="30"/>
        <v>147600</v>
      </c>
      <c r="K55" s="23"/>
      <c r="L55" s="9">
        <f t="shared" si="25"/>
        <v>120000</v>
      </c>
    </row>
    <row r="56" spans="1:12" s="3" customFormat="1">
      <c r="A56" s="23"/>
      <c r="B56" s="21" t="s">
        <v>110</v>
      </c>
      <c r="C56" s="12">
        <v>5</v>
      </c>
      <c r="D56" s="17">
        <v>20000</v>
      </c>
      <c r="E56" s="17">
        <v>20000</v>
      </c>
      <c r="F56" s="24">
        <f t="shared" si="26"/>
        <v>100000</v>
      </c>
      <c r="G56" s="20">
        <f t="shared" si="27"/>
        <v>1528000</v>
      </c>
      <c r="H56" s="18">
        <f t="shared" si="28"/>
        <v>0</v>
      </c>
      <c r="I56" s="18">
        <f t="shared" si="29"/>
        <v>0</v>
      </c>
      <c r="J56" s="20">
        <f t="shared" si="30"/>
        <v>147600</v>
      </c>
      <c r="K56" s="23"/>
      <c r="L56" s="9">
        <f t="shared" si="25"/>
        <v>100000</v>
      </c>
    </row>
    <row r="57" spans="1:12" s="3" customFormat="1" ht="15.75" thickBot="1">
      <c r="A57" s="23"/>
      <c r="B57" s="21" t="s">
        <v>56</v>
      </c>
      <c r="C57" s="12">
        <v>4</v>
      </c>
      <c r="D57" s="17">
        <v>38000</v>
      </c>
      <c r="E57" s="17">
        <v>40000</v>
      </c>
      <c r="F57" s="24">
        <f t="shared" si="26"/>
        <v>160000</v>
      </c>
      <c r="G57" s="41">
        <f t="shared" si="27"/>
        <v>1688000</v>
      </c>
      <c r="H57" s="18">
        <f t="shared" si="28"/>
        <v>2000</v>
      </c>
      <c r="I57" s="18">
        <f t="shared" si="29"/>
        <v>8000</v>
      </c>
      <c r="J57" s="13">
        <f t="shared" si="30"/>
        <v>155600</v>
      </c>
      <c r="K57" s="23"/>
      <c r="L57" s="9">
        <f t="shared" si="25"/>
        <v>152000</v>
      </c>
    </row>
    <row r="58" spans="1:12" s="3" customFormat="1">
      <c r="A58" s="23"/>
      <c r="B58" s="21" t="s">
        <v>57</v>
      </c>
      <c r="C58" s="12"/>
      <c r="D58" s="17"/>
      <c r="E58" s="17"/>
      <c r="F58" s="11">
        <v>-1215000</v>
      </c>
      <c r="G58" s="42">
        <f>G57+F58</f>
        <v>473000</v>
      </c>
      <c r="H58" s="18"/>
      <c r="I58" s="18"/>
      <c r="J58" s="13"/>
      <c r="K58" s="23"/>
      <c r="L58" s="8">
        <f>SUM(L52:L57)</f>
        <v>1532400</v>
      </c>
    </row>
    <row r="59" spans="1:12" s="3" customFormat="1">
      <c r="A59" s="23"/>
      <c r="B59" s="21" t="s">
        <v>79</v>
      </c>
      <c r="C59" s="12"/>
      <c r="D59" s="17"/>
      <c r="E59" s="17"/>
      <c r="F59" s="11">
        <v>-473000</v>
      </c>
      <c r="G59" s="42">
        <f>G58+F59</f>
        <v>0</v>
      </c>
      <c r="H59" s="18"/>
      <c r="I59" s="18"/>
      <c r="J59" s="13"/>
      <c r="K59" s="23"/>
      <c r="L59" s="8"/>
    </row>
    <row r="60" spans="1:12">
      <c r="A60" s="12"/>
      <c r="B60" s="12"/>
      <c r="C60" s="12"/>
      <c r="D60" s="17"/>
      <c r="E60" s="17"/>
      <c r="F60" s="18"/>
      <c r="G60" s="12"/>
      <c r="H60" s="12"/>
      <c r="I60" s="12"/>
      <c r="J60" s="12"/>
      <c r="K60" s="12"/>
    </row>
    <row r="61" spans="1:12">
      <c r="A61" s="27" t="s">
        <v>33</v>
      </c>
      <c r="B61" s="21" t="s">
        <v>46</v>
      </c>
      <c r="C61" s="12"/>
      <c r="D61" s="17"/>
      <c r="E61" s="17"/>
      <c r="F61" s="11"/>
      <c r="G61" s="11">
        <v>726650</v>
      </c>
      <c r="H61" s="12"/>
      <c r="I61" s="12"/>
      <c r="J61" s="12"/>
      <c r="K61" s="12"/>
    </row>
    <row r="62" spans="1:12">
      <c r="A62" s="21"/>
      <c r="B62" s="21" t="s">
        <v>46</v>
      </c>
      <c r="C62" s="12"/>
      <c r="D62" s="17"/>
      <c r="E62" s="17"/>
      <c r="F62" s="11"/>
      <c r="G62" s="11">
        <v>446000</v>
      </c>
      <c r="H62" s="12"/>
      <c r="I62" s="12"/>
      <c r="J62" s="12"/>
      <c r="K62" s="12"/>
    </row>
    <row r="63" spans="1:12">
      <c r="A63" s="12"/>
      <c r="B63" s="21" t="s">
        <v>111</v>
      </c>
      <c r="C63" s="12"/>
      <c r="D63" s="17"/>
      <c r="E63" s="17"/>
      <c r="F63" s="11"/>
      <c r="G63" s="11">
        <v>180000</v>
      </c>
      <c r="H63" s="12"/>
      <c r="I63" s="12"/>
      <c r="J63" s="12"/>
      <c r="K63" s="12"/>
    </row>
    <row r="64" spans="1:12">
      <c r="A64" s="12"/>
      <c r="B64" s="21" t="s">
        <v>112</v>
      </c>
      <c r="C64" s="12"/>
      <c r="D64" s="17"/>
      <c r="E64" s="17"/>
      <c r="F64" s="11"/>
      <c r="G64" s="11">
        <v>1150000</v>
      </c>
      <c r="H64" s="12"/>
      <c r="I64" s="12"/>
      <c r="J64" s="12"/>
      <c r="K64" s="12"/>
    </row>
    <row r="65" spans="1:11">
      <c r="A65" s="12"/>
      <c r="B65" s="21" t="s">
        <v>113</v>
      </c>
      <c r="C65" s="12"/>
      <c r="D65" s="17"/>
      <c r="E65" s="17"/>
      <c r="F65" s="11"/>
      <c r="G65" s="11">
        <v>55000</v>
      </c>
      <c r="H65" s="12"/>
      <c r="I65" s="12"/>
      <c r="J65" s="12"/>
      <c r="K65" s="12"/>
    </row>
    <row r="66" spans="1:11">
      <c r="A66" s="12"/>
      <c r="B66" s="21" t="s">
        <v>111</v>
      </c>
      <c r="C66" s="12"/>
      <c r="D66" s="17"/>
      <c r="E66" s="17"/>
      <c r="F66" s="11"/>
      <c r="G66" s="11">
        <v>1215000</v>
      </c>
      <c r="H66" s="12"/>
      <c r="I66" s="12"/>
      <c r="J66" s="12"/>
      <c r="K66" s="12"/>
    </row>
    <row r="67" spans="1:11">
      <c r="A67" s="12"/>
      <c r="B67" s="21" t="s">
        <v>46</v>
      </c>
      <c r="C67" s="12"/>
      <c r="D67" s="17"/>
      <c r="E67" s="17"/>
      <c r="F67" s="11"/>
      <c r="G67" s="11">
        <v>400000</v>
      </c>
      <c r="H67" s="12"/>
      <c r="I67" s="12"/>
      <c r="J67" s="12"/>
      <c r="K67" s="12"/>
    </row>
    <row r="68" spans="1:11">
      <c r="A68" s="12"/>
      <c r="B68" s="21" t="s">
        <v>39</v>
      </c>
      <c r="C68" s="12"/>
      <c r="D68" s="17"/>
      <c r="E68" s="17"/>
      <c r="F68" s="11"/>
      <c r="G68" s="11">
        <v>2397100</v>
      </c>
      <c r="H68" s="12"/>
      <c r="I68" s="12"/>
      <c r="J68" s="12"/>
      <c r="K68" s="12"/>
    </row>
    <row r="69" spans="1:11">
      <c r="A69" s="12"/>
      <c r="B69" s="21" t="s">
        <v>46</v>
      </c>
      <c r="C69" s="12"/>
      <c r="D69" s="17"/>
      <c r="E69" s="17"/>
      <c r="F69" s="11"/>
      <c r="G69" s="11">
        <v>176000</v>
      </c>
      <c r="H69" s="12"/>
      <c r="I69" s="12"/>
      <c r="J69" s="12"/>
      <c r="K69" s="12"/>
    </row>
    <row r="70" spans="1:11">
      <c r="A70" s="12"/>
      <c r="B70" s="21" t="s">
        <v>112</v>
      </c>
      <c r="C70" s="12"/>
      <c r="D70" s="17"/>
      <c r="E70" s="17"/>
      <c r="F70" s="11"/>
      <c r="G70" s="11">
        <v>1511000</v>
      </c>
      <c r="H70" s="12"/>
      <c r="I70" s="12"/>
      <c r="J70" s="12"/>
      <c r="K70" s="12"/>
    </row>
    <row r="71" spans="1:11">
      <c r="A71" s="12"/>
      <c r="B71" s="21" t="s">
        <v>114</v>
      </c>
      <c r="C71" s="12"/>
      <c r="D71" s="17"/>
      <c r="E71" s="17"/>
      <c r="F71" s="11"/>
      <c r="G71" s="11">
        <v>926000</v>
      </c>
      <c r="H71" s="12"/>
      <c r="I71" s="12"/>
      <c r="J71" s="12"/>
      <c r="K71" s="12"/>
    </row>
    <row r="72" spans="1:11" ht="17.25">
      <c r="A72" s="21"/>
      <c r="B72" s="21" t="s">
        <v>34</v>
      </c>
      <c r="C72" s="12"/>
      <c r="D72" s="17"/>
      <c r="E72" s="17"/>
      <c r="F72" s="13"/>
      <c r="G72" s="25">
        <f>SUM(G61:G71)</f>
        <v>9182750</v>
      </c>
      <c r="H72" s="12"/>
      <c r="I72" s="12"/>
      <c r="J72" s="12"/>
      <c r="K72" s="12"/>
    </row>
    <row r="73" spans="1:11">
      <c r="A73" s="21"/>
      <c r="B73" s="21"/>
      <c r="C73" s="12"/>
      <c r="D73" s="17"/>
      <c r="E73" s="17"/>
      <c r="F73" s="13"/>
      <c r="G73" s="13"/>
      <c r="H73" s="12"/>
      <c r="I73" s="12"/>
      <c r="J73" s="12"/>
      <c r="K73" s="12"/>
    </row>
    <row r="74" spans="1:11">
      <c r="A74" s="12"/>
      <c r="B74" s="21" t="s">
        <v>17</v>
      </c>
      <c r="C74" s="12"/>
      <c r="D74" s="17"/>
      <c r="E74" s="17"/>
      <c r="F74" s="11">
        <v>-4350000</v>
      </c>
      <c r="G74" s="13">
        <f>G72+F74</f>
        <v>4832750</v>
      </c>
      <c r="H74" s="12"/>
      <c r="I74" s="12"/>
      <c r="J74" s="12"/>
      <c r="K74" s="12"/>
    </row>
    <row r="75" spans="1:11">
      <c r="A75" s="26"/>
      <c r="B75" s="21" t="s">
        <v>40</v>
      </c>
      <c r="C75" s="12"/>
      <c r="D75" s="17"/>
      <c r="E75" s="17"/>
      <c r="F75" s="11">
        <v>-250000</v>
      </c>
      <c r="G75" s="13">
        <f>G74+F75</f>
        <v>4582750</v>
      </c>
      <c r="H75" s="12"/>
      <c r="I75" s="12"/>
      <c r="J75" s="12"/>
      <c r="K75" s="12"/>
    </row>
    <row r="76" spans="1:11">
      <c r="A76" s="26"/>
      <c r="B76" s="21" t="s">
        <v>17</v>
      </c>
      <c r="C76" s="12"/>
      <c r="D76" s="17"/>
      <c r="E76" s="17"/>
      <c r="F76" s="11">
        <v>-3600000</v>
      </c>
      <c r="G76" s="13">
        <f>G75+F76</f>
        <v>982750</v>
      </c>
      <c r="H76" s="12"/>
      <c r="I76" s="12"/>
      <c r="J76" s="12"/>
      <c r="K76" s="12"/>
    </row>
    <row r="77" spans="1:11">
      <c r="A77" s="26"/>
      <c r="B77" s="21" t="s">
        <v>17</v>
      </c>
      <c r="C77" s="12"/>
      <c r="D77" s="17"/>
      <c r="E77" s="17"/>
      <c r="F77" s="11">
        <v>-1162500</v>
      </c>
      <c r="G77" s="13">
        <f>G76+F77</f>
        <v>-179750</v>
      </c>
      <c r="H77" s="12"/>
      <c r="I77" s="12"/>
      <c r="J77" s="12"/>
      <c r="K77" s="12"/>
    </row>
    <row r="78" spans="1:11">
      <c r="A78" s="26"/>
      <c r="B78" s="21" t="s">
        <v>17</v>
      </c>
      <c r="C78" s="12"/>
      <c r="D78" s="17"/>
      <c r="E78" s="17"/>
      <c r="F78" s="11">
        <v>-100000</v>
      </c>
      <c r="G78" s="13">
        <f t="shared" ref="G78" si="31">G76+F78</f>
        <v>882750</v>
      </c>
      <c r="H78" s="12"/>
      <c r="I78" s="12"/>
      <c r="J78" s="12"/>
      <c r="K78" s="12"/>
    </row>
    <row r="79" spans="1:11">
      <c r="A79" s="12"/>
      <c r="B79" s="21" t="s">
        <v>67</v>
      </c>
      <c r="C79" s="12"/>
      <c r="D79" s="17"/>
      <c r="E79" s="17"/>
      <c r="F79" s="11">
        <v>-30000</v>
      </c>
      <c r="G79" s="13">
        <f>G78+F79</f>
        <v>852750</v>
      </c>
      <c r="H79" s="12"/>
      <c r="I79" s="12"/>
      <c r="J79" s="12"/>
      <c r="K79" s="12"/>
    </row>
    <row r="80" spans="1:11">
      <c r="A80" s="12"/>
      <c r="B80" s="21" t="s">
        <v>115</v>
      </c>
      <c r="C80" s="12"/>
      <c r="D80" s="17"/>
      <c r="E80" s="17"/>
      <c r="F80" s="11">
        <v>-30000</v>
      </c>
      <c r="G80" s="13">
        <f>G79+F80</f>
        <v>822750</v>
      </c>
      <c r="H80" s="12"/>
      <c r="I80" s="12"/>
      <c r="J80" s="12"/>
      <c r="K80" s="12"/>
    </row>
    <row r="81" spans="1:11">
      <c r="A81" s="12"/>
      <c r="B81" s="21" t="s">
        <v>66</v>
      </c>
      <c r="C81" s="12"/>
      <c r="D81" s="17"/>
      <c r="E81" s="17"/>
      <c r="F81" s="11">
        <v>-5000</v>
      </c>
      <c r="G81" s="13">
        <f>G80+F81</f>
        <v>817750</v>
      </c>
      <c r="H81" s="12"/>
      <c r="I81" s="12"/>
      <c r="J81" s="12"/>
      <c r="K81" s="12"/>
    </row>
    <row r="82" spans="1:11">
      <c r="A82" s="12"/>
      <c r="B82" s="21" t="s">
        <v>116</v>
      </c>
      <c r="C82" s="12"/>
      <c r="D82" s="17"/>
      <c r="E82" s="17"/>
      <c r="F82" s="13">
        <v>-5000</v>
      </c>
      <c r="G82" s="13">
        <f t="shared" ref="G82:G93" si="32">G81+F82</f>
        <v>812750</v>
      </c>
      <c r="H82" s="12"/>
      <c r="I82" s="12"/>
      <c r="J82" s="12"/>
      <c r="K82" s="12"/>
    </row>
    <row r="83" spans="1:11">
      <c r="A83" s="12"/>
      <c r="B83" s="21" t="s">
        <v>117</v>
      </c>
      <c r="C83" s="12"/>
      <c r="D83" s="17"/>
      <c r="E83" s="17"/>
      <c r="F83" s="11">
        <v>-3000</v>
      </c>
      <c r="G83" s="13">
        <f t="shared" si="32"/>
        <v>809750</v>
      </c>
      <c r="H83" s="12"/>
      <c r="I83" s="12"/>
      <c r="J83" s="12"/>
      <c r="K83" s="12"/>
    </row>
    <row r="84" spans="1:11">
      <c r="A84" s="12"/>
      <c r="B84" s="21" t="s">
        <v>118</v>
      </c>
      <c r="C84" s="12"/>
      <c r="D84" s="17"/>
      <c r="E84" s="17"/>
      <c r="F84" s="11">
        <v>-2500</v>
      </c>
      <c r="G84" s="13">
        <f t="shared" si="32"/>
        <v>807250</v>
      </c>
      <c r="H84" s="12"/>
      <c r="I84" s="12"/>
      <c r="J84" s="12"/>
      <c r="K84" s="12"/>
    </row>
    <row r="85" spans="1:11">
      <c r="A85" s="12"/>
      <c r="B85" s="21" t="s">
        <v>119</v>
      </c>
      <c r="C85" s="12"/>
      <c r="D85" s="17"/>
      <c r="E85" s="17"/>
      <c r="F85" s="11">
        <v>-5000</v>
      </c>
      <c r="G85" s="13">
        <f t="shared" si="32"/>
        <v>802250</v>
      </c>
      <c r="H85" s="12"/>
      <c r="I85" s="12"/>
      <c r="J85" s="12"/>
      <c r="K85" s="12"/>
    </row>
    <row r="86" spans="1:11">
      <c r="A86" s="12"/>
      <c r="B86" s="27" t="s">
        <v>120</v>
      </c>
      <c r="C86" s="12"/>
      <c r="D86" s="17"/>
      <c r="E86" s="17"/>
      <c r="F86" s="39">
        <v>-5000</v>
      </c>
      <c r="G86" s="13">
        <f t="shared" si="32"/>
        <v>797250</v>
      </c>
      <c r="H86" s="12"/>
      <c r="I86" s="12"/>
      <c r="J86" s="12"/>
      <c r="K86" s="12"/>
    </row>
    <row r="87" spans="1:11">
      <c r="A87" s="12"/>
      <c r="B87" s="27" t="s">
        <v>121</v>
      </c>
      <c r="C87" s="12"/>
      <c r="D87" s="17"/>
      <c r="E87" s="17"/>
      <c r="F87" s="13">
        <v>-13000</v>
      </c>
      <c r="G87" s="13">
        <f t="shared" si="32"/>
        <v>784250</v>
      </c>
      <c r="H87" s="12"/>
      <c r="I87" s="12"/>
      <c r="J87" s="12"/>
      <c r="K87" s="12"/>
    </row>
    <row r="88" spans="1:11">
      <c r="A88" s="12"/>
      <c r="B88" s="27" t="s">
        <v>122</v>
      </c>
      <c r="C88" s="12"/>
      <c r="D88" s="17"/>
      <c r="E88" s="17"/>
      <c r="F88" s="39">
        <v>-10000</v>
      </c>
      <c r="G88" s="13">
        <f t="shared" si="32"/>
        <v>774250</v>
      </c>
      <c r="H88" s="12"/>
      <c r="I88" s="12"/>
      <c r="J88" s="12"/>
      <c r="K88" s="12"/>
    </row>
    <row r="89" spans="1:11">
      <c r="A89" s="12"/>
      <c r="B89" s="27" t="s">
        <v>65</v>
      </c>
      <c r="C89" s="12"/>
      <c r="D89" s="17"/>
      <c r="E89" s="17"/>
      <c r="F89" s="13">
        <v>-40000</v>
      </c>
      <c r="G89" s="13">
        <f t="shared" si="32"/>
        <v>734250</v>
      </c>
      <c r="H89" s="12"/>
      <c r="I89" s="12"/>
      <c r="J89" s="12"/>
      <c r="K89" s="12"/>
    </row>
    <row r="90" spans="1:11" s="1" customFormat="1">
      <c r="A90" s="21"/>
      <c r="B90" s="21" t="s">
        <v>64</v>
      </c>
      <c r="C90" s="21"/>
      <c r="D90" s="11"/>
      <c r="E90" s="11"/>
      <c r="F90" s="11">
        <v>-5000</v>
      </c>
      <c r="G90" s="13">
        <f t="shared" si="32"/>
        <v>729250</v>
      </c>
      <c r="H90" s="21"/>
      <c r="I90" s="21"/>
      <c r="J90" s="21"/>
      <c r="K90" s="21"/>
    </row>
    <row r="91" spans="1:11" s="1" customFormat="1">
      <c r="A91" s="21"/>
      <c r="B91" s="21" t="s">
        <v>123</v>
      </c>
      <c r="C91" s="21"/>
      <c r="D91" s="11"/>
      <c r="E91" s="11"/>
      <c r="F91" s="11">
        <v>-12000</v>
      </c>
      <c r="G91" s="13">
        <f t="shared" si="32"/>
        <v>717250</v>
      </c>
      <c r="H91" s="21"/>
      <c r="I91" s="21"/>
      <c r="J91" s="21"/>
      <c r="K91" s="21"/>
    </row>
    <row r="92" spans="1:11" s="1" customFormat="1">
      <c r="A92" s="21"/>
      <c r="B92" s="21" t="s">
        <v>124</v>
      </c>
      <c r="C92" s="21"/>
      <c r="D92" s="11"/>
      <c r="E92" s="11"/>
      <c r="F92" s="11">
        <v>-10000</v>
      </c>
      <c r="G92" s="13">
        <f t="shared" si="32"/>
        <v>707250</v>
      </c>
      <c r="H92" s="21"/>
      <c r="I92" s="21"/>
      <c r="J92" s="21"/>
      <c r="K92" s="21"/>
    </row>
    <row r="93" spans="1:11" s="1" customFormat="1">
      <c r="A93" s="21"/>
      <c r="B93" s="21" t="s">
        <v>125</v>
      </c>
      <c r="C93" s="21"/>
      <c r="D93" s="11"/>
      <c r="E93" s="11"/>
      <c r="F93" s="13">
        <v>-707250</v>
      </c>
      <c r="G93" s="13">
        <f t="shared" si="32"/>
        <v>0</v>
      </c>
      <c r="H93" s="21"/>
      <c r="I93" s="21"/>
      <c r="J93" s="21"/>
      <c r="K93" s="21"/>
    </row>
  </sheetData>
  <mergeCells count="1">
    <mergeCell ref="D1:K1"/>
  </mergeCells>
  <pageMargins left="0.7" right="0.7" top="0.75" bottom="0.75" header="0.3" footer="0.3"/>
  <pageSetup scale="80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9"/>
  <sheetViews>
    <sheetView topLeftCell="A38" workbookViewId="0">
      <selection activeCell="F62" sqref="F62"/>
    </sheetView>
  </sheetViews>
  <sheetFormatPr defaultRowHeight="15"/>
  <cols>
    <col min="1" max="1" width="12.5703125" customWidth="1"/>
    <col min="2" max="2" width="25.42578125" customWidth="1"/>
    <col min="3" max="3" width="5" bestFit="1" customWidth="1"/>
    <col min="4" max="4" width="11.5703125" style="6" bestFit="1" customWidth="1"/>
    <col min="5" max="5" width="11.5703125" style="6" customWidth="1"/>
    <col min="6" max="6" width="14.140625" customWidth="1"/>
    <col min="7" max="7" width="14.42578125" customWidth="1"/>
    <col min="8" max="8" width="11.28515625" customWidth="1"/>
    <col min="9" max="9" width="11.7109375" customWidth="1"/>
    <col min="10" max="10" width="11.5703125" customWidth="1"/>
    <col min="11" max="11" width="10.140625" customWidth="1"/>
    <col min="12" max="12" width="13" customWidth="1"/>
  </cols>
  <sheetData>
    <row r="1" spans="1:12" ht="15.75">
      <c r="A1" s="4"/>
      <c r="B1" s="4"/>
      <c r="C1" s="4"/>
      <c r="D1" s="5"/>
      <c r="E1" s="5"/>
      <c r="F1" s="61" t="s">
        <v>135</v>
      </c>
      <c r="G1" s="61"/>
      <c r="H1" s="61"/>
      <c r="I1" s="61"/>
      <c r="J1" s="61"/>
      <c r="K1" s="61"/>
    </row>
    <row r="2" spans="1:12" ht="45">
      <c r="A2" s="14" t="s">
        <v>8</v>
      </c>
      <c r="B2" s="14" t="s">
        <v>0</v>
      </c>
      <c r="C2" s="14" t="s">
        <v>1</v>
      </c>
      <c r="D2" s="15" t="s">
        <v>2</v>
      </c>
      <c r="E2" s="15" t="s">
        <v>3</v>
      </c>
      <c r="F2" s="14" t="s">
        <v>5</v>
      </c>
      <c r="G2" s="14" t="s">
        <v>6</v>
      </c>
      <c r="H2" s="14" t="s">
        <v>4</v>
      </c>
      <c r="I2" s="14" t="s">
        <v>7</v>
      </c>
      <c r="J2" s="14" t="s">
        <v>10</v>
      </c>
      <c r="K2" s="14" t="s">
        <v>58</v>
      </c>
    </row>
    <row r="3" spans="1:12">
      <c r="A3" s="27" t="s">
        <v>18</v>
      </c>
      <c r="B3" s="12" t="s">
        <v>47</v>
      </c>
      <c r="C3" s="12">
        <v>5</v>
      </c>
      <c r="D3" s="17">
        <v>15340</v>
      </c>
      <c r="E3" s="17">
        <v>30000</v>
      </c>
      <c r="F3" s="18">
        <f t="shared" ref="F3" si="0">C3*E3</f>
        <v>150000</v>
      </c>
      <c r="G3" s="20">
        <v>150000</v>
      </c>
      <c r="H3" s="18">
        <f t="shared" ref="H3" si="1">E3-D3</f>
        <v>14660</v>
      </c>
      <c r="I3" s="18">
        <f t="shared" ref="I3" si="2">C3*H3</f>
        <v>73300</v>
      </c>
      <c r="J3" s="24">
        <v>73300</v>
      </c>
      <c r="K3" s="12"/>
      <c r="L3" s="7">
        <f>C3*D3</f>
        <v>76700</v>
      </c>
    </row>
    <row r="4" spans="1:12">
      <c r="A4" s="21"/>
      <c r="B4" s="12" t="s">
        <v>47</v>
      </c>
      <c r="C4" s="12">
        <v>3</v>
      </c>
      <c r="D4" s="17">
        <v>15340</v>
      </c>
      <c r="E4" s="17">
        <v>25000</v>
      </c>
      <c r="F4" s="18">
        <f t="shared" ref="F4:F9" si="3">C4*E4</f>
        <v>75000</v>
      </c>
      <c r="G4" s="49">
        <f t="shared" ref="G4:G9" si="4">G3+F4</f>
        <v>225000</v>
      </c>
      <c r="H4" s="18">
        <f t="shared" ref="H4:H9" si="5">E4-D4</f>
        <v>9660</v>
      </c>
      <c r="I4" s="18">
        <f t="shared" ref="I4:I9" si="6">C4*H4</f>
        <v>28980</v>
      </c>
      <c r="J4" s="24">
        <f t="shared" ref="J4:J9" si="7">J3+I4</f>
        <v>102280</v>
      </c>
      <c r="K4" s="12"/>
      <c r="L4" s="7">
        <f t="shared" ref="L4:L9" si="8">C4*D4</f>
        <v>46020</v>
      </c>
    </row>
    <row r="5" spans="1:12">
      <c r="A5" s="21"/>
      <c r="B5" s="12" t="s">
        <v>12</v>
      </c>
      <c r="C5" s="12">
        <v>1</v>
      </c>
      <c r="D5" s="17">
        <v>35250</v>
      </c>
      <c r="E5" s="17">
        <v>40000</v>
      </c>
      <c r="F5" s="47">
        <f t="shared" si="3"/>
        <v>40000</v>
      </c>
      <c r="G5" s="38">
        <f t="shared" si="4"/>
        <v>265000</v>
      </c>
      <c r="H5" s="48">
        <f t="shared" si="5"/>
        <v>4750</v>
      </c>
      <c r="I5" s="18">
        <f t="shared" si="6"/>
        <v>4750</v>
      </c>
      <c r="J5" s="24">
        <f t="shared" si="7"/>
        <v>107030</v>
      </c>
      <c r="K5" s="12"/>
      <c r="L5" s="7">
        <f t="shared" si="8"/>
        <v>35250</v>
      </c>
    </row>
    <row r="6" spans="1:12">
      <c r="A6" s="21"/>
      <c r="B6" s="12" t="s">
        <v>11</v>
      </c>
      <c r="C6" s="12">
        <v>1</v>
      </c>
      <c r="D6" s="17">
        <v>13800</v>
      </c>
      <c r="E6" s="17">
        <v>16000</v>
      </c>
      <c r="F6" s="47">
        <f t="shared" si="3"/>
        <v>16000</v>
      </c>
      <c r="G6" s="38">
        <f t="shared" si="4"/>
        <v>281000</v>
      </c>
      <c r="H6" s="48">
        <f t="shared" si="5"/>
        <v>2200</v>
      </c>
      <c r="I6" s="18">
        <f t="shared" si="6"/>
        <v>2200</v>
      </c>
      <c r="J6" s="24">
        <f t="shared" si="7"/>
        <v>109230</v>
      </c>
      <c r="K6" s="12"/>
      <c r="L6" s="7">
        <f t="shared" si="8"/>
        <v>13800</v>
      </c>
    </row>
    <row r="7" spans="1:12">
      <c r="A7" s="21"/>
      <c r="B7" s="12" t="s">
        <v>14</v>
      </c>
      <c r="C7" s="12">
        <v>2</v>
      </c>
      <c r="D7" s="17">
        <v>76900</v>
      </c>
      <c r="E7" s="17">
        <v>85000</v>
      </c>
      <c r="F7" s="47">
        <f t="shared" si="3"/>
        <v>170000</v>
      </c>
      <c r="G7" s="38">
        <f t="shared" si="4"/>
        <v>451000</v>
      </c>
      <c r="H7" s="48">
        <f t="shared" si="5"/>
        <v>8100</v>
      </c>
      <c r="I7" s="18">
        <f t="shared" si="6"/>
        <v>16200</v>
      </c>
      <c r="J7" s="24">
        <f t="shared" si="7"/>
        <v>125430</v>
      </c>
      <c r="K7" s="12"/>
      <c r="L7" s="7">
        <f t="shared" si="8"/>
        <v>153800</v>
      </c>
    </row>
    <row r="8" spans="1:12">
      <c r="A8" s="21"/>
      <c r="B8" s="12" t="s">
        <v>11</v>
      </c>
      <c r="C8" s="12">
        <v>1</v>
      </c>
      <c r="D8" s="17">
        <v>13800</v>
      </c>
      <c r="E8" s="17">
        <v>17000</v>
      </c>
      <c r="F8" s="47">
        <f t="shared" si="3"/>
        <v>17000</v>
      </c>
      <c r="G8" s="38">
        <f t="shared" si="4"/>
        <v>468000</v>
      </c>
      <c r="H8" s="48">
        <f t="shared" si="5"/>
        <v>3200</v>
      </c>
      <c r="I8" s="18">
        <f t="shared" si="6"/>
        <v>3200</v>
      </c>
      <c r="J8" s="24">
        <f t="shared" si="7"/>
        <v>128630</v>
      </c>
      <c r="K8" s="12"/>
      <c r="L8" s="7">
        <f t="shared" si="8"/>
        <v>13800</v>
      </c>
    </row>
    <row r="9" spans="1:12" ht="15.75" thickBot="1">
      <c r="A9" s="21"/>
      <c r="B9" s="12" t="s">
        <v>12</v>
      </c>
      <c r="C9" s="12">
        <v>2</v>
      </c>
      <c r="D9" s="17">
        <v>35250</v>
      </c>
      <c r="E9" s="17">
        <v>39000</v>
      </c>
      <c r="F9" s="47">
        <f t="shared" si="3"/>
        <v>78000</v>
      </c>
      <c r="G9" s="45">
        <f t="shared" si="4"/>
        <v>546000</v>
      </c>
      <c r="H9" s="48">
        <f t="shared" si="5"/>
        <v>3750</v>
      </c>
      <c r="I9" s="18">
        <f t="shared" si="6"/>
        <v>7500</v>
      </c>
      <c r="J9" s="24">
        <f t="shared" si="7"/>
        <v>136130</v>
      </c>
      <c r="K9" s="12"/>
      <c r="L9" s="7">
        <f t="shared" si="8"/>
        <v>70500</v>
      </c>
    </row>
    <row r="10" spans="1:12" s="1" customFormat="1">
      <c r="A10" s="21"/>
      <c r="B10" s="21" t="s">
        <v>97</v>
      </c>
      <c r="C10" s="21"/>
      <c r="D10" s="11"/>
      <c r="E10" s="11"/>
      <c r="F10" s="58">
        <v>-3000</v>
      </c>
      <c r="G10" s="46">
        <f>G9+F10</f>
        <v>543000</v>
      </c>
      <c r="H10" s="59"/>
      <c r="I10" s="13"/>
      <c r="J10" s="11"/>
      <c r="K10" s="21"/>
      <c r="L10" s="8">
        <f>SUM(L3:L9)</f>
        <v>409870</v>
      </c>
    </row>
    <row r="11" spans="1:12" s="1" customFormat="1">
      <c r="A11" s="21"/>
      <c r="B11" s="21" t="s">
        <v>98</v>
      </c>
      <c r="C11" s="21"/>
      <c r="D11" s="11"/>
      <c r="E11" s="11"/>
      <c r="F11" s="58">
        <v>-5000</v>
      </c>
      <c r="G11" s="46">
        <f t="shared" ref="G11:G13" si="9">G10+F11</f>
        <v>538000</v>
      </c>
      <c r="H11" s="59"/>
      <c r="I11" s="13"/>
      <c r="J11" s="11"/>
      <c r="K11" s="21"/>
      <c r="L11" s="8"/>
    </row>
    <row r="12" spans="1:12" s="1" customFormat="1">
      <c r="A12" s="21"/>
      <c r="B12" s="21" t="s">
        <v>99</v>
      </c>
      <c r="C12" s="21"/>
      <c r="D12" s="11"/>
      <c r="E12" s="11"/>
      <c r="F12" s="11">
        <v>-2000</v>
      </c>
      <c r="G12" s="46">
        <f t="shared" si="9"/>
        <v>536000</v>
      </c>
      <c r="H12" s="13"/>
      <c r="I12" s="13"/>
      <c r="J12" s="11"/>
      <c r="K12" s="21"/>
      <c r="L12" s="8"/>
    </row>
    <row r="13" spans="1:12" s="1" customFormat="1">
      <c r="A13" s="21"/>
      <c r="B13" s="21" t="s">
        <v>17</v>
      </c>
      <c r="C13" s="21"/>
      <c r="D13" s="11"/>
      <c r="E13" s="11"/>
      <c r="F13" s="11">
        <v>-536000</v>
      </c>
      <c r="G13" s="46">
        <f t="shared" si="9"/>
        <v>0</v>
      </c>
      <c r="H13" s="13"/>
      <c r="I13" s="13"/>
      <c r="J13" s="11"/>
      <c r="K13" s="21"/>
      <c r="L13" s="8"/>
    </row>
    <row r="14" spans="1:12">
      <c r="A14" s="12"/>
      <c r="B14" s="12"/>
      <c r="C14" s="12"/>
      <c r="D14" s="17"/>
      <c r="E14" s="17"/>
      <c r="F14" s="12"/>
      <c r="G14" s="12"/>
      <c r="H14" s="12"/>
      <c r="I14" s="12"/>
      <c r="J14" s="12"/>
      <c r="K14" s="12"/>
    </row>
    <row r="15" spans="1:12">
      <c r="A15" s="27" t="s">
        <v>16</v>
      </c>
      <c r="B15" s="12" t="s">
        <v>12</v>
      </c>
      <c r="C15" s="12">
        <v>2</v>
      </c>
      <c r="D15" s="17">
        <v>35250</v>
      </c>
      <c r="E15" s="17">
        <v>45000</v>
      </c>
      <c r="F15" s="18">
        <f t="shared" ref="F15:F20" si="10">C15*E15</f>
        <v>90000</v>
      </c>
      <c r="G15" s="18">
        <v>90000</v>
      </c>
      <c r="H15" s="18">
        <f t="shared" ref="H15:H20" si="11">E15-D15</f>
        <v>9750</v>
      </c>
      <c r="I15" s="18">
        <f t="shared" ref="I15:I20" si="12">C15*H15</f>
        <v>19500</v>
      </c>
      <c r="J15" s="18">
        <v>19500</v>
      </c>
      <c r="K15" s="12"/>
      <c r="L15" s="7">
        <f>C15*D15</f>
        <v>70500</v>
      </c>
    </row>
    <row r="16" spans="1:12">
      <c r="A16" s="12"/>
      <c r="B16" s="12" t="s">
        <v>11</v>
      </c>
      <c r="C16" s="12">
        <v>2</v>
      </c>
      <c r="D16" s="17">
        <v>13800</v>
      </c>
      <c r="E16" s="17">
        <v>16000</v>
      </c>
      <c r="F16" s="18">
        <f t="shared" si="10"/>
        <v>32000</v>
      </c>
      <c r="G16" s="50">
        <f>G15+F16</f>
        <v>122000</v>
      </c>
      <c r="H16" s="18">
        <f t="shared" si="11"/>
        <v>2200</v>
      </c>
      <c r="I16" s="18">
        <f t="shared" si="12"/>
        <v>4400</v>
      </c>
      <c r="J16" s="20">
        <f>J15+I16</f>
        <v>23900</v>
      </c>
      <c r="K16" s="12"/>
      <c r="L16" s="7">
        <f t="shared" ref="L16:L20" si="13">C16*D16</f>
        <v>27600</v>
      </c>
    </row>
    <row r="17" spans="1:12">
      <c r="A17" s="12"/>
      <c r="B17" s="12" t="s">
        <v>11</v>
      </c>
      <c r="C17" s="12">
        <v>2</v>
      </c>
      <c r="D17" s="17">
        <v>13800</v>
      </c>
      <c r="E17" s="17">
        <v>18000</v>
      </c>
      <c r="F17" s="47">
        <f t="shared" si="10"/>
        <v>36000</v>
      </c>
      <c r="G17" s="38">
        <f t="shared" ref="G17:G20" si="14">G16+F17</f>
        <v>158000</v>
      </c>
      <c r="H17" s="48">
        <f t="shared" si="11"/>
        <v>4200</v>
      </c>
      <c r="I17" s="18">
        <f t="shared" si="12"/>
        <v>8400</v>
      </c>
      <c r="J17" s="20">
        <f t="shared" ref="J17:J20" si="15">J16+I17</f>
        <v>32300</v>
      </c>
      <c r="K17" s="12"/>
      <c r="L17" s="7">
        <f t="shared" si="13"/>
        <v>27600</v>
      </c>
    </row>
    <row r="18" spans="1:12">
      <c r="A18" s="12"/>
      <c r="B18" s="12" t="s">
        <v>12</v>
      </c>
      <c r="C18" s="12">
        <v>1</v>
      </c>
      <c r="D18" s="17">
        <v>35250</v>
      </c>
      <c r="E18" s="17">
        <v>39000</v>
      </c>
      <c r="F18" s="47">
        <f t="shared" si="10"/>
        <v>39000</v>
      </c>
      <c r="G18" s="38">
        <f t="shared" si="14"/>
        <v>197000</v>
      </c>
      <c r="H18" s="48">
        <f t="shared" si="11"/>
        <v>3750</v>
      </c>
      <c r="I18" s="18">
        <f t="shared" si="12"/>
        <v>3750</v>
      </c>
      <c r="J18" s="20">
        <f t="shared" si="15"/>
        <v>36050</v>
      </c>
      <c r="K18" s="12"/>
      <c r="L18" s="7">
        <f t="shared" si="13"/>
        <v>35250</v>
      </c>
    </row>
    <row r="19" spans="1:12">
      <c r="A19" s="12"/>
      <c r="B19" s="12" t="s">
        <v>68</v>
      </c>
      <c r="C19" s="12">
        <v>1</v>
      </c>
      <c r="D19" s="17">
        <v>13800</v>
      </c>
      <c r="E19" s="17">
        <v>20000</v>
      </c>
      <c r="F19" s="47">
        <f t="shared" si="10"/>
        <v>20000</v>
      </c>
      <c r="G19" s="38">
        <f t="shared" si="14"/>
        <v>217000</v>
      </c>
      <c r="H19" s="48">
        <f t="shared" si="11"/>
        <v>6200</v>
      </c>
      <c r="I19" s="18">
        <f t="shared" si="12"/>
        <v>6200</v>
      </c>
      <c r="J19" s="20">
        <f t="shared" si="15"/>
        <v>42250</v>
      </c>
      <c r="K19" s="12"/>
      <c r="L19" s="7">
        <f t="shared" si="13"/>
        <v>13800</v>
      </c>
    </row>
    <row r="20" spans="1:12" ht="15.75" thickBot="1">
      <c r="A20" s="12"/>
      <c r="B20" s="12" t="s">
        <v>13</v>
      </c>
      <c r="C20" s="12">
        <v>1</v>
      </c>
      <c r="D20" s="17">
        <v>2500</v>
      </c>
      <c r="E20" s="17">
        <v>5000</v>
      </c>
      <c r="F20" s="47">
        <f t="shared" si="10"/>
        <v>5000</v>
      </c>
      <c r="G20" s="45">
        <f t="shared" si="14"/>
        <v>222000</v>
      </c>
      <c r="H20" s="48">
        <f t="shared" si="11"/>
        <v>2500</v>
      </c>
      <c r="I20" s="18">
        <f t="shared" si="12"/>
        <v>2500</v>
      </c>
      <c r="J20" s="20">
        <f t="shared" si="15"/>
        <v>44750</v>
      </c>
      <c r="K20" s="12"/>
      <c r="L20" s="7">
        <f t="shared" si="13"/>
        <v>2500</v>
      </c>
    </row>
    <row r="21" spans="1:12">
      <c r="A21" s="12"/>
      <c r="B21" s="21" t="s">
        <v>69</v>
      </c>
      <c r="C21" s="21"/>
      <c r="D21" s="11"/>
      <c r="E21" s="11"/>
      <c r="F21" s="13">
        <v>-222000</v>
      </c>
      <c r="G21" s="42">
        <f>G20+F21</f>
        <v>0</v>
      </c>
      <c r="H21" s="18"/>
      <c r="I21" s="18"/>
      <c r="J21" s="20"/>
      <c r="K21" s="12"/>
      <c r="L21" s="8">
        <f>SUM(L15:L20)</f>
        <v>177250</v>
      </c>
    </row>
    <row r="22" spans="1:12">
      <c r="A22" s="12"/>
      <c r="B22" s="21"/>
      <c r="C22" s="21"/>
      <c r="D22" s="11"/>
      <c r="E22" s="11"/>
      <c r="F22" s="13"/>
      <c r="G22" s="13"/>
      <c r="H22" s="18"/>
      <c r="I22" s="18"/>
      <c r="J22" s="20"/>
      <c r="K22" s="12"/>
      <c r="L22" s="7"/>
    </row>
    <row r="23" spans="1:12">
      <c r="A23" s="27" t="s">
        <v>19</v>
      </c>
      <c r="B23" s="23" t="s">
        <v>12</v>
      </c>
      <c r="C23" s="12">
        <v>5</v>
      </c>
      <c r="D23" s="17">
        <v>35250</v>
      </c>
      <c r="E23" s="17">
        <v>39000</v>
      </c>
      <c r="F23" s="18">
        <f t="shared" ref="F23:F29" si="16">C23*E23</f>
        <v>195000</v>
      </c>
      <c r="G23" s="18">
        <v>195000</v>
      </c>
      <c r="H23" s="18">
        <f t="shared" ref="H23:H29" si="17">E23-D23</f>
        <v>3750</v>
      </c>
      <c r="I23" s="18">
        <f t="shared" ref="I23:I29" si="18">C23*H23</f>
        <v>18750</v>
      </c>
      <c r="J23" s="17">
        <v>18750</v>
      </c>
      <c r="K23" s="12"/>
      <c r="L23" s="7">
        <f>C23*D23</f>
        <v>176250</v>
      </c>
    </row>
    <row r="24" spans="1:12">
      <c r="A24" s="19"/>
      <c r="B24" s="12" t="s">
        <v>11</v>
      </c>
      <c r="C24" s="12">
        <v>2</v>
      </c>
      <c r="D24" s="17">
        <v>13800</v>
      </c>
      <c r="E24" s="17">
        <v>16000</v>
      </c>
      <c r="F24" s="18">
        <f t="shared" si="16"/>
        <v>32000</v>
      </c>
      <c r="G24" s="18">
        <f t="shared" ref="G24:G29" si="19">G23+F24</f>
        <v>227000</v>
      </c>
      <c r="H24" s="18">
        <f t="shared" si="17"/>
        <v>2200</v>
      </c>
      <c r="I24" s="18">
        <f t="shared" si="18"/>
        <v>4400</v>
      </c>
      <c r="J24" s="18">
        <f t="shared" ref="J24:J29" si="20">J23+I24</f>
        <v>23150</v>
      </c>
      <c r="K24" s="12"/>
      <c r="L24" s="7">
        <f t="shared" ref="L24:L29" si="21">C24*D24</f>
        <v>27600</v>
      </c>
    </row>
    <row r="25" spans="1:12">
      <c r="A25" s="12"/>
      <c r="B25" s="12" t="s">
        <v>12</v>
      </c>
      <c r="C25" s="12">
        <v>2</v>
      </c>
      <c r="D25" s="17">
        <v>35250</v>
      </c>
      <c r="E25" s="17">
        <v>45000</v>
      </c>
      <c r="F25" s="18">
        <f t="shared" si="16"/>
        <v>90000</v>
      </c>
      <c r="G25" s="18">
        <f t="shared" si="19"/>
        <v>317000</v>
      </c>
      <c r="H25" s="18">
        <f t="shared" si="17"/>
        <v>9750</v>
      </c>
      <c r="I25" s="18">
        <f t="shared" si="18"/>
        <v>19500</v>
      </c>
      <c r="J25" s="18">
        <f t="shared" si="20"/>
        <v>42650</v>
      </c>
      <c r="K25" s="12"/>
      <c r="L25" s="7">
        <f t="shared" si="21"/>
        <v>70500</v>
      </c>
    </row>
    <row r="26" spans="1:12">
      <c r="A26" s="12"/>
      <c r="B26" s="12" t="s">
        <v>11</v>
      </c>
      <c r="C26" s="12">
        <v>1</v>
      </c>
      <c r="D26" s="17">
        <v>13800</v>
      </c>
      <c r="E26" s="17">
        <v>18000</v>
      </c>
      <c r="F26" s="47">
        <f t="shared" si="16"/>
        <v>18000</v>
      </c>
      <c r="G26" s="18">
        <f t="shared" si="19"/>
        <v>335000</v>
      </c>
      <c r="H26" s="48">
        <f t="shared" si="17"/>
        <v>4200</v>
      </c>
      <c r="I26" s="18">
        <f t="shared" si="18"/>
        <v>4200</v>
      </c>
      <c r="J26" s="18">
        <f t="shared" si="20"/>
        <v>46850</v>
      </c>
      <c r="K26" s="12"/>
      <c r="L26" s="7">
        <f t="shared" si="21"/>
        <v>13800</v>
      </c>
    </row>
    <row r="27" spans="1:12">
      <c r="A27" s="12"/>
      <c r="B27" s="12" t="s">
        <v>14</v>
      </c>
      <c r="C27" s="12">
        <v>1</v>
      </c>
      <c r="D27" s="17">
        <v>76900</v>
      </c>
      <c r="E27" s="17">
        <v>90000</v>
      </c>
      <c r="F27" s="47">
        <f t="shared" si="16"/>
        <v>90000</v>
      </c>
      <c r="G27" s="18">
        <f t="shared" si="19"/>
        <v>425000</v>
      </c>
      <c r="H27" s="48">
        <f t="shared" si="17"/>
        <v>13100</v>
      </c>
      <c r="I27" s="18">
        <f t="shared" si="18"/>
        <v>13100</v>
      </c>
      <c r="J27" s="18">
        <f t="shared" si="20"/>
        <v>59950</v>
      </c>
      <c r="K27" s="12"/>
      <c r="L27" s="7">
        <f t="shared" si="21"/>
        <v>76900</v>
      </c>
    </row>
    <row r="28" spans="1:12">
      <c r="A28" s="12"/>
      <c r="B28" s="12" t="s">
        <v>90</v>
      </c>
      <c r="C28" s="12">
        <v>1</v>
      </c>
      <c r="D28" s="17">
        <v>8175</v>
      </c>
      <c r="E28" s="17">
        <v>11000</v>
      </c>
      <c r="F28" s="47">
        <f t="shared" si="16"/>
        <v>11000</v>
      </c>
      <c r="G28" s="20">
        <f t="shared" si="19"/>
        <v>436000</v>
      </c>
      <c r="H28" s="48">
        <f t="shared" si="17"/>
        <v>2825</v>
      </c>
      <c r="I28" s="18">
        <f t="shared" si="18"/>
        <v>2825</v>
      </c>
      <c r="J28" s="20">
        <f t="shared" si="20"/>
        <v>62775</v>
      </c>
      <c r="K28" s="12"/>
      <c r="L28" s="7">
        <f t="shared" si="21"/>
        <v>8175</v>
      </c>
    </row>
    <row r="29" spans="1:12" ht="15.75" thickBot="1">
      <c r="A29" s="12"/>
      <c r="B29" s="12" t="s">
        <v>91</v>
      </c>
      <c r="C29" s="12">
        <v>1</v>
      </c>
      <c r="D29" s="17">
        <v>15340</v>
      </c>
      <c r="E29" s="17">
        <v>25000</v>
      </c>
      <c r="F29" s="47">
        <f t="shared" si="16"/>
        <v>25000</v>
      </c>
      <c r="G29" s="41">
        <f t="shared" si="19"/>
        <v>461000</v>
      </c>
      <c r="H29" s="48">
        <f t="shared" si="17"/>
        <v>9660</v>
      </c>
      <c r="I29" s="18">
        <f t="shared" si="18"/>
        <v>9660</v>
      </c>
      <c r="J29" s="20">
        <f t="shared" si="20"/>
        <v>72435</v>
      </c>
      <c r="K29" s="12"/>
      <c r="L29" s="7">
        <f t="shared" si="21"/>
        <v>15340</v>
      </c>
    </row>
    <row r="30" spans="1:12">
      <c r="A30" s="12"/>
      <c r="B30" s="21" t="s">
        <v>36</v>
      </c>
      <c r="C30" s="21"/>
      <c r="D30" s="11"/>
      <c r="E30" s="11"/>
      <c r="F30" s="13">
        <v>-2000</v>
      </c>
      <c r="G30" s="42">
        <f>G29+F30</f>
        <v>459000</v>
      </c>
      <c r="H30" s="18"/>
      <c r="I30" s="18"/>
      <c r="J30" s="13"/>
      <c r="K30" s="12"/>
      <c r="L30" s="8">
        <f>SUM(L23:L29)</f>
        <v>388565</v>
      </c>
    </row>
    <row r="31" spans="1:12" s="3" customFormat="1">
      <c r="A31" s="12" t="s">
        <v>31</v>
      </c>
      <c r="B31" s="21" t="s">
        <v>92</v>
      </c>
      <c r="C31" s="21"/>
      <c r="D31" s="11"/>
      <c r="E31" s="11"/>
      <c r="F31" s="11">
        <v>-3500</v>
      </c>
      <c r="G31" s="13">
        <f>G30+F31</f>
        <v>455500</v>
      </c>
      <c r="H31" s="12"/>
      <c r="I31" s="12"/>
      <c r="J31" s="12"/>
      <c r="K31" s="23"/>
      <c r="L31" s="9"/>
    </row>
    <row r="32" spans="1:12" s="3" customFormat="1">
      <c r="A32" s="12"/>
      <c r="B32" s="21" t="s">
        <v>93</v>
      </c>
      <c r="C32" s="21"/>
      <c r="D32" s="11"/>
      <c r="E32" s="11"/>
      <c r="F32" s="11">
        <v>-2000</v>
      </c>
      <c r="G32" s="13">
        <f t="shared" ref="G32:G34" si="22">G31+F32</f>
        <v>453500</v>
      </c>
      <c r="H32" s="12"/>
      <c r="I32" s="12"/>
      <c r="J32" s="12"/>
      <c r="K32" s="23"/>
      <c r="L32" s="9"/>
    </row>
    <row r="33" spans="1:12" s="3" customFormat="1">
      <c r="A33" s="12"/>
      <c r="B33" s="21" t="s">
        <v>94</v>
      </c>
      <c r="C33" s="21"/>
      <c r="D33" s="11"/>
      <c r="E33" s="11"/>
      <c r="F33" s="11">
        <v>-135000</v>
      </c>
      <c r="G33" s="13">
        <f t="shared" si="22"/>
        <v>318500</v>
      </c>
      <c r="H33" s="12"/>
      <c r="I33" s="12"/>
      <c r="J33" s="12"/>
      <c r="K33" s="23"/>
      <c r="L33" s="9"/>
    </row>
    <row r="34" spans="1:12" s="3" customFormat="1">
      <c r="A34" s="12"/>
      <c r="B34" s="21" t="s">
        <v>95</v>
      </c>
      <c r="C34" s="21"/>
      <c r="D34" s="11"/>
      <c r="E34" s="11"/>
      <c r="F34" s="11">
        <v>-318500</v>
      </c>
      <c r="G34" s="13">
        <f t="shared" si="22"/>
        <v>0</v>
      </c>
      <c r="H34" s="12"/>
      <c r="I34" s="12"/>
      <c r="J34" s="12"/>
      <c r="K34" s="23"/>
      <c r="L34" s="9"/>
    </row>
    <row r="35" spans="1:12" s="3" customFormat="1">
      <c r="A35" s="12"/>
      <c r="B35" s="21"/>
      <c r="C35" s="21"/>
      <c r="D35" s="11"/>
      <c r="E35" s="11"/>
      <c r="F35" s="11"/>
      <c r="G35" s="13"/>
      <c r="H35" s="12"/>
      <c r="I35" s="12"/>
      <c r="J35" s="12"/>
      <c r="K35" s="23"/>
      <c r="L35" s="9"/>
    </row>
    <row r="36" spans="1:12" s="3" customFormat="1">
      <c r="A36" s="21" t="s">
        <v>96</v>
      </c>
      <c r="B36" s="21" t="s">
        <v>11</v>
      </c>
      <c r="C36" s="21">
        <v>1</v>
      </c>
      <c r="D36" s="11">
        <v>13800</v>
      </c>
      <c r="E36" s="11">
        <v>16000</v>
      </c>
      <c r="F36" s="11">
        <f>C36*E36</f>
        <v>16000</v>
      </c>
      <c r="G36" s="13">
        <v>16000</v>
      </c>
      <c r="H36" s="18">
        <f>E36-D36</f>
        <v>2200</v>
      </c>
      <c r="I36" s="18">
        <f>C36*H36</f>
        <v>2200</v>
      </c>
      <c r="J36" s="17">
        <v>2200</v>
      </c>
      <c r="K36" s="23"/>
      <c r="L36" s="9">
        <f>C36*D36</f>
        <v>13800</v>
      </c>
    </row>
    <row r="37" spans="1:12" s="3" customFormat="1">
      <c r="A37" s="12"/>
      <c r="B37" s="21" t="s">
        <v>12</v>
      </c>
      <c r="C37" s="21">
        <v>1</v>
      </c>
      <c r="D37" s="11">
        <v>35250</v>
      </c>
      <c r="E37" s="11">
        <v>45000</v>
      </c>
      <c r="F37" s="11">
        <f>C37*E37</f>
        <v>45000</v>
      </c>
      <c r="G37" s="13">
        <f>G36+F37</f>
        <v>61000</v>
      </c>
      <c r="H37" s="18">
        <f>E37-D37</f>
        <v>9750</v>
      </c>
      <c r="I37" s="18">
        <f>C37*H37</f>
        <v>9750</v>
      </c>
      <c r="J37" s="18">
        <f>J36+I37</f>
        <v>11950</v>
      </c>
      <c r="K37" s="23"/>
      <c r="L37" s="9">
        <f t="shared" ref="L37:L38" si="23">C37*D37</f>
        <v>35250</v>
      </c>
    </row>
    <row r="38" spans="1:12" s="3" customFormat="1" ht="15.75" thickBot="1">
      <c r="A38" s="12"/>
      <c r="B38" s="21" t="s">
        <v>12</v>
      </c>
      <c r="C38" s="21">
        <v>1</v>
      </c>
      <c r="D38" s="11">
        <v>35250</v>
      </c>
      <c r="E38" s="11">
        <v>39000</v>
      </c>
      <c r="F38" s="11">
        <f>C38*E38</f>
        <v>39000</v>
      </c>
      <c r="G38" s="41">
        <f>G37+F38</f>
        <v>100000</v>
      </c>
      <c r="H38" s="18">
        <f>E38-D38</f>
        <v>3750</v>
      </c>
      <c r="I38" s="18">
        <f>C38*H38</f>
        <v>3750</v>
      </c>
      <c r="J38" s="18">
        <f>J37+I38</f>
        <v>15700</v>
      </c>
      <c r="K38" s="23"/>
      <c r="L38" s="9">
        <f t="shared" si="23"/>
        <v>35250</v>
      </c>
    </row>
    <row r="39" spans="1:12" s="3" customFormat="1">
      <c r="A39" s="12"/>
      <c r="B39" s="21" t="s">
        <v>17</v>
      </c>
      <c r="C39" s="21"/>
      <c r="D39" s="11"/>
      <c r="E39" s="11"/>
      <c r="F39" s="11">
        <v>-100000</v>
      </c>
      <c r="G39" s="42">
        <f>G38+F39</f>
        <v>0</v>
      </c>
      <c r="H39" s="12"/>
      <c r="I39" s="12"/>
      <c r="J39" s="12"/>
      <c r="K39" s="23"/>
      <c r="L39" s="8">
        <f>SUM(L36:L38)</f>
        <v>84300</v>
      </c>
    </row>
    <row r="40" spans="1:12" s="3" customFormat="1">
      <c r="A40" s="27"/>
      <c r="B40" s="21"/>
      <c r="C40" s="21"/>
      <c r="D40" s="11"/>
      <c r="E40" s="11"/>
      <c r="F40" s="11"/>
      <c r="G40" s="13"/>
      <c r="H40" s="18"/>
      <c r="I40" s="18"/>
      <c r="J40" s="17"/>
      <c r="K40" s="23"/>
      <c r="L40" s="8"/>
    </row>
    <row r="41" spans="1:12">
      <c r="A41" s="27" t="s">
        <v>20</v>
      </c>
      <c r="B41" s="12" t="s">
        <v>11</v>
      </c>
      <c r="C41" s="12">
        <v>40</v>
      </c>
      <c r="D41" s="17">
        <v>13800</v>
      </c>
      <c r="E41" s="17">
        <v>16000</v>
      </c>
      <c r="F41" s="20">
        <f t="shared" ref="F41:F45" si="24">C41*E41</f>
        <v>640000</v>
      </c>
      <c r="G41" s="20">
        <v>640000</v>
      </c>
      <c r="H41" s="20">
        <f t="shared" ref="H41:H45" si="25">E41-D41</f>
        <v>2200</v>
      </c>
      <c r="I41" s="20">
        <f t="shared" ref="I41:I45" si="26">C41*H41</f>
        <v>88000</v>
      </c>
      <c r="J41" s="20">
        <v>88000</v>
      </c>
      <c r="K41" s="12"/>
      <c r="L41" s="9">
        <f>C41*D41</f>
        <v>552000</v>
      </c>
    </row>
    <row r="42" spans="1:12">
      <c r="A42" s="12"/>
      <c r="B42" s="12" t="s">
        <v>55</v>
      </c>
      <c r="C42" s="12">
        <v>1</v>
      </c>
      <c r="D42" s="17">
        <v>39100</v>
      </c>
      <c r="E42" s="17">
        <v>42000</v>
      </c>
      <c r="F42" s="20">
        <f t="shared" si="24"/>
        <v>42000</v>
      </c>
      <c r="G42" s="20">
        <f>G41+F42</f>
        <v>682000</v>
      </c>
      <c r="H42" s="20">
        <f t="shared" si="25"/>
        <v>2900</v>
      </c>
      <c r="I42" s="20">
        <f t="shared" si="26"/>
        <v>2900</v>
      </c>
      <c r="J42" s="20">
        <f>J41+I42</f>
        <v>90900</v>
      </c>
      <c r="K42" s="12"/>
      <c r="L42" s="9">
        <f t="shared" ref="L42:L45" si="27">C42*D42</f>
        <v>39100</v>
      </c>
    </row>
    <row r="43" spans="1:12">
      <c r="A43" s="12"/>
      <c r="B43" s="12" t="s">
        <v>51</v>
      </c>
      <c r="C43" s="12">
        <v>4</v>
      </c>
      <c r="D43" s="17">
        <v>33800</v>
      </c>
      <c r="E43" s="17">
        <v>37000</v>
      </c>
      <c r="F43" s="20">
        <f t="shared" si="24"/>
        <v>148000</v>
      </c>
      <c r="G43" s="20">
        <f t="shared" ref="G43:G45" si="28">G42+F43</f>
        <v>830000</v>
      </c>
      <c r="H43" s="20">
        <f t="shared" si="25"/>
        <v>3200</v>
      </c>
      <c r="I43" s="20">
        <f t="shared" si="26"/>
        <v>12800</v>
      </c>
      <c r="J43" s="20">
        <f t="shared" ref="J43" si="29">J42+I43</f>
        <v>103700</v>
      </c>
      <c r="K43" s="12"/>
      <c r="L43" s="9">
        <f t="shared" si="27"/>
        <v>135200</v>
      </c>
    </row>
    <row r="44" spans="1:12">
      <c r="A44" s="12"/>
      <c r="B44" s="12" t="s">
        <v>82</v>
      </c>
      <c r="C44" s="12">
        <v>1</v>
      </c>
      <c r="D44" s="17">
        <v>33800</v>
      </c>
      <c r="E44" s="17">
        <v>35000</v>
      </c>
      <c r="F44" s="20">
        <f t="shared" si="24"/>
        <v>35000</v>
      </c>
      <c r="G44" s="20">
        <f t="shared" si="28"/>
        <v>865000</v>
      </c>
      <c r="H44" s="20">
        <f t="shared" si="25"/>
        <v>1200</v>
      </c>
      <c r="I44" s="20">
        <f t="shared" si="26"/>
        <v>1200</v>
      </c>
      <c r="J44" s="20">
        <f>J43+I44</f>
        <v>104900</v>
      </c>
      <c r="K44" s="12"/>
      <c r="L44" s="9">
        <f t="shared" si="27"/>
        <v>33800</v>
      </c>
    </row>
    <row r="45" spans="1:12" ht="15.75" thickBot="1">
      <c r="A45" s="12"/>
      <c r="B45" s="12" t="s">
        <v>12</v>
      </c>
      <c r="C45" s="12">
        <v>28</v>
      </c>
      <c r="D45" s="17">
        <v>35250</v>
      </c>
      <c r="E45" s="17">
        <v>39000</v>
      </c>
      <c r="F45" s="20">
        <f t="shared" si="24"/>
        <v>1092000</v>
      </c>
      <c r="G45" s="45">
        <f t="shared" si="28"/>
        <v>1957000</v>
      </c>
      <c r="H45" s="20">
        <f t="shared" si="25"/>
        <v>3750</v>
      </c>
      <c r="I45" s="20">
        <f t="shared" si="26"/>
        <v>105000</v>
      </c>
      <c r="J45" s="13">
        <f t="shared" ref="J45" si="30">J44+I45</f>
        <v>209900</v>
      </c>
      <c r="K45" s="12"/>
      <c r="L45" s="9">
        <f t="shared" si="27"/>
        <v>987000</v>
      </c>
    </row>
    <row r="46" spans="1:12">
      <c r="A46" s="12"/>
      <c r="B46" s="21" t="s">
        <v>21</v>
      </c>
      <c r="C46" s="21"/>
      <c r="D46" s="11"/>
      <c r="E46" s="11"/>
      <c r="F46" s="11">
        <v>-5000</v>
      </c>
      <c r="G46" s="42">
        <f>G45+F46</f>
        <v>1952000</v>
      </c>
      <c r="H46" s="12"/>
      <c r="I46" s="12"/>
      <c r="J46" s="12"/>
      <c r="K46" s="12"/>
      <c r="L46" s="8">
        <f>SUM(L41:L45)</f>
        <v>1747100</v>
      </c>
    </row>
    <row r="47" spans="1:12">
      <c r="A47" s="12"/>
      <c r="B47" s="21" t="s">
        <v>45</v>
      </c>
      <c r="C47" s="21"/>
      <c r="D47" s="11"/>
      <c r="E47" s="11"/>
      <c r="F47" s="11">
        <v>-30000</v>
      </c>
      <c r="G47" s="42">
        <f t="shared" ref="G47:G53" si="31">G46+F47</f>
        <v>1922000</v>
      </c>
      <c r="H47" s="12"/>
      <c r="I47" s="12"/>
      <c r="J47" s="12"/>
      <c r="K47" s="12"/>
    </row>
    <row r="48" spans="1:12">
      <c r="A48" s="12"/>
      <c r="B48" s="21" t="s">
        <v>73</v>
      </c>
      <c r="C48" s="21"/>
      <c r="D48" s="11"/>
      <c r="E48" s="11"/>
      <c r="F48" s="11">
        <v>-1000</v>
      </c>
      <c r="G48" s="42">
        <f t="shared" si="31"/>
        <v>1921000</v>
      </c>
      <c r="H48" s="12"/>
      <c r="I48" s="12"/>
      <c r="J48" s="12"/>
      <c r="K48" s="12"/>
    </row>
    <row r="49" spans="1:12">
      <c r="A49" s="12"/>
      <c r="B49" s="21" t="s">
        <v>83</v>
      </c>
      <c r="C49" s="21"/>
      <c r="D49" s="11"/>
      <c r="E49" s="11"/>
      <c r="F49" s="11">
        <v>-312000</v>
      </c>
      <c r="G49" s="42">
        <f t="shared" si="31"/>
        <v>1609000</v>
      </c>
      <c r="H49" s="12"/>
      <c r="I49" s="12"/>
      <c r="J49" s="12"/>
      <c r="K49" s="12"/>
    </row>
    <row r="50" spans="1:12">
      <c r="A50" s="12"/>
      <c r="B50" s="21" t="s">
        <v>84</v>
      </c>
      <c r="C50" s="21"/>
      <c r="D50" s="11"/>
      <c r="E50" s="11"/>
      <c r="F50" s="11">
        <v>-1080000</v>
      </c>
      <c r="G50" s="42">
        <f t="shared" si="31"/>
        <v>529000</v>
      </c>
      <c r="H50" s="12"/>
      <c r="I50" s="12"/>
      <c r="J50" s="12"/>
      <c r="K50" s="12"/>
    </row>
    <row r="51" spans="1:12">
      <c r="A51" s="12"/>
      <c r="B51" s="21" t="s">
        <v>85</v>
      </c>
      <c r="C51" s="21"/>
      <c r="D51" s="11"/>
      <c r="E51" s="11"/>
      <c r="F51" s="11">
        <v>-55000</v>
      </c>
      <c r="G51" s="42">
        <f t="shared" si="31"/>
        <v>474000</v>
      </c>
      <c r="H51" s="12"/>
      <c r="I51" s="12"/>
      <c r="J51" s="12"/>
      <c r="K51" s="12"/>
    </row>
    <row r="52" spans="1:12">
      <c r="A52" s="12"/>
      <c r="B52" s="21" t="s">
        <v>86</v>
      </c>
      <c r="C52" s="21"/>
      <c r="D52" s="11"/>
      <c r="E52" s="11"/>
      <c r="F52" s="11">
        <v>-55000</v>
      </c>
      <c r="G52" s="42">
        <f t="shared" si="31"/>
        <v>419000</v>
      </c>
      <c r="H52" s="12"/>
      <c r="I52" s="12"/>
      <c r="J52" s="12"/>
      <c r="K52" s="12"/>
    </row>
    <row r="53" spans="1:12">
      <c r="A53" s="12"/>
      <c r="B53" s="21" t="s">
        <v>87</v>
      </c>
      <c r="C53" s="21"/>
      <c r="D53" s="11"/>
      <c r="E53" s="11"/>
      <c r="F53" s="11">
        <v>-419000</v>
      </c>
      <c r="G53" s="42">
        <f t="shared" si="31"/>
        <v>0</v>
      </c>
      <c r="H53" s="12"/>
      <c r="I53" s="12"/>
      <c r="J53" s="12"/>
      <c r="K53" s="12"/>
    </row>
    <row r="54" spans="1:12">
      <c r="A54" s="12"/>
      <c r="B54" s="21"/>
      <c r="C54" s="21"/>
      <c r="D54" s="11"/>
      <c r="E54" s="11"/>
      <c r="F54" s="11"/>
      <c r="G54" s="13"/>
      <c r="H54" s="12"/>
      <c r="I54" s="12"/>
      <c r="J54" s="12"/>
      <c r="K54" s="12"/>
    </row>
    <row r="55" spans="1:12" s="3" customFormat="1">
      <c r="A55" s="27" t="s">
        <v>32</v>
      </c>
      <c r="B55" s="23" t="s">
        <v>41</v>
      </c>
      <c r="C55" s="23">
        <v>2</v>
      </c>
      <c r="D55" s="24">
        <v>15340</v>
      </c>
      <c r="E55" s="24">
        <v>25000</v>
      </c>
      <c r="F55" s="20">
        <f>C55*E55</f>
        <v>50000</v>
      </c>
      <c r="G55" s="20">
        <v>50000</v>
      </c>
      <c r="H55" s="20">
        <f>E55-D55</f>
        <v>9660</v>
      </c>
      <c r="I55" s="20">
        <f>C55*H55</f>
        <v>19320</v>
      </c>
      <c r="J55" s="24">
        <v>19320</v>
      </c>
      <c r="K55" s="23"/>
      <c r="L55" s="9">
        <f>C55*D55</f>
        <v>30680</v>
      </c>
    </row>
    <row r="56" spans="1:12" s="3" customFormat="1">
      <c r="A56" s="21"/>
      <c r="B56" s="12" t="s">
        <v>12</v>
      </c>
      <c r="C56" s="23">
        <v>2</v>
      </c>
      <c r="D56" s="24">
        <v>35250</v>
      </c>
      <c r="E56" s="24">
        <v>45000</v>
      </c>
      <c r="F56" s="20">
        <f>C56*E56</f>
        <v>90000</v>
      </c>
      <c r="G56" s="49">
        <f t="shared" ref="G56:G58" si="32">G55+F56</f>
        <v>140000</v>
      </c>
      <c r="H56" s="20">
        <f>E56-D56</f>
        <v>9750</v>
      </c>
      <c r="I56" s="20">
        <f>C56*H56</f>
        <v>19500</v>
      </c>
      <c r="J56" s="24">
        <f>J55+I56</f>
        <v>38820</v>
      </c>
      <c r="K56" s="23"/>
      <c r="L56" s="9">
        <f t="shared" ref="L56:L58" si="33">C56*D56</f>
        <v>70500</v>
      </c>
    </row>
    <row r="57" spans="1:12" s="3" customFormat="1">
      <c r="A57" s="21"/>
      <c r="B57" s="23" t="s">
        <v>80</v>
      </c>
      <c r="C57" s="23">
        <v>1</v>
      </c>
      <c r="D57" s="24">
        <v>69006.399999999994</v>
      </c>
      <c r="E57" s="24">
        <v>73000</v>
      </c>
      <c r="F57" s="56">
        <f t="shared" ref="F57:F58" si="34">C57*E57</f>
        <v>73000</v>
      </c>
      <c r="G57" s="38">
        <f t="shared" si="32"/>
        <v>213000</v>
      </c>
      <c r="H57" s="57">
        <f t="shared" ref="H57:H58" si="35">E57-D57</f>
        <v>3993.6000000000058</v>
      </c>
      <c r="I57" s="20">
        <f t="shared" ref="I57:I58" si="36">C57*H57</f>
        <v>3993.6000000000058</v>
      </c>
      <c r="J57" s="24">
        <f t="shared" ref="J57:J58" si="37">J56+I57</f>
        <v>42813.600000000006</v>
      </c>
      <c r="K57" s="23"/>
      <c r="L57" s="9">
        <f t="shared" si="33"/>
        <v>69006.399999999994</v>
      </c>
    </row>
    <row r="58" spans="1:12" s="3" customFormat="1" ht="15.75" thickBot="1">
      <c r="A58" s="21"/>
      <c r="B58" s="23" t="s">
        <v>81</v>
      </c>
      <c r="C58" s="23">
        <v>1</v>
      </c>
      <c r="D58" s="24">
        <v>5000</v>
      </c>
      <c r="E58" s="24">
        <v>15000</v>
      </c>
      <c r="F58" s="56">
        <f t="shared" si="34"/>
        <v>15000</v>
      </c>
      <c r="G58" s="45">
        <f t="shared" si="32"/>
        <v>228000</v>
      </c>
      <c r="H58" s="57">
        <f t="shared" si="35"/>
        <v>10000</v>
      </c>
      <c r="I58" s="20">
        <f t="shared" si="36"/>
        <v>10000</v>
      </c>
      <c r="J58" s="24">
        <f t="shared" si="37"/>
        <v>52813.600000000006</v>
      </c>
      <c r="K58" s="23"/>
      <c r="L58" s="9">
        <f t="shared" si="33"/>
        <v>5000</v>
      </c>
    </row>
    <row r="59" spans="1:12">
      <c r="A59" s="12"/>
      <c r="B59" s="21" t="s">
        <v>17</v>
      </c>
      <c r="C59" s="12"/>
      <c r="D59" s="17"/>
      <c r="E59" s="11"/>
      <c r="F59" s="11">
        <v>-228000</v>
      </c>
      <c r="G59" s="42">
        <f>G58+F59</f>
        <v>0</v>
      </c>
      <c r="H59" s="12"/>
      <c r="I59" s="12"/>
      <c r="J59" s="12"/>
      <c r="K59" s="12"/>
      <c r="L59" s="8">
        <f>SUM(L55:L58)</f>
        <v>175186.4</v>
      </c>
    </row>
  </sheetData>
  <mergeCells count="1">
    <mergeCell ref="F1:K1"/>
  </mergeCells>
  <pageMargins left="0.7" right="0.7" top="0.75" bottom="0.75" header="0.3" footer="0.3"/>
  <pageSetup scale="90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5"/>
  <sheetViews>
    <sheetView tabSelected="1" workbookViewId="0">
      <selection activeCell="J50" sqref="J50"/>
    </sheetView>
  </sheetViews>
  <sheetFormatPr defaultRowHeight="15"/>
  <cols>
    <col min="1" max="1" width="11.7109375" customWidth="1"/>
    <col min="2" max="2" width="26.28515625" customWidth="1"/>
    <col min="3" max="3" width="5.28515625" customWidth="1"/>
    <col min="4" max="5" width="11.5703125" style="6" bestFit="1" customWidth="1"/>
    <col min="6" max="6" width="14" bestFit="1" customWidth="1"/>
    <col min="7" max="7" width="16.7109375" customWidth="1"/>
    <col min="8" max="8" width="11.5703125" customWidth="1"/>
    <col min="9" max="9" width="11.5703125" bestFit="1" customWidth="1"/>
    <col min="10" max="10" width="14.5703125" style="6" customWidth="1"/>
    <col min="11" max="11" width="10.85546875" customWidth="1"/>
    <col min="12" max="12" width="13.140625" customWidth="1"/>
  </cols>
  <sheetData>
    <row r="1" spans="1:12" ht="15.75">
      <c r="A1" s="61" t="s">
        <v>135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>
        <v>2</v>
      </c>
    </row>
    <row r="2" spans="1:12" ht="45">
      <c r="A2" s="14" t="s">
        <v>8</v>
      </c>
      <c r="B2" s="14" t="s">
        <v>0</v>
      </c>
      <c r="C2" s="14" t="s">
        <v>1</v>
      </c>
      <c r="D2" s="15" t="s">
        <v>2</v>
      </c>
      <c r="E2" s="15" t="s">
        <v>3</v>
      </c>
      <c r="F2" s="14" t="s">
        <v>5</v>
      </c>
      <c r="G2" s="14" t="s">
        <v>6</v>
      </c>
      <c r="H2" s="14" t="s">
        <v>4</v>
      </c>
      <c r="I2" s="14" t="s">
        <v>7</v>
      </c>
      <c r="J2" s="15" t="s">
        <v>10</v>
      </c>
      <c r="K2" s="14" t="s">
        <v>58</v>
      </c>
    </row>
    <row r="3" spans="1:12">
      <c r="A3" s="27" t="s">
        <v>71</v>
      </c>
      <c r="B3" s="12" t="s">
        <v>11</v>
      </c>
      <c r="C3" s="12">
        <v>66</v>
      </c>
      <c r="D3" s="17">
        <v>10500</v>
      </c>
      <c r="E3" s="17">
        <v>13000</v>
      </c>
      <c r="F3" s="18">
        <f>C3*E3</f>
        <v>858000</v>
      </c>
      <c r="G3" s="18">
        <v>858000</v>
      </c>
      <c r="H3" s="18">
        <f>E3-D3</f>
        <v>2500</v>
      </c>
      <c r="I3" s="18">
        <f>C3*H3</f>
        <v>165000</v>
      </c>
      <c r="J3" s="17">
        <v>165000</v>
      </c>
      <c r="K3" s="12"/>
      <c r="L3" s="7">
        <f>C3*D3</f>
        <v>693000</v>
      </c>
    </row>
    <row r="4" spans="1:12">
      <c r="A4" s="21"/>
      <c r="B4" s="12" t="s">
        <v>12</v>
      </c>
      <c r="C4" s="12">
        <v>10</v>
      </c>
      <c r="D4" s="17">
        <v>35250</v>
      </c>
      <c r="E4" s="17">
        <v>39000</v>
      </c>
      <c r="F4" s="18">
        <f>C4*E4</f>
        <v>390000</v>
      </c>
      <c r="G4" s="38">
        <f t="shared" ref="G4:G7" si="0">G3+F4</f>
        <v>1248000</v>
      </c>
      <c r="H4" s="18">
        <f t="shared" ref="H4:H7" si="1">E4-D4</f>
        <v>3750</v>
      </c>
      <c r="I4" s="18">
        <f>C4*H4</f>
        <v>37500</v>
      </c>
      <c r="J4" s="24">
        <f>J3+I4</f>
        <v>202500</v>
      </c>
      <c r="K4" s="12"/>
      <c r="L4" s="7">
        <f t="shared" ref="L4:L7" si="2">C4*D4</f>
        <v>352500</v>
      </c>
    </row>
    <row r="5" spans="1:12">
      <c r="A5" s="21"/>
      <c r="B5" s="12" t="s">
        <v>51</v>
      </c>
      <c r="C5" s="12">
        <v>6</v>
      </c>
      <c r="D5" s="17">
        <v>30500</v>
      </c>
      <c r="E5" s="17">
        <v>35000</v>
      </c>
      <c r="F5" s="18">
        <f t="shared" ref="F5:F7" si="3">C5*E5</f>
        <v>210000</v>
      </c>
      <c r="G5" s="38">
        <f t="shared" si="0"/>
        <v>1458000</v>
      </c>
      <c r="H5" s="18">
        <f t="shared" si="1"/>
        <v>4500</v>
      </c>
      <c r="I5" s="18">
        <f t="shared" ref="I5:I7" si="4">C5*H5</f>
        <v>27000</v>
      </c>
      <c r="J5" s="24">
        <f t="shared" ref="J5:J7" si="5">J4+I5</f>
        <v>229500</v>
      </c>
      <c r="K5" s="12"/>
      <c r="L5" s="7">
        <f t="shared" si="2"/>
        <v>183000</v>
      </c>
    </row>
    <row r="6" spans="1:12">
      <c r="A6" s="21"/>
      <c r="B6" s="12" t="s">
        <v>90</v>
      </c>
      <c r="C6" s="12">
        <v>1</v>
      </c>
      <c r="D6" s="17">
        <v>8500</v>
      </c>
      <c r="E6" s="17">
        <v>9500</v>
      </c>
      <c r="F6" s="18">
        <f t="shared" si="3"/>
        <v>9500</v>
      </c>
      <c r="G6" s="50">
        <f t="shared" si="0"/>
        <v>1467500</v>
      </c>
      <c r="H6" s="18">
        <f t="shared" si="1"/>
        <v>1000</v>
      </c>
      <c r="I6" s="18">
        <f t="shared" si="4"/>
        <v>1000</v>
      </c>
      <c r="J6" s="24">
        <f t="shared" si="5"/>
        <v>230500</v>
      </c>
      <c r="K6" s="12"/>
      <c r="L6" s="7">
        <f t="shared" si="2"/>
        <v>8500</v>
      </c>
    </row>
    <row r="7" spans="1:12" ht="15.75" thickBot="1">
      <c r="A7" s="21"/>
      <c r="B7" s="12" t="s">
        <v>130</v>
      </c>
      <c r="C7" s="12">
        <v>1</v>
      </c>
      <c r="D7" s="17">
        <v>23500</v>
      </c>
      <c r="E7" s="17">
        <v>25500</v>
      </c>
      <c r="F7" s="18">
        <f t="shared" si="3"/>
        <v>25500</v>
      </c>
      <c r="G7" s="45">
        <f t="shared" si="0"/>
        <v>1493000</v>
      </c>
      <c r="H7" s="18">
        <f t="shared" si="1"/>
        <v>2000</v>
      </c>
      <c r="I7" s="18">
        <f t="shared" si="4"/>
        <v>2000</v>
      </c>
      <c r="J7" s="11">
        <f t="shared" si="5"/>
        <v>232500</v>
      </c>
      <c r="K7" s="12"/>
      <c r="L7" s="7">
        <f t="shared" si="2"/>
        <v>23500</v>
      </c>
    </row>
    <row r="8" spans="1:12" s="1" customFormat="1">
      <c r="A8" s="21"/>
      <c r="B8" s="21" t="s">
        <v>72</v>
      </c>
      <c r="C8" s="21"/>
      <c r="D8" s="11"/>
      <c r="E8" s="11"/>
      <c r="F8" s="13">
        <v>-60000</v>
      </c>
      <c r="G8" s="46">
        <f>G7+F8</f>
        <v>1433000</v>
      </c>
      <c r="H8" s="13"/>
      <c r="I8" s="13"/>
      <c r="J8" s="11"/>
      <c r="K8" s="21"/>
      <c r="L8" s="8">
        <f>SUM(L3:L7)</f>
        <v>1260500</v>
      </c>
    </row>
    <row r="9" spans="1:12" s="1" customFormat="1">
      <c r="A9" s="21"/>
      <c r="B9" s="21" t="s">
        <v>131</v>
      </c>
      <c r="C9" s="21"/>
      <c r="D9" s="11"/>
      <c r="E9" s="11"/>
      <c r="F9" s="13">
        <v>-1000</v>
      </c>
      <c r="G9" s="46">
        <f t="shared" ref="G9:G14" si="6">G8+F9</f>
        <v>1432000</v>
      </c>
      <c r="H9" s="13"/>
      <c r="I9" s="13"/>
      <c r="J9" s="11"/>
      <c r="K9" s="21"/>
      <c r="L9" s="8"/>
    </row>
    <row r="10" spans="1:12" s="1" customFormat="1">
      <c r="A10" s="21"/>
      <c r="B10" s="21" t="s">
        <v>132</v>
      </c>
      <c r="C10" s="21"/>
      <c r="D10" s="11"/>
      <c r="E10" s="11"/>
      <c r="F10" s="13">
        <v>-1000</v>
      </c>
      <c r="G10" s="46">
        <f t="shared" si="6"/>
        <v>1431000</v>
      </c>
      <c r="H10" s="13"/>
      <c r="I10" s="13"/>
      <c r="J10" s="11"/>
      <c r="K10" s="21"/>
      <c r="L10" s="8"/>
    </row>
    <row r="11" spans="1:12">
      <c r="A11" s="12"/>
      <c r="B11" s="21" t="s">
        <v>133</v>
      </c>
      <c r="C11" s="21"/>
      <c r="D11" s="11"/>
      <c r="E11" s="11"/>
      <c r="F11" s="11">
        <v>-26000</v>
      </c>
      <c r="G11" s="46">
        <f t="shared" si="6"/>
        <v>1405000</v>
      </c>
      <c r="H11" s="12"/>
      <c r="I11" s="12"/>
      <c r="J11" s="17"/>
      <c r="K11" s="12"/>
      <c r="L11" s="8"/>
    </row>
    <row r="12" spans="1:12">
      <c r="A12" s="12"/>
      <c r="B12" s="21" t="s">
        <v>134</v>
      </c>
      <c r="C12" s="21"/>
      <c r="D12" s="11"/>
      <c r="E12" s="11"/>
      <c r="F12" s="11">
        <v>-52000</v>
      </c>
      <c r="G12" s="46">
        <f t="shared" si="6"/>
        <v>1353000</v>
      </c>
      <c r="H12" s="12"/>
      <c r="I12" s="12"/>
      <c r="J12" s="17"/>
      <c r="K12" s="12"/>
      <c r="L12" s="7"/>
    </row>
    <row r="13" spans="1:12">
      <c r="A13" s="12"/>
      <c r="B13" s="21" t="s">
        <v>44</v>
      </c>
      <c r="C13" s="21"/>
      <c r="D13" s="11"/>
      <c r="E13" s="11"/>
      <c r="F13" s="11">
        <v>-1288000</v>
      </c>
      <c r="G13" s="46">
        <f t="shared" si="6"/>
        <v>65000</v>
      </c>
      <c r="H13" s="12"/>
      <c r="I13" s="12"/>
      <c r="J13" s="17"/>
      <c r="K13" s="12"/>
      <c r="L13" s="7"/>
    </row>
    <row r="14" spans="1:12">
      <c r="A14" s="12"/>
      <c r="B14" s="21" t="s">
        <v>139</v>
      </c>
      <c r="C14" s="21"/>
      <c r="D14" s="11"/>
      <c r="E14" s="11"/>
      <c r="F14" s="11">
        <v>-65000</v>
      </c>
      <c r="G14" s="46">
        <f t="shared" si="6"/>
        <v>0</v>
      </c>
      <c r="H14" s="12"/>
      <c r="I14" s="12"/>
      <c r="J14" s="17"/>
      <c r="K14" s="12"/>
      <c r="L14" s="7"/>
    </row>
    <row r="15" spans="1:12">
      <c r="A15" s="12"/>
      <c r="B15" s="21"/>
      <c r="C15" s="21"/>
      <c r="D15" s="11"/>
      <c r="E15" s="11"/>
      <c r="F15" s="11"/>
      <c r="G15" s="13"/>
      <c r="H15" s="12"/>
      <c r="I15" s="12"/>
      <c r="J15" s="17"/>
      <c r="K15" s="12"/>
      <c r="L15" s="7"/>
    </row>
    <row r="16" spans="1:12">
      <c r="A16" s="27" t="s">
        <v>22</v>
      </c>
      <c r="B16" s="21" t="s">
        <v>11</v>
      </c>
      <c r="C16" s="23">
        <v>56</v>
      </c>
      <c r="D16" s="24">
        <v>10500</v>
      </c>
      <c r="E16" s="24">
        <v>13000</v>
      </c>
      <c r="F16" s="20">
        <f>C16*E16</f>
        <v>728000</v>
      </c>
      <c r="G16" s="20">
        <v>728000</v>
      </c>
      <c r="H16" s="18">
        <f>E16-D16</f>
        <v>2500</v>
      </c>
      <c r="I16" s="18">
        <f>C16*H16</f>
        <v>140000</v>
      </c>
      <c r="J16" s="24">
        <v>140000</v>
      </c>
      <c r="K16" s="12"/>
      <c r="L16" s="7">
        <f>C16*D16</f>
        <v>588000</v>
      </c>
    </row>
    <row r="17" spans="1:12">
      <c r="A17" s="21"/>
      <c r="B17" s="21" t="s">
        <v>12</v>
      </c>
      <c r="C17" s="23">
        <v>6</v>
      </c>
      <c r="D17" s="24">
        <v>34500</v>
      </c>
      <c r="E17" s="24">
        <v>39000</v>
      </c>
      <c r="F17" s="20">
        <f>C17*E17</f>
        <v>234000</v>
      </c>
      <c r="G17" s="20">
        <f t="shared" ref="G17:G18" si="7">G16+F17</f>
        <v>962000</v>
      </c>
      <c r="H17" s="18">
        <f>E17-D17</f>
        <v>4500</v>
      </c>
      <c r="I17" s="18">
        <f>C17*H17</f>
        <v>27000</v>
      </c>
      <c r="J17" s="24">
        <f>J16+I17</f>
        <v>167000</v>
      </c>
      <c r="K17" s="12"/>
      <c r="L17" s="7">
        <f t="shared" ref="L17:L18" si="8">C17*D17</f>
        <v>207000</v>
      </c>
    </row>
    <row r="18" spans="1:12" ht="15.75" thickBot="1">
      <c r="A18" s="21"/>
      <c r="B18" s="21" t="s">
        <v>126</v>
      </c>
      <c r="C18" s="23">
        <v>10</v>
      </c>
      <c r="D18" s="24">
        <v>30500</v>
      </c>
      <c r="E18" s="24">
        <v>35000</v>
      </c>
      <c r="F18" s="20">
        <f>C18*E18</f>
        <v>350000</v>
      </c>
      <c r="G18" s="41">
        <f t="shared" si="7"/>
        <v>1312000</v>
      </c>
      <c r="H18" s="18">
        <f>E18-D18</f>
        <v>4500</v>
      </c>
      <c r="I18" s="18">
        <f>C18*H18</f>
        <v>45000</v>
      </c>
      <c r="J18" s="11">
        <f>J17+I18</f>
        <v>212000</v>
      </c>
      <c r="K18" s="12"/>
      <c r="L18" s="7">
        <f t="shared" si="8"/>
        <v>305000</v>
      </c>
    </row>
    <row r="19" spans="1:12">
      <c r="A19" s="12"/>
      <c r="B19" s="21" t="s">
        <v>42</v>
      </c>
      <c r="C19" s="21"/>
      <c r="D19" s="11"/>
      <c r="E19" s="11"/>
      <c r="F19" s="11">
        <v>-5000</v>
      </c>
      <c r="G19" s="42">
        <f>G18+F19</f>
        <v>1307000</v>
      </c>
      <c r="H19" s="12"/>
      <c r="I19" s="18"/>
      <c r="J19" s="17"/>
      <c r="K19" s="12"/>
      <c r="L19" s="8">
        <f>SUM(L16:L18)</f>
        <v>1100000</v>
      </c>
    </row>
    <row r="20" spans="1:12">
      <c r="A20" s="12"/>
      <c r="B20" s="21" t="s">
        <v>44</v>
      </c>
      <c r="C20" s="21"/>
      <c r="D20" s="11"/>
      <c r="E20" s="11"/>
      <c r="F20" s="11">
        <v>-1302000</v>
      </c>
      <c r="G20" s="13">
        <f>G19+F20</f>
        <v>5000</v>
      </c>
      <c r="H20" s="12"/>
      <c r="I20" s="18"/>
      <c r="J20" s="17"/>
      <c r="K20" s="12"/>
    </row>
    <row r="21" spans="1:12">
      <c r="A21" s="12"/>
      <c r="B21" s="21" t="s">
        <v>127</v>
      </c>
      <c r="C21" s="21"/>
      <c r="D21" s="11"/>
      <c r="E21" s="11"/>
      <c r="F21" s="11">
        <v>-5000</v>
      </c>
      <c r="G21" s="13">
        <f>G20+F21</f>
        <v>0</v>
      </c>
      <c r="H21" s="12"/>
      <c r="I21" s="18"/>
      <c r="J21" s="17"/>
      <c r="K21" s="12"/>
    </row>
    <row r="22" spans="1:12">
      <c r="A22" s="12"/>
      <c r="B22" s="21"/>
      <c r="C22" s="12"/>
      <c r="D22" s="17"/>
      <c r="E22" s="17"/>
      <c r="F22" s="11"/>
      <c r="G22" s="13"/>
      <c r="H22" s="12"/>
      <c r="I22" s="12"/>
      <c r="J22" s="17"/>
      <c r="K22" s="12"/>
    </row>
    <row r="23" spans="1:12" s="1" customFormat="1">
      <c r="A23" s="27" t="s">
        <v>43</v>
      </c>
      <c r="B23" s="21" t="s">
        <v>11</v>
      </c>
      <c r="C23" s="21">
        <v>4</v>
      </c>
      <c r="D23" s="11">
        <v>10500</v>
      </c>
      <c r="E23" s="11">
        <v>13000</v>
      </c>
      <c r="F23" s="11">
        <f>C23*E23</f>
        <v>52000</v>
      </c>
      <c r="G23" s="13">
        <v>52000</v>
      </c>
      <c r="H23" s="13">
        <f>E23-D23</f>
        <v>2500</v>
      </c>
      <c r="I23" s="13">
        <f>C23*H23</f>
        <v>10000</v>
      </c>
      <c r="J23" s="11">
        <v>10000</v>
      </c>
      <c r="K23" s="21"/>
      <c r="L23" s="8">
        <f>C23*D23</f>
        <v>42000</v>
      </c>
    </row>
    <row r="24" spans="1:12" s="1" customFormat="1">
      <c r="A24" s="27"/>
      <c r="B24" s="21" t="s">
        <v>12</v>
      </c>
      <c r="C24" s="21">
        <v>1</v>
      </c>
      <c r="D24" s="11">
        <v>35250</v>
      </c>
      <c r="E24" s="11">
        <v>39000</v>
      </c>
      <c r="F24" s="11">
        <f t="shared" ref="F24:F26" si="9">C24*E24</f>
        <v>39000</v>
      </c>
      <c r="G24" s="13">
        <f>G23+F24</f>
        <v>91000</v>
      </c>
      <c r="H24" s="13">
        <f t="shared" ref="H24:H26" si="10">E24-D24</f>
        <v>3750</v>
      </c>
      <c r="I24" s="13">
        <f t="shared" ref="I24:I26" si="11">C24*H24</f>
        <v>3750</v>
      </c>
      <c r="J24" s="11">
        <f>J23+I24</f>
        <v>13750</v>
      </c>
      <c r="K24" s="21"/>
      <c r="L24" s="8">
        <f t="shared" ref="L24:L26" si="12">C24*D24</f>
        <v>35250</v>
      </c>
    </row>
    <row r="25" spans="1:12" s="1" customFormat="1">
      <c r="A25" s="27"/>
      <c r="B25" s="21" t="s">
        <v>12</v>
      </c>
      <c r="C25" s="21">
        <v>1</v>
      </c>
      <c r="D25" s="11">
        <v>35250</v>
      </c>
      <c r="E25" s="11">
        <v>40000</v>
      </c>
      <c r="F25" s="11">
        <f t="shared" si="9"/>
        <v>40000</v>
      </c>
      <c r="G25" s="32">
        <f>G24+F25</f>
        <v>131000</v>
      </c>
      <c r="H25" s="13">
        <f t="shared" si="10"/>
        <v>4750</v>
      </c>
      <c r="I25" s="13">
        <f t="shared" si="11"/>
        <v>4750</v>
      </c>
      <c r="J25" s="11">
        <f>J24+I25</f>
        <v>18500</v>
      </c>
      <c r="K25" s="21"/>
      <c r="L25" s="8">
        <f t="shared" si="12"/>
        <v>35250</v>
      </c>
    </row>
    <row r="26" spans="1:12" s="1" customFormat="1" ht="15.75" thickBot="1">
      <c r="A26" s="27"/>
      <c r="B26" s="21" t="s">
        <v>51</v>
      </c>
      <c r="C26" s="21">
        <v>5</v>
      </c>
      <c r="D26" s="11">
        <v>33800</v>
      </c>
      <c r="E26" s="11">
        <v>35000</v>
      </c>
      <c r="F26" s="11">
        <f t="shared" si="9"/>
        <v>175000</v>
      </c>
      <c r="G26" s="41">
        <f>G25+F26</f>
        <v>306000</v>
      </c>
      <c r="H26" s="13">
        <f t="shared" si="10"/>
        <v>1200</v>
      </c>
      <c r="I26" s="13">
        <f t="shared" si="11"/>
        <v>6000</v>
      </c>
      <c r="J26" s="11">
        <f>J25+I26</f>
        <v>24500</v>
      </c>
      <c r="K26" s="21"/>
      <c r="L26" s="8">
        <f t="shared" si="12"/>
        <v>169000</v>
      </c>
    </row>
    <row r="27" spans="1:12" s="1" customFormat="1">
      <c r="A27" s="21"/>
      <c r="B27" s="21" t="s">
        <v>128</v>
      </c>
      <c r="C27" s="21"/>
      <c r="D27" s="11"/>
      <c r="E27" s="11"/>
      <c r="F27" s="11">
        <v>-50000</v>
      </c>
      <c r="G27" s="42">
        <f>G26+F27</f>
        <v>256000</v>
      </c>
      <c r="H27" s="13"/>
      <c r="I27" s="13"/>
      <c r="J27" s="11"/>
      <c r="K27" s="21"/>
      <c r="L27" s="8">
        <f>SUM(L23:L26)</f>
        <v>281500</v>
      </c>
    </row>
    <row r="28" spans="1:12" s="1" customFormat="1">
      <c r="A28" s="21"/>
      <c r="B28" s="21" t="s">
        <v>44</v>
      </c>
      <c r="C28" s="21"/>
      <c r="D28" s="11"/>
      <c r="E28" s="11"/>
      <c r="F28" s="11">
        <v>-251000</v>
      </c>
      <c r="G28" s="13">
        <f t="shared" ref="G28:G29" si="13">G27+F28</f>
        <v>5000</v>
      </c>
      <c r="H28" s="13"/>
      <c r="I28" s="13"/>
      <c r="J28" s="11"/>
      <c r="K28" s="21"/>
      <c r="L28" s="8"/>
    </row>
    <row r="29" spans="1:12" s="1" customFormat="1">
      <c r="A29" s="21"/>
      <c r="B29" s="21" t="s">
        <v>129</v>
      </c>
      <c r="C29" s="21"/>
      <c r="D29" s="11"/>
      <c r="E29" s="11"/>
      <c r="F29" s="11">
        <v>-5000</v>
      </c>
      <c r="G29" s="13">
        <f t="shared" si="13"/>
        <v>0</v>
      </c>
      <c r="H29" s="13"/>
      <c r="I29" s="13" t="s">
        <v>31</v>
      </c>
      <c r="J29" s="11"/>
      <c r="K29" s="21"/>
      <c r="L29" s="8"/>
    </row>
    <row r="30" spans="1:12" s="1" customFormat="1">
      <c r="A30" s="21"/>
      <c r="B30" s="21"/>
      <c r="C30" s="21"/>
      <c r="D30" s="11"/>
      <c r="E30" s="31"/>
      <c r="F30" s="31"/>
      <c r="G30" s="32"/>
      <c r="H30" s="13"/>
      <c r="I30" s="13"/>
      <c r="J30" s="11"/>
      <c r="K30" s="21"/>
      <c r="L30" s="8"/>
    </row>
    <row r="31" spans="1:12" s="1" customFormat="1">
      <c r="A31" s="27" t="s">
        <v>54</v>
      </c>
      <c r="B31" s="21" t="s">
        <v>11</v>
      </c>
      <c r="C31" s="21">
        <v>41</v>
      </c>
      <c r="D31" s="11">
        <v>10500</v>
      </c>
      <c r="E31" s="31">
        <v>13000</v>
      </c>
      <c r="F31" s="31">
        <f>C31*E31</f>
        <v>533000</v>
      </c>
      <c r="G31" s="32">
        <v>533000</v>
      </c>
      <c r="H31" s="13">
        <f>E31-D31</f>
        <v>2500</v>
      </c>
      <c r="I31" s="13">
        <f>C31*H31</f>
        <v>102500</v>
      </c>
      <c r="J31" s="11">
        <v>102500</v>
      </c>
      <c r="K31" s="21"/>
      <c r="L31" s="8">
        <f>C31*D31</f>
        <v>430500</v>
      </c>
    </row>
    <row r="32" spans="1:12" s="1" customFormat="1">
      <c r="A32" s="21"/>
      <c r="B32" s="21" t="s">
        <v>74</v>
      </c>
      <c r="C32" s="21">
        <v>11</v>
      </c>
      <c r="D32" s="11">
        <v>34500</v>
      </c>
      <c r="E32" s="31">
        <v>39000</v>
      </c>
      <c r="F32" s="31">
        <f>C32*E32</f>
        <v>429000</v>
      </c>
      <c r="G32" s="32">
        <f>G31+F32</f>
        <v>962000</v>
      </c>
      <c r="H32" s="13">
        <f>E32-D32</f>
        <v>4500</v>
      </c>
      <c r="I32" s="13">
        <f>C32*H32</f>
        <v>49500</v>
      </c>
      <c r="J32" s="11">
        <f>J31+I32</f>
        <v>152000</v>
      </c>
      <c r="K32" s="21"/>
      <c r="L32" s="8">
        <f t="shared" ref="L32:L35" si="14">C32*D32</f>
        <v>379500</v>
      </c>
    </row>
    <row r="33" spans="1:12" s="1" customFormat="1">
      <c r="A33" s="54"/>
      <c r="B33" s="21" t="s">
        <v>51</v>
      </c>
      <c r="C33" s="21">
        <v>5</v>
      </c>
      <c r="D33" s="11">
        <v>30500</v>
      </c>
      <c r="E33" s="31">
        <v>35000</v>
      </c>
      <c r="F33" s="31">
        <f t="shared" ref="F33:F35" si="15">C33*E33</f>
        <v>175000</v>
      </c>
      <c r="G33" s="32">
        <f t="shared" ref="G33:G35" si="16">G32+F33</f>
        <v>1137000</v>
      </c>
      <c r="H33" s="13">
        <f t="shared" ref="H33:H35" si="17">E33-D33</f>
        <v>4500</v>
      </c>
      <c r="I33" s="13">
        <f t="shared" ref="I33:I35" si="18">C33*H33</f>
        <v>22500</v>
      </c>
      <c r="J33" s="11">
        <f t="shared" ref="J33:J35" si="19">J32+I33</f>
        <v>174500</v>
      </c>
      <c r="K33" s="21"/>
      <c r="L33" s="8">
        <f t="shared" si="14"/>
        <v>152500</v>
      </c>
    </row>
    <row r="34" spans="1:12" s="1" customFormat="1">
      <c r="A34" s="21"/>
      <c r="B34" s="21" t="s">
        <v>136</v>
      </c>
      <c r="C34" s="21">
        <v>2</v>
      </c>
      <c r="D34" s="11">
        <v>72500</v>
      </c>
      <c r="E34" s="31">
        <v>81000</v>
      </c>
      <c r="F34" s="31">
        <f t="shared" si="15"/>
        <v>162000</v>
      </c>
      <c r="G34" s="32">
        <f t="shared" si="16"/>
        <v>1299000</v>
      </c>
      <c r="H34" s="13">
        <f t="shared" si="17"/>
        <v>8500</v>
      </c>
      <c r="I34" s="13">
        <f t="shared" si="18"/>
        <v>17000</v>
      </c>
      <c r="J34" s="11">
        <f t="shared" si="19"/>
        <v>191500</v>
      </c>
      <c r="K34" s="21"/>
      <c r="L34" s="8">
        <f t="shared" si="14"/>
        <v>145000</v>
      </c>
    </row>
    <row r="35" spans="1:12" s="1" customFormat="1">
      <c r="A35" s="21"/>
      <c r="B35" s="21" t="s">
        <v>130</v>
      </c>
      <c r="C35" s="21">
        <v>2</v>
      </c>
      <c r="D35" s="11">
        <v>23500</v>
      </c>
      <c r="E35" s="31">
        <v>25500</v>
      </c>
      <c r="F35" s="31">
        <f t="shared" si="15"/>
        <v>51000</v>
      </c>
      <c r="G35" s="13">
        <f t="shared" si="16"/>
        <v>1350000</v>
      </c>
      <c r="H35" s="13">
        <f t="shared" si="17"/>
        <v>2000</v>
      </c>
      <c r="I35" s="13">
        <f t="shared" si="18"/>
        <v>4000</v>
      </c>
      <c r="J35" s="11">
        <f t="shared" si="19"/>
        <v>195500</v>
      </c>
      <c r="K35" s="21"/>
      <c r="L35" s="8">
        <f t="shared" si="14"/>
        <v>47000</v>
      </c>
    </row>
    <row r="36" spans="1:12" s="1" customFormat="1">
      <c r="A36" s="21"/>
      <c r="B36" s="21" t="s">
        <v>137</v>
      </c>
      <c r="C36" s="21"/>
      <c r="D36" s="11"/>
      <c r="E36" s="31"/>
      <c r="F36" s="31">
        <v>-50000</v>
      </c>
      <c r="G36" s="42">
        <f>G35+F36</f>
        <v>1300000</v>
      </c>
      <c r="H36" s="13"/>
      <c r="I36" s="13"/>
      <c r="J36" s="11"/>
      <c r="K36" s="21"/>
      <c r="L36" s="8">
        <f>SUM(L31:L35)</f>
        <v>1154500</v>
      </c>
    </row>
    <row r="37" spans="1:12" s="1" customFormat="1">
      <c r="A37" s="21"/>
      <c r="B37" s="21" t="s">
        <v>73</v>
      </c>
      <c r="C37" s="21"/>
      <c r="D37" s="11"/>
      <c r="E37" s="31"/>
      <c r="F37" s="31">
        <v>-5000</v>
      </c>
      <c r="G37" s="42">
        <f t="shared" ref="G37:G40" si="20">G36+F37</f>
        <v>1295000</v>
      </c>
      <c r="H37" s="13"/>
      <c r="I37" s="13"/>
      <c r="J37" s="11"/>
      <c r="K37" s="21"/>
      <c r="L37" s="8"/>
    </row>
    <row r="38" spans="1:12" s="1" customFormat="1">
      <c r="A38" s="21"/>
      <c r="B38" s="21" t="s">
        <v>44</v>
      </c>
      <c r="C38" s="21"/>
      <c r="D38" s="11"/>
      <c r="E38" s="31"/>
      <c r="F38" s="31">
        <v>-236000</v>
      </c>
      <c r="G38" s="42">
        <f t="shared" si="20"/>
        <v>1059000</v>
      </c>
      <c r="H38" s="13"/>
      <c r="I38" s="13"/>
      <c r="J38" s="11"/>
      <c r="K38" s="21"/>
      <c r="L38" s="8"/>
    </row>
    <row r="39" spans="1:12" s="1" customFormat="1">
      <c r="A39" s="21"/>
      <c r="B39" s="21" t="s">
        <v>44</v>
      </c>
      <c r="C39" s="21"/>
      <c r="D39" s="11"/>
      <c r="E39" s="31"/>
      <c r="F39" s="31">
        <v>-726000</v>
      </c>
      <c r="G39" s="42">
        <f t="shared" si="20"/>
        <v>333000</v>
      </c>
      <c r="H39" s="13"/>
      <c r="I39" s="13"/>
      <c r="J39" s="11"/>
      <c r="K39" s="21"/>
      <c r="L39" s="8"/>
    </row>
    <row r="40" spans="1:12" s="1" customFormat="1">
      <c r="A40" s="21"/>
      <c r="B40" s="21" t="s">
        <v>138</v>
      </c>
      <c r="C40" s="21"/>
      <c r="D40" s="11"/>
      <c r="E40" s="31"/>
      <c r="F40" s="31">
        <v>-333000</v>
      </c>
      <c r="G40" s="42">
        <f t="shared" si="20"/>
        <v>0</v>
      </c>
      <c r="H40" s="13"/>
      <c r="I40" s="13"/>
      <c r="J40" s="11"/>
      <c r="K40" s="21"/>
      <c r="L40" s="8"/>
    </row>
    <row r="41" spans="1:12" s="1" customFormat="1">
      <c r="A41" s="21"/>
      <c r="B41" s="21"/>
      <c r="C41" s="21"/>
      <c r="D41" s="11"/>
      <c r="E41" s="31"/>
      <c r="F41" s="31"/>
      <c r="G41" s="13"/>
      <c r="H41" s="13"/>
      <c r="I41" s="13"/>
      <c r="J41" s="11"/>
      <c r="K41" s="21"/>
      <c r="L41" s="8"/>
    </row>
    <row r="42" spans="1:12" s="1" customFormat="1">
      <c r="A42" s="21" t="s">
        <v>88</v>
      </c>
      <c r="B42" s="21" t="s">
        <v>11</v>
      </c>
      <c r="C42" s="21">
        <v>38</v>
      </c>
      <c r="D42" s="11">
        <v>10500</v>
      </c>
      <c r="E42" s="31">
        <v>13000</v>
      </c>
      <c r="F42" s="31">
        <f>C42*E42</f>
        <v>494000</v>
      </c>
      <c r="G42" s="13">
        <v>494000</v>
      </c>
      <c r="H42" s="13">
        <f>E42-D42</f>
        <v>2500</v>
      </c>
      <c r="I42" s="13">
        <f>C42*H42</f>
        <v>95000</v>
      </c>
      <c r="J42" s="11">
        <v>95000</v>
      </c>
      <c r="K42" s="21"/>
      <c r="L42" s="8">
        <f>C42*D42</f>
        <v>399000</v>
      </c>
    </row>
    <row r="43" spans="1:12" s="1" customFormat="1">
      <c r="A43" s="21"/>
      <c r="B43" s="21" t="s">
        <v>12</v>
      </c>
      <c r="C43" s="21">
        <v>18</v>
      </c>
      <c r="D43" s="11">
        <v>34500</v>
      </c>
      <c r="E43" s="31">
        <v>39000</v>
      </c>
      <c r="F43" s="31">
        <f>C43*E43</f>
        <v>702000</v>
      </c>
      <c r="G43" s="13">
        <f>G42+F43</f>
        <v>1196000</v>
      </c>
      <c r="H43" s="13">
        <f>E43-D43</f>
        <v>4500</v>
      </c>
      <c r="I43" s="13">
        <f>C43*H43</f>
        <v>81000</v>
      </c>
      <c r="J43" s="11">
        <f>J42+I43</f>
        <v>176000</v>
      </c>
      <c r="K43" s="21"/>
      <c r="L43" s="8">
        <f t="shared" ref="L43:L44" si="21">C43*D43</f>
        <v>621000</v>
      </c>
    </row>
    <row r="44" spans="1:12" s="1" customFormat="1" ht="15.75" thickBot="1">
      <c r="A44" s="21"/>
      <c r="B44" s="21" t="s">
        <v>90</v>
      </c>
      <c r="C44" s="21">
        <v>2</v>
      </c>
      <c r="D44" s="11">
        <v>8500</v>
      </c>
      <c r="E44" s="31">
        <v>10000</v>
      </c>
      <c r="F44" s="31">
        <f>C44*E44</f>
        <v>20000</v>
      </c>
      <c r="G44" s="41">
        <f>G43+F44</f>
        <v>1216000</v>
      </c>
      <c r="H44" s="13">
        <f>E44-D44</f>
        <v>1500</v>
      </c>
      <c r="I44" s="13">
        <f>C44*H44</f>
        <v>3000</v>
      </c>
      <c r="J44" s="11">
        <f>J43+I44</f>
        <v>179000</v>
      </c>
      <c r="K44" s="21"/>
      <c r="L44" s="8">
        <f t="shared" si="21"/>
        <v>17000</v>
      </c>
    </row>
    <row r="45" spans="1:12" s="1" customFormat="1">
      <c r="A45" s="21"/>
      <c r="B45" s="21" t="s">
        <v>89</v>
      </c>
      <c r="C45" s="21"/>
      <c r="D45" s="11"/>
      <c r="E45" s="31"/>
      <c r="F45" s="31">
        <v>-1216000</v>
      </c>
      <c r="G45" s="51">
        <f>G44+F45</f>
        <v>0</v>
      </c>
      <c r="H45" s="13"/>
      <c r="I45" s="13"/>
      <c r="J45" s="11"/>
      <c r="K45" s="21"/>
      <c r="L45" s="8">
        <f>SUM(L42:L44)</f>
        <v>1037000</v>
      </c>
    </row>
    <row r="46" spans="1:12" ht="15.75" thickBot="1">
      <c r="A46" s="12"/>
      <c r="B46" s="12" t="s">
        <v>31</v>
      </c>
      <c r="C46" s="12"/>
      <c r="D46" s="17"/>
      <c r="E46" s="28"/>
      <c r="F46" s="31"/>
      <c r="G46" s="32"/>
      <c r="H46" s="12"/>
      <c r="I46" s="12"/>
      <c r="J46" s="17"/>
      <c r="K46" s="12"/>
    </row>
    <row r="47" spans="1:12" ht="15.75" thickBot="1">
      <c r="A47" s="12"/>
      <c r="B47" s="23"/>
      <c r="C47" s="12"/>
      <c r="D47" s="29"/>
      <c r="E47" s="64" t="s">
        <v>23</v>
      </c>
      <c r="F47" s="65"/>
      <c r="G47" s="66"/>
      <c r="H47" s="30"/>
      <c r="I47" s="12"/>
      <c r="J47" s="17"/>
      <c r="K47" s="12"/>
    </row>
    <row r="48" spans="1:12" ht="15.75" thickBot="1">
      <c r="A48" s="12"/>
      <c r="B48" s="23"/>
      <c r="C48" s="12"/>
      <c r="D48" s="29"/>
      <c r="E48" s="64" t="s">
        <v>24</v>
      </c>
      <c r="F48" s="65"/>
      <c r="G48" s="66"/>
      <c r="H48" s="30"/>
      <c r="I48" s="12"/>
      <c r="J48" s="17"/>
      <c r="K48" s="12"/>
    </row>
    <row r="49" spans="1:11" ht="15.75" thickBot="1">
      <c r="A49" s="12"/>
      <c r="B49" s="23"/>
      <c r="C49" s="12"/>
      <c r="D49" s="29"/>
      <c r="E49" s="62" t="s">
        <v>25</v>
      </c>
      <c r="F49" s="63"/>
      <c r="G49" s="35">
        <v>19940800</v>
      </c>
      <c r="H49" s="30"/>
      <c r="I49" s="12"/>
      <c r="J49" s="17"/>
      <c r="K49" s="12"/>
    </row>
    <row r="50" spans="1:11" ht="15.75" thickBot="1">
      <c r="A50" s="12"/>
      <c r="B50" s="21"/>
      <c r="C50" s="12"/>
      <c r="D50" s="29"/>
      <c r="E50" s="62" t="s">
        <v>26</v>
      </c>
      <c r="F50" s="63"/>
      <c r="G50" s="36">
        <v>17180614.120000001</v>
      </c>
      <c r="H50" s="30"/>
      <c r="I50" s="12"/>
      <c r="J50" s="17"/>
      <c r="K50" s="12"/>
    </row>
    <row r="51" spans="1:11" ht="15.75" thickBot="1">
      <c r="A51" s="12"/>
      <c r="B51" s="12"/>
      <c r="C51" s="12"/>
      <c r="D51" s="29"/>
      <c r="E51" s="62" t="s">
        <v>27</v>
      </c>
      <c r="F51" s="63"/>
      <c r="G51" s="36">
        <f>G49-G50</f>
        <v>2760185.879999999</v>
      </c>
      <c r="H51" s="30"/>
      <c r="I51" s="12"/>
      <c r="J51" s="17"/>
      <c r="K51" s="12"/>
    </row>
    <row r="52" spans="1:11" ht="15.75" thickBot="1">
      <c r="A52" s="12"/>
      <c r="B52" s="12"/>
      <c r="C52" s="12"/>
      <c r="D52" s="29"/>
      <c r="E52" s="62" t="s">
        <v>28</v>
      </c>
      <c r="F52" s="63"/>
      <c r="G52" s="35">
        <v>429000</v>
      </c>
      <c r="H52" s="30"/>
      <c r="I52" s="12"/>
      <c r="J52" s="17"/>
      <c r="K52" s="12"/>
    </row>
    <row r="53" spans="1:11" ht="15.75" thickBot="1">
      <c r="A53" s="12"/>
      <c r="B53" s="12"/>
      <c r="C53" s="12"/>
      <c r="D53" s="29"/>
      <c r="E53" s="62" t="s">
        <v>29</v>
      </c>
      <c r="F53" s="63"/>
      <c r="G53" s="36">
        <f>G51-G52</f>
        <v>2331185.879999999</v>
      </c>
      <c r="H53" s="30"/>
      <c r="I53" s="12"/>
      <c r="J53" s="17"/>
      <c r="K53" s="12"/>
    </row>
    <row r="54" spans="1:11">
      <c r="A54" s="12"/>
      <c r="B54" s="12"/>
      <c r="C54" s="12"/>
      <c r="D54" s="17"/>
      <c r="E54" s="33"/>
      <c r="F54" s="34"/>
      <c r="G54" s="34"/>
      <c r="H54" s="12"/>
      <c r="I54" s="12"/>
      <c r="J54" s="17"/>
      <c r="K54" s="12"/>
    </row>
    <row r="55" spans="1:11">
      <c r="A55" s="12"/>
      <c r="B55" s="12"/>
      <c r="C55" s="12"/>
      <c r="D55" s="17"/>
      <c r="E55" s="17"/>
      <c r="F55" s="12"/>
      <c r="G55" s="12"/>
      <c r="H55" s="12"/>
      <c r="I55" s="12"/>
      <c r="J55" s="17"/>
      <c r="K55" s="12"/>
    </row>
  </sheetData>
  <mergeCells count="8">
    <mergeCell ref="E53:F53"/>
    <mergeCell ref="E47:G47"/>
    <mergeCell ref="E48:G48"/>
    <mergeCell ref="A1:K1"/>
    <mergeCell ref="E52:F52"/>
    <mergeCell ref="E51:F51"/>
    <mergeCell ref="E50:F50"/>
    <mergeCell ref="E49:F49"/>
  </mergeCells>
  <pageMargins left="0.7" right="0.7" top="0.75" bottom="0.75" header="0.3" footer="0.3"/>
  <pageSetup scale="80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3"/>
  <sheetViews>
    <sheetView workbookViewId="0">
      <selection sqref="A1:K6"/>
    </sheetView>
  </sheetViews>
  <sheetFormatPr defaultRowHeight="15"/>
  <cols>
    <col min="1" max="1" width="11.42578125" customWidth="1"/>
    <col min="2" max="2" width="16.140625" customWidth="1"/>
    <col min="4" max="4" width="11" customWidth="1"/>
    <col min="5" max="5" width="12.28515625" customWidth="1"/>
    <col min="6" max="6" width="15.42578125" customWidth="1"/>
    <col min="7" max="7" width="14.42578125" customWidth="1"/>
    <col min="8" max="8" width="12" customWidth="1"/>
    <col min="9" max="9" width="12.5703125" customWidth="1"/>
    <col min="10" max="10" width="12.7109375" customWidth="1"/>
    <col min="11" max="11" width="11.140625" customWidth="1"/>
  </cols>
  <sheetData>
    <row r="1" spans="1:11" s="43" customFormat="1" ht="18.75">
      <c r="A1" s="67" t="s">
        <v>62</v>
      </c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 ht="45">
      <c r="A2" s="14" t="s">
        <v>8</v>
      </c>
      <c r="B2" s="14" t="s">
        <v>0</v>
      </c>
      <c r="C2" s="14" t="s">
        <v>1</v>
      </c>
      <c r="D2" s="15" t="s">
        <v>2</v>
      </c>
      <c r="E2" s="15" t="s">
        <v>3</v>
      </c>
      <c r="F2" s="14" t="s">
        <v>5</v>
      </c>
      <c r="G2" s="14" t="s">
        <v>6</v>
      </c>
      <c r="H2" s="14" t="s">
        <v>4</v>
      </c>
      <c r="I2" s="14" t="s">
        <v>7</v>
      </c>
      <c r="J2" s="15" t="s">
        <v>10</v>
      </c>
      <c r="K2" s="14" t="s">
        <v>58</v>
      </c>
    </row>
    <row r="3" spans="1:11">
      <c r="A3" s="44">
        <v>43476</v>
      </c>
      <c r="B3" s="12" t="s">
        <v>11</v>
      </c>
      <c r="C3" s="12">
        <v>40</v>
      </c>
      <c r="D3" s="17">
        <v>13800</v>
      </c>
      <c r="E3" s="17">
        <v>14100</v>
      </c>
      <c r="F3" s="18">
        <f>C3*E3</f>
        <v>564000</v>
      </c>
      <c r="G3" s="18">
        <v>564000</v>
      </c>
      <c r="H3" s="18">
        <f>E3-D3</f>
        <v>300</v>
      </c>
      <c r="I3" s="18">
        <f>C3*H3</f>
        <v>12000</v>
      </c>
      <c r="J3" s="17">
        <v>12000</v>
      </c>
      <c r="K3" s="12"/>
    </row>
    <row r="4" spans="1:11">
      <c r="A4" s="21"/>
      <c r="B4" s="12" t="s">
        <v>12</v>
      </c>
      <c r="C4" s="12">
        <v>11</v>
      </c>
      <c r="D4" s="17">
        <v>35250</v>
      </c>
      <c r="E4" s="17">
        <v>35750</v>
      </c>
      <c r="F4" s="18">
        <f>C4*E4</f>
        <v>393250</v>
      </c>
      <c r="G4" s="37">
        <f t="shared" ref="G4" si="0">G3+F4</f>
        <v>957250</v>
      </c>
      <c r="H4" s="18">
        <f t="shared" ref="H4" si="1">E4-D4</f>
        <v>500</v>
      </c>
      <c r="I4" s="18">
        <f>C4*H4</f>
        <v>5500</v>
      </c>
      <c r="J4" s="11">
        <f>J3+I4</f>
        <v>17500</v>
      </c>
      <c r="K4" s="12"/>
    </row>
    <row r="5" spans="1:11">
      <c r="A5" s="12"/>
      <c r="B5" s="21" t="s">
        <v>63</v>
      </c>
      <c r="C5" s="21"/>
      <c r="D5" s="11"/>
      <c r="E5" s="11"/>
      <c r="F5" s="11">
        <v>-957250</v>
      </c>
      <c r="G5" s="13">
        <f>G4+F5</f>
        <v>0</v>
      </c>
      <c r="H5" s="12"/>
      <c r="I5" s="12"/>
      <c r="J5" s="17"/>
      <c r="K5" s="12"/>
    </row>
    <row r="6" spans="1:11">
      <c r="A6" s="12"/>
      <c r="B6" s="21"/>
      <c r="C6" s="21"/>
      <c r="D6" s="11"/>
      <c r="E6" s="11"/>
      <c r="F6" s="11"/>
      <c r="G6" s="13"/>
      <c r="H6" s="12"/>
      <c r="I6" s="12"/>
      <c r="J6" s="17"/>
      <c r="K6" s="12"/>
    </row>
    <row r="7" spans="1:11">
      <c r="A7" s="44">
        <v>43507</v>
      </c>
      <c r="B7" s="21" t="s">
        <v>11</v>
      </c>
      <c r="C7" s="23">
        <v>40</v>
      </c>
      <c r="D7" s="24">
        <v>13800</v>
      </c>
      <c r="E7" s="24">
        <v>14100</v>
      </c>
      <c r="F7" s="20">
        <f>C7*E7</f>
        <v>564000</v>
      </c>
      <c r="G7" s="20">
        <v>564000</v>
      </c>
      <c r="H7" s="18">
        <f>E7-D7</f>
        <v>300</v>
      </c>
      <c r="I7" s="18">
        <f>C7*H7</f>
        <v>12000</v>
      </c>
      <c r="J7" s="24">
        <v>12000</v>
      </c>
      <c r="K7" s="12"/>
    </row>
    <row r="8" spans="1:11" ht="15.75" thickBot="1">
      <c r="A8" s="21"/>
      <c r="B8" s="21" t="s">
        <v>12</v>
      </c>
      <c r="C8" s="23">
        <v>10</v>
      </c>
      <c r="D8" s="24">
        <v>35250</v>
      </c>
      <c r="E8" s="24">
        <v>35750</v>
      </c>
      <c r="F8" s="20">
        <f>C8*E8</f>
        <v>357500</v>
      </c>
      <c r="G8" s="41">
        <f t="shared" ref="G8" si="2">G7+F8</f>
        <v>921500</v>
      </c>
      <c r="H8" s="18">
        <f>E8-D8</f>
        <v>500</v>
      </c>
      <c r="I8" s="18">
        <f>C8*H8</f>
        <v>5000</v>
      </c>
      <c r="J8" s="11">
        <f>J7+I8</f>
        <v>17000</v>
      </c>
      <c r="K8" s="12"/>
    </row>
    <row r="9" spans="1:11">
      <c r="A9" s="12"/>
      <c r="B9" s="21" t="s">
        <v>63</v>
      </c>
      <c r="C9" s="21"/>
      <c r="D9" s="11"/>
      <c r="E9" s="11"/>
      <c r="F9" s="11">
        <v>-921500</v>
      </c>
      <c r="G9" s="13">
        <f>G8+F9</f>
        <v>0</v>
      </c>
      <c r="H9" s="12"/>
      <c r="I9" s="18"/>
      <c r="J9" s="17"/>
      <c r="K9" s="12"/>
    </row>
    <row r="10" spans="1:11">
      <c r="A10" s="12"/>
      <c r="B10" s="21"/>
      <c r="C10" s="21"/>
      <c r="D10" s="11"/>
      <c r="E10" s="11"/>
      <c r="F10" s="11"/>
      <c r="G10" s="13"/>
      <c r="H10" s="12"/>
      <c r="I10" s="18"/>
      <c r="J10" s="17"/>
      <c r="K10" s="12"/>
    </row>
    <row r="11" spans="1:11">
      <c r="A11" s="44">
        <v>43566</v>
      </c>
      <c r="B11" s="21" t="s">
        <v>11</v>
      </c>
      <c r="C11" s="23">
        <v>38</v>
      </c>
      <c r="D11" s="24">
        <v>13800</v>
      </c>
      <c r="E11" s="24">
        <v>14100</v>
      </c>
      <c r="F11" s="20">
        <f>C11*E11</f>
        <v>535800</v>
      </c>
      <c r="G11" s="20">
        <v>535800</v>
      </c>
      <c r="H11" s="18">
        <f>E11-D11</f>
        <v>300</v>
      </c>
      <c r="I11" s="18">
        <f>C11*H11</f>
        <v>11400</v>
      </c>
      <c r="J11" s="24">
        <v>11400</v>
      </c>
      <c r="K11" s="12"/>
    </row>
    <row r="12" spans="1:11" ht="15.75" thickBot="1">
      <c r="A12" s="21"/>
      <c r="B12" s="21" t="s">
        <v>12</v>
      </c>
      <c r="C12" s="23">
        <v>9</v>
      </c>
      <c r="D12" s="24">
        <v>35250</v>
      </c>
      <c r="E12" s="24">
        <v>35750</v>
      </c>
      <c r="F12" s="20">
        <f>C12*E12</f>
        <v>321750</v>
      </c>
      <c r="G12" s="41">
        <f>G11+F12</f>
        <v>857550</v>
      </c>
      <c r="H12" s="18">
        <f>E12-D12</f>
        <v>500</v>
      </c>
      <c r="I12" s="18">
        <f>C12*H12</f>
        <v>4500</v>
      </c>
      <c r="J12" s="11">
        <f>J11+I12</f>
        <v>15900</v>
      </c>
      <c r="K12" s="12"/>
    </row>
    <row r="13" spans="1:11">
      <c r="A13" s="12"/>
      <c r="B13" s="21" t="s">
        <v>63</v>
      </c>
      <c r="C13" s="21"/>
      <c r="D13" s="11"/>
      <c r="E13" s="11"/>
      <c r="F13" s="11">
        <v>-857550</v>
      </c>
      <c r="G13" s="42">
        <f>G12+F13</f>
        <v>0</v>
      </c>
      <c r="H13" s="12"/>
      <c r="I13" s="18"/>
      <c r="J13" s="17"/>
      <c r="K13" s="12"/>
    </row>
  </sheetData>
  <mergeCells count="1"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A22" sqref="A22"/>
    </sheetView>
  </sheetViews>
  <sheetFormatPr defaultRowHeight="15"/>
  <cols>
    <col min="1" max="1" width="10.85546875" customWidth="1"/>
    <col min="2" max="2" width="16" customWidth="1"/>
    <col min="4" max="4" width="12.140625" customWidth="1"/>
    <col min="5" max="5" width="11.7109375" customWidth="1"/>
    <col min="6" max="6" width="12.85546875" customWidth="1"/>
    <col min="7" max="7" width="11.28515625" customWidth="1"/>
    <col min="8" max="8" width="10.42578125" customWidth="1"/>
    <col min="9" max="9" width="11.85546875" customWidth="1"/>
    <col min="10" max="10" width="11.5703125" customWidth="1"/>
    <col min="11" max="11" width="11.140625" customWidth="1"/>
  </cols>
  <sheetData>
    <row r="1" spans="1:11" ht="18.75">
      <c r="A1" s="67" t="s">
        <v>76</v>
      </c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 ht="60">
      <c r="A2" s="14" t="s">
        <v>8</v>
      </c>
      <c r="B2" s="14" t="s">
        <v>0</v>
      </c>
      <c r="C2" s="14" t="s">
        <v>1</v>
      </c>
      <c r="D2" s="15" t="s">
        <v>2</v>
      </c>
      <c r="E2" s="15" t="s">
        <v>3</v>
      </c>
      <c r="F2" s="14" t="s">
        <v>5</v>
      </c>
      <c r="G2" s="14" t="s">
        <v>6</v>
      </c>
      <c r="H2" s="14" t="s">
        <v>4</v>
      </c>
      <c r="I2" s="14" t="s">
        <v>7</v>
      </c>
      <c r="J2" s="15" t="s">
        <v>10</v>
      </c>
      <c r="K2" s="14" t="s">
        <v>58</v>
      </c>
    </row>
    <row r="3" spans="1:11">
      <c r="A3" s="44">
        <v>43627</v>
      </c>
      <c r="B3" s="12" t="s">
        <v>11</v>
      </c>
      <c r="C3" s="12">
        <v>29</v>
      </c>
      <c r="D3" s="17">
        <v>10500</v>
      </c>
      <c r="E3" s="17">
        <v>14100</v>
      </c>
      <c r="F3" s="18">
        <f>C3*E3</f>
        <v>408900</v>
      </c>
      <c r="G3" s="18">
        <v>408900</v>
      </c>
      <c r="H3" s="18">
        <f>E3-D3</f>
        <v>3600</v>
      </c>
      <c r="I3" s="18">
        <f>C3*H3</f>
        <v>104400</v>
      </c>
      <c r="J3" s="17">
        <v>8700</v>
      </c>
      <c r="K3" s="12"/>
    </row>
    <row r="4" spans="1:11">
      <c r="A4" s="21"/>
      <c r="B4" s="12" t="s">
        <v>12</v>
      </c>
      <c r="C4" s="12">
        <v>1</v>
      </c>
      <c r="D4" s="17">
        <v>34500</v>
      </c>
      <c r="E4" s="17">
        <v>39000</v>
      </c>
      <c r="F4" s="18">
        <f>C4*E4</f>
        <v>39000</v>
      </c>
      <c r="G4" s="38">
        <f t="shared" ref="G4:G5" si="0">G3+F4</f>
        <v>447900</v>
      </c>
      <c r="H4" s="18">
        <f t="shared" ref="H4:H5" si="1">E4-D4</f>
        <v>4500</v>
      </c>
      <c r="I4" s="18">
        <f>C4*H4</f>
        <v>4500</v>
      </c>
      <c r="J4" s="24">
        <f>J3+I4</f>
        <v>13200</v>
      </c>
      <c r="K4" s="12"/>
    </row>
    <row r="5" spans="1:11" ht="15.75" thickBot="1">
      <c r="A5" s="21"/>
      <c r="B5" s="12" t="s">
        <v>75</v>
      </c>
      <c r="C5" s="12">
        <v>10</v>
      </c>
      <c r="D5" s="17">
        <v>30500</v>
      </c>
      <c r="E5" s="17">
        <v>35000</v>
      </c>
      <c r="F5" s="18">
        <f>C5*E5</f>
        <v>350000</v>
      </c>
      <c r="G5" s="45">
        <f t="shared" si="0"/>
        <v>797900</v>
      </c>
      <c r="H5" s="18">
        <f t="shared" si="1"/>
        <v>4500</v>
      </c>
      <c r="I5" s="18">
        <f>C5*H5</f>
        <v>45000</v>
      </c>
      <c r="J5" s="24">
        <f>J4+I5</f>
        <v>58200</v>
      </c>
      <c r="K5" s="12"/>
    </row>
    <row r="6" spans="1:11">
      <c r="A6" s="12"/>
      <c r="B6" s="21" t="s">
        <v>77</v>
      </c>
      <c r="C6" s="21"/>
      <c r="D6" s="11"/>
      <c r="E6" s="11"/>
      <c r="F6" s="11">
        <v>-797900</v>
      </c>
      <c r="G6" s="42">
        <f>G5+F6</f>
        <v>0</v>
      </c>
      <c r="H6" s="12"/>
      <c r="I6" s="12"/>
      <c r="J6" s="17"/>
      <c r="K6" s="12"/>
    </row>
    <row r="7" spans="1:11">
      <c r="A7" s="12"/>
      <c r="B7" s="21"/>
      <c r="C7" s="21"/>
      <c r="D7" s="11"/>
      <c r="E7" s="11"/>
      <c r="F7" s="11"/>
      <c r="G7" s="13"/>
      <c r="H7" s="12"/>
      <c r="I7" s="12"/>
      <c r="J7" s="17"/>
      <c r="K7" s="12"/>
    </row>
  </sheetData>
  <mergeCells count="1">
    <mergeCell ref="A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GODOWN</vt:lpstr>
      <vt:lpstr>DAR</vt:lpstr>
      <vt:lpstr>MOSHI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2019-11-13T13:01:30Z</dcterms:modified>
</cp:coreProperties>
</file>