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activeTab="2"/>
  </bookViews>
  <sheets>
    <sheet name="GODOWN" sheetId="1" r:id="rId1"/>
    <sheet name="DAR" sheetId="2" r:id="rId2"/>
    <sheet name="MOSHI" sheetId="3" r:id="rId3"/>
    <sheet name="Sheet1" sheetId="4" r:id="rId4"/>
    <sheet name="Sheet2" sheetId="5" r:id="rId5"/>
  </sheets>
  <calcPr calcId="124519"/>
</workbook>
</file>

<file path=xl/calcChain.xml><?xml version="1.0" encoding="utf-8"?>
<calcChain xmlns="http://schemas.openxmlformats.org/spreadsheetml/2006/main">
  <c r="G47" i="3"/>
  <c r="G45"/>
  <c r="G30"/>
  <c r="L12"/>
  <c r="L13"/>
  <c r="L14"/>
  <c r="L11"/>
  <c r="L15" s="1"/>
  <c r="H14"/>
  <c r="I14" s="1"/>
  <c r="F14"/>
  <c r="G61" i="2"/>
  <c r="L40"/>
  <c r="G41"/>
  <c r="I40"/>
  <c r="H40"/>
  <c r="F40"/>
  <c r="F23"/>
  <c r="H23"/>
  <c r="I23" s="1"/>
  <c r="L23"/>
  <c r="F22"/>
  <c r="H22"/>
  <c r="I22" s="1"/>
  <c r="L22"/>
  <c r="F10"/>
  <c r="H10"/>
  <c r="I10" s="1"/>
  <c r="L10"/>
  <c r="G61" i="1"/>
  <c r="L44"/>
  <c r="L4"/>
  <c r="L5"/>
  <c r="L6"/>
  <c r="L7"/>
  <c r="L8"/>
  <c r="L9"/>
  <c r="L3"/>
  <c r="F9"/>
  <c r="H9"/>
  <c r="I9" s="1"/>
  <c r="F8"/>
  <c r="H8"/>
  <c r="I8" s="1"/>
  <c r="L49"/>
  <c r="L50"/>
  <c r="L48"/>
  <c r="L19" i="3"/>
  <c r="L20"/>
  <c r="L18"/>
  <c r="H50" i="1"/>
  <c r="I50" s="1"/>
  <c r="F50"/>
  <c r="L20"/>
  <c r="L21"/>
  <c r="L22"/>
  <c r="L23"/>
  <c r="L24"/>
  <c r="L25"/>
  <c r="L26"/>
  <c r="L19"/>
  <c r="H22"/>
  <c r="I22" s="1"/>
  <c r="H23"/>
  <c r="I23" s="1"/>
  <c r="H24"/>
  <c r="I24" s="1"/>
  <c r="H25"/>
  <c r="I25" s="1"/>
  <c r="H26"/>
  <c r="I26" s="1"/>
  <c r="F22"/>
  <c r="F23"/>
  <c r="F24"/>
  <c r="F25"/>
  <c r="F26"/>
  <c r="L17" i="2"/>
  <c r="L18"/>
  <c r="L19"/>
  <c r="L20"/>
  <c r="L21"/>
  <c r="L16"/>
  <c r="F21"/>
  <c r="H21"/>
  <c r="I21" s="1"/>
  <c r="L4"/>
  <c r="L5"/>
  <c r="L6"/>
  <c r="L7"/>
  <c r="L8"/>
  <c r="L9"/>
  <c r="L3"/>
  <c r="L11" s="1"/>
  <c r="F9"/>
  <c r="H9"/>
  <c r="I9" s="1"/>
  <c r="F8"/>
  <c r="H8"/>
  <c r="I8" s="1"/>
  <c r="F7"/>
  <c r="H7"/>
  <c r="I7" s="1"/>
  <c r="L37"/>
  <c r="L36"/>
  <c r="H37"/>
  <c r="I37" s="1"/>
  <c r="J37" s="1"/>
  <c r="F37"/>
  <c r="G37" s="1"/>
  <c r="G38" s="1"/>
  <c r="H36"/>
  <c r="I36" s="1"/>
  <c r="F36"/>
  <c r="L60"/>
  <c r="L59"/>
  <c r="G6" i="5"/>
  <c r="J5"/>
  <c r="I5"/>
  <c r="H5"/>
  <c r="G5"/>
  <c r="F5"/>
  <c r="H4"/>
  <c r="I4" s="1"/>
  <c r="J4" s="1"/>
  <c r="F4"/>
  <c r="G4" s="1"/>
  <c r="H3"/>
  <c r="I3" s="1"/>
  <c r="F3"/>
  <c r="L27" i="3"/>
  <c r="L28"/>
  <c r="L29"/>
  <c r="L26"/>
  <c r="H28"/>
  <c r="I28" s="1"/>
  <c r="H29"/>
  <c r="I29" s="1"/>
  <c r="F28"/>
  <c r="F29"/>
  <c r="H27"/>
  <c r="I27" s="1"/>
  <c r="J27" s="1"/>
  <c r="J28" s="1"/>
  <c r="F27"/>
  <c r="G27" s="1"/>
  <c r="H26"/>
  <c r="I26" s="1"/>
  <c r="F26"/>
  <c r="L44" i="2"/>
  <c r="L45"/>
  <c r="L46"/>
  <c r="L47"/>
  <c r="L43"/>
  <c r="H19" i="3"/>
  <c r="I19" s="1"/>
  <c r="J19" s="1"/>
  <c r="H20"/>
  <c r="I20" s="1"/>
  <c r="F19"/>
  <c r="G19" s="1"/>
  <c r="F20"/>
  <c r="L4"/>
  <c r="L5"/>
  <c r="L3"/>
  <c r="L27" i="2"/>
  <c r="L28"/>
  <c r="L29"/>
  <c r="L30"/>
  <c r="L26"/>
  <c r="F30"/>
  <c r="H30"/>
  <c r="I30" s="1"/>
  <c r="L37" i="1"/>
  <c r="L38"/>
  <c r="L39"/>
  <c r="L40"/>
  <c r="L36"/>
  <c r="L41" s="1"/>
  <c r="H19" i="2"/>
  <c r="I19" s="1"/>
  <c r="H20"/>
  <c r="I20" s="1"/>
  <c r="F19"/>
  <c r="F20"/>
  <c r="H6"/>
  <c r="I6" s="1"/>
  <c r="F6"/>
  <c r="G63" i="1"/>
  <c r="G64" s="1"/>
  <c r="G65" s="1"/>
  <c r="G28" i="3" l="1"/>
  <c r="G29" s="1"/>
  <c r="G31" s="1"/>
  <c r="L30"/>
  <c r="L21"/>
  <c r="L6"/>
  <c r="L24" i="2"/>
  <c r="L61"/>
  <c r="L38"/>
  <c r="L31"/>
  <c r="L51" i="1"/>
  <c r="L10"/>
  <c r="G20" i="3"/>
  <c r="G21" s="1"/>
  <c r="L27" i="1"/>
  <c r="J29" i="3"/>
  <c r="J20"/>
  <c r="G67" i="1"/>
  <c r="G68" s="1"/>
  <c r="G69" s="1"/>
  <c r="G70" s="1"/>
  <c r="G71" s="1"/>
  <c r="G72" s="1"/>
  <c r="G73" s="1"/>
  <c r="G74" s="1"/>
  <c r="G75" s="1"/>
  <c r="G76" s="1"/>
  <c r="G77" s="1"/>
  <c r="G78" s="1"/>
  <c r="G79" s="1"/>
  <c r="G66"/>
  <c r="H5" i="3"/>
  <c r="I5" s="1"/>
  <c r="F5"/>
  <c r="F29" i="2"/>
  <c r="H29"/>
  <c r="I29" s="1"/>
  <c r="G13" i="4"/>
  <c r="G12"/>
  <c r="H12"/>
  <c r="I12" s="1"/>
  <c r="J12" s="1"/>
  <c r="F12"/>
  <c r="H11"/>
  <c r="I11" s="1"/>
  <c r="F11"/>
  <c r="H8"/>
  <c r="I8" s="1"/>
  <c r="J8" s="1"/>
  <c r="F8"/>
  <c r="G8" s="1"/>
  <c r="G9" s="1"/>
  <c r="I7"/>
  <c r="H7"/>
  <c r="F7"/>
  <c r="H4"/>
  <c r="I4" s="1"/>
  <c r="J4" s="1"/>
  <c r="F4"/>
  <c r="G4" s="1"/>
  <c r="G5" s="1"/>
  <c r="H3"/>
  <c r="I3" s="1"/>
  <c r="F3"/>
  <c r="L45" i="1"/>
  <c r="H45"/>
  <c r="I45" s="1"/>
  <c r="J45" s="1"/>
  <c r="F45"/>
  <c r="G45" s="1"/>
  <c r="G46" s="1"/>
  <c r="H44"/>
  <c r="I44" s="1"/>
  <c r="F44"/>
  <c r="H39"/>
  <c r="I39" s="1"/>
  <c r="H40"/>
  <c r="I40" s="1"/>
  <c r="F39"/>
  <c r="F40"/>
  <c r="H18" i="2"/>
  <c r="I18" s="1"/>
  <c r="F18"/>
  <c r="F47"/>
  <c r="H47"/>
  <c r="I47" s="1"/>
  <c r="H13" i="3"/>
  <c r="I13" s="1"/>
  <c r="F13"/>
  <c r="F46" i="2"/>
  <c r="H46"/>
  <c r="I46" s="1"/>
  <c r="F45"/>
  <c r="H45"/>
  <c r="I45" s="1"/>
  <c r="H28"/>
  <c r="I28" s="1"/>
  <c r="F28"/>
  <c r="L46" i="1" l="1"/>
  <c r="L48" i="2"/>
  <c r="H38" i="1"/>
  <c r="H3" i="3"/>
  <c r="I3" s="1"/>
  <c r="H60" i="2"/>
  <c r="I60" s="1"/>
  <c r="J60" s="1"/>
  <c r="F60"/>
  <c r="G60" s="1"/>
  <c r="H49" i="1" l="1"/>
  <c r="I49" s="1"/>
  <c r="J49" s="1"/>
  <c r="J50" s="1"/>
  <c r="F49"/>
  <c r="G49" s="1"/>
  <c r="H48"/>
  <c r="I48" s="1"/>
  <c r="F48"/>
  <c r="H5" i="2"/>
  <c r="I5" s="1"/>
  <c r="F5"/>
  <c r="G50" i="1" l="1"/>
  <c r="I38"/>
  <c r="F38"/>
  <c r="G51" l="1"/>
  <c r="G52" s="1"/>
  <c r="H12" i="3"/>
  <c r="I12" s="1"/>
  <c r="J12" s="1"/>
  <c r="J13" s="1"/>
  <c r="J14" s="1"/>
  <c r="F12"/>
  <c r="G12" s="1"/>
  <c r="G13" l="1"/>
  <c r="H37" i="1"/>
  <c r="I37" s="1"/>
  <c r="J37" s="1"/>
  <c r="J38" s="1"/>
  <c r="J39" s="1"/>
  <c r="J40" s="1"/>
  <c r="F37"/>
  <c r="G37" s="1"/>
  <c r="G38" s="1"/>
  <c r="G39" s="1"/>
  <c r="G40" s="1"/>
  <c r="G41" s="1"/>
  <c r="G42" s="1"/>
  <c r="H36"/>
  <c r="I36" s="1"/>
  <c r="F36"/>
  <c r="H21"/>
  <c r="I21" s="1"/>
  <c r="F21"/>
  <c r="G14" i="3" l="1"/>
  <c r="G15" s="1"/>
  <c r="G16" s="1"/>
  <c r="H20" i="1"/>
  <c r="I20" s="1"/>
  <c r="J20" s="1"/>
  <c r="J21" s="1"/>
  <c r="J22" s="1"/>
  <c r="J23" s="1"/>
  <c r="J24" s="1"/>
  <c r="J25" s="1"/>
  <c r="J26" s="1"/>
  <c r="F20"/>
  <c r="H19"/>
  <c r="I19" s="1"/>
  <c r="F19"/>
  <c r="H27" i="2"/>
  <c r="I27" s="1"/>
  <c r="J27" s="1"/>
  <c r="J28" s="1"/>
  <c r="J29" s="1"/>
  <c r="J30" s="1"/>
  <c r="F27"/>
  <c r="G27" s="1"/>
  <c r="G28" s="1"/>
  <c r="G29" s="1"/>
  <c r="G30" s="1"/>
  <c r="G31" s="1"/>
  <c r="H26"/>
  <c r="I26" s="1"/>
  <c r="F26"/>
  <c r="H17"/>
  <c r="I17" s="1"/>
  <c r="J17" s="1"/>
  <c r="J18" s="1"/>
  <c r="J19" s="1"/>
  <c r="J20" s="1"/>
  <c r="J21" s="1"/>
  <c r="J22" s="1"/>
  <c r="J23" s="1"/>
  <c r="F17"/>
  <c r="G17" s="1"/>
  <c r="G18" s="1"/>
  <c r="G19" s="1"/>
  <c r="G20" s="1"/>
  <c r="H16"/>
  <c r="I16" s="1"/>
  <c r="F16"/>
  <c r="G21" l="1"/>
  <c r="G22" s="1"/>
  <c r="G23" s="1"/>
  <c r="G24" s="1"/>
  <c r="G20" i="1"/>
  <c r="G21" s="1"/>
  <c r="G22" l="1"/>
  <c r="G23" s="1"/>
  <c r="G24" s="1"/>
  <c r="G25" s="1"/>
  <c r="G26" s="1"/>
  <c r="G27" s="1"/>
  <c r="G28" s="1"/>
  <c r="G29" s="1"/>
  <c r="G30" s="1"/>
  <c r="G31" s="1"/>
  <c r="G32" s="1"/>
  <c r="G33" s="1"/>
  <c r="F44" i="2"/>
  <c r="G44" s="1"/>
  <c r="G45" s="1"/>
  <c r="G46" s="1"/>
  <c r="G47" s="1"/>
  <c r="H44"/>
  <c r="I44" s="1"/>
  <c r="J44" s="1"/>
  <c r="J45" s="1"/>
  <c r="J46" s="1"/>
  <c r="J47" s="1"/>
  <c r="G48" l="1"/>
  <c r="G49" s="1"/>
  <c r="G32"/>
  <c r="G33" s="1"/>
  <c r="G34" s="1"/>
  <c r="F18" i="3"/>
  <c r="H18"/>
  <c r="I18" s="1"/>
  <c r="H43" i="2" l="1"/>
  <c r="I43" s="1"/>
  <c r="F43"/>
  <c r="H59"/>
  <c r="I59" s="1"/>
  <c r="F59"/>
  <c r="G22" i="3" l="1"/>
  <c r="G23" s="1"/>
  <c r="G24" s="1"/>
  <c r="H11"/>
  <c r="I11" s="1"/>
  <c r="F11"/>
  <c r="H4" i="2" l="1"/>
  <c r="I4" s="1"/>
  <c r="J4" s="1"/>
  <c r="J5" s="1"/>
  <c r="J6" s="1"/>
  <c r="J7" s="1"/>
  <c r="J8" s="1"/>
  <c r="J9" s="1"/>
  <c r="J10" s="1"/>
  <c r="F4"/>
  <c r="G4" s="1"/>
  <c r="G5" s="1"/>
  <c r="G6" s="1"/>
  <c r="G7" l="1"/>
  <c r="G8" s="1"/>
  <c r="G9" s="1"/>
  <c r="H4" i="3"/>
  <c r="I4" s="1"/>
  <c r="J4" s="1"/>
  <c r="J5" s="1"/>
  <c r="F4"/>
  <c r="G4" s="1"/>
  <c r="G5" s="1"/>
  <c r="G6" s="1"/>
  <c r="F3"/>
  <c r="G10" i="2" l="1"/>
  <c r="G11" s="1"/>
  <c r="G12" s="1"/>
  <c r="G13" s="1"/>
  <c r="G14" s="1"/>
  <c r="G7" i="3"/>
  <c r="G8" s="1"/>
  <c r="G9" s="1"/>
  <c r="H3" i="2"/>
  <c r="I3" s="1"/>
  <c r="F3"/>
  <c r="F7" i="1"/>
  <c r="H7"/>
  <c r="I7" s="1"/>
  <c r="H6" l="1"/>
  <c r="I6" s="1"/>
  <c r="F6"/>
  <c r="H5"/>
  <c r="I5" s="1"/>
  <c r="F5"/>
  <c r="H4"/>
  <c r="I4" s="1"/>
  <c r="J4" s="1"/>
  <c r="F4"/>
  <c r="G4" s="1"/>
  <c r="H3"/>
  <c r="I3" s="1"/>
  <c r="F3"/>
  <c r="J5" l="1"/>
  <c r="J6" s="1"/>
  <c r="J7" s="1"/>
  <c r="J8" s="1"/>
  <c r="J9" s="1"/>
  <c r="G5"/>
  <c r="G6" s="1"/>
  <c r="G7" s="1"/>
  <c r="G8" s="1"/>
  <c r="G9" s="1"/>
  <c r="G10" s="1"/>
  <c r="G11" s="1"/>
</calcChain>
</file>

<file path=xl/sharedStrings.xml><?xml version="1.0" encoding="utf-8"?>
<sst xmlns="http://schemas.openxmlformats.org/spreadsheetml/2006/main" count="236" uniqueCount="123">
  <si>
    <t>ITEM</t>
  </si>
  <si>
    <t>QTY</t>
  </si>
  <si>
    <t>COST PRICE</t>
  </si>
  <si>
    <t>SELLING PRICE</t>
  </si>
  <si>
    <t>MARGIN</t>
  </si>
  <si>
    <t>VALUE</t>
  </si>
  <si>
    <t>CUMMULATIVE VALUE</t>
  </si>
  <si>
    <t>TOTAL MARGIN</t>
  </si>
  <si>
    <t>NAME</t>
  </si>
  <si>
    <t>TAUSI</t>
  </si>
  <si>
    <t>CUMMULATIVE MARGIN</t>
  </si>
  <si>
    <t>Mhn 6kg gas</t>
  </si>
  <si>
    <t>Mhn 15kg gas</t>
  </si>
  <si>
    <t>Burner</t>
  </si>
  <si>
    <t>Mhn 38kg gas</t>
  </si>
  <si>
    <t>CAROL</t>
  </si>
  <si>
    <t>AFRICANA</t>
  </si>
  <si>
    <t>M-PESA</t>
  </si>
  <si>
    <t>TEGETA</t>
  </si>
  <si>
    <t>LINDA</t>
  </si>
  <si>
    <t>Lunch</t>
  </si>
  <si>
    <t>PEMBE</t>
  </si>
  <si>
    <t>GRAND</t>
  </si>
  <si>
    <t>SUMMARY</t>
  </si>
  <si>
    <t>TOTAL SALES</t>
  </si>
  <si>
    <t>COST OF SALES</t>
  </si>
  <si>
    <t>GROSS PROFIT</t>
  </si>
  <si>
    <t>EXPENSES</t>
  </si>
  <si>
    <t>NET PROFIT</t>
  </si>
  <si>
    <t>Mhn 6kg complete</t>
  </si>
  <si>
    <t xml:space="preserve"> </t>
  </si>
  <si>
    <t>TABATA</t>
  </si>
  <si>
    <t>LINA A/C</t>
  </si>
  <si>
    <t>TOTAL</t>
  </si>
  <si>
    <t>Trivet</t>
  </si>
  <si>
    <t>happys lunch</t>
  </si>
  <si>
    <t>GODOWN</t>
  </si>
  <si>
    <t>cash to lina</t>
  </si>
  <si>
    <t>From godown</t>
  </si>
  <si>
    <t>EQUITY ACCOUNT</t>
  </si>
  <si>
    <t>O2 gas 8.5kg</t>
  </si>
  <si>
    <t>payment to laborer</t>
  </si>
  <si>
    <t>OFFICE</t>
  </si>
  <si>
    <t>Deposit to DTB</t>
  </si>
  <si>
    <t>fuel T166DRP</t>
  </si>
  <si>
    <t>From tausi</t>
  </si>
  <si>
    <t>O2 8.5 gas</t>
  </si>
  <si>
    <r>
      <t>O</t>
    </r>
    <r>
      <rPr>
        <b/>
        <sz val="10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8.5 gas</t>
    </r>
  </si>
  <si>
    <t>Mhn 6kg cyl.</t>
  </si>
  <si>
    <t>Mhn 6kg gas &amp; cyl.</t>
  </si>
  <si>
    <t>CASH TO LINA</t>
  </si>
  <si>
    <t>M/MAGRETH</t>
  </si>
  <si>
    <t>DEBORA</t>
  </si>
  <si>
    <t>Taifa 6kg complete</t>
  </si>
  <si>
    <t>CASH LINA</t>
  </si>
  <si>
    <t>REMARKS</t>
  </si>
  <si>
    <t>Co2 25kg gas</t>
  </si>
  <si>
    <t>HANCE</t>
  </si>
  <si>
    <t>CASH DEPOSIT TO CRDB A/C</t>
  </si>
  <si>
    <t xml:space="preserve">HANCE A/C FROM 1ST NOV TO 4TH NOV. </t>
  </si>
  <si>
    <t>CASH DEPOSIT TO CRDB</t>
  </si>
  <si>
    <t>purchase of fuel for truck T785DLV</t>
  </si>
  <si>
    <t>Medical O2 8.5</t>
  </si>
  <si>
    <t>EVANCY</t>
  </si>
  <si>
    <t>fuel T900DKK</t>
  </si>
  <si>
    <t>phone credit</t>
  </si>
  <si>
    <t>Mhn15kg gas</t>
  </si>
  <si>
    <t>Mhn 6kg gas &amp; cyl</t>
  </si>
  <si>
    <t>DANIELS ACCOUNT 6/11/2019</t>
  </si>
  <si>
    <t>TO DANIELS A/C</t>
  </si>
  <si>
    <t>to magreths A/C</t>
  </si>
  <si>
    <t>HAPPY</t>
  </si>
  <si>
    <t>transport of gas to customer</t>
  </si>
  <si>
    <t>purchase of phone credit</t>
  </si>
  <si>
    <t>Intersky gas cooker</t>
  </si>
  <si>
    <t>allowance payment to Mr.Temu</t>
  </si>
  <si>
    <t>From magreth</t>
  </si>
  <si>
    <t>From carol</t>
  </si>
  <si>
    <t>allowance payment to driver peter</t>
  </si>
  <si>
    <t>payment for workers transport at night</t>
  </si>
  <si>
    <t>Mhn  6kg gas &amp; cyl.</t>
  </si>
  <si>
    <t>levy payment</t>
  </si>
  <si>
    <t>fuel</t>
  </si>
  <si>
    <t>DATE; 12-NOVEMBER-2019</t>
  </si>
  <si>
    <t>D.A 6.3 gas</t>
  </si>
  <si>
    <t>D.A 3.4 gas</t>
  </si>
  <si>
    <t>Regulator L/P</t>
  </si>
  <si>
    <t>photocopy of documents</t>
  </si>
  <si>
    <t>advance payment to getu</t>
  </si>
  <si>
    <r>
      <t>Med O</t>
    </r>
    <r>
      <rPr>
        <b/>
        <sz val="10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8.5 gas</t>
    </r>
  </si>
  <si>
    <t>Nitrogen liquid (ltrs)</t>
  </si>
  <si>
    <t>fuel for truck T704DKL bought</t>
  </si>
  <si>
    <t>carol and peters lunch paid</t>
  </si>
  <si>
    <t>kimaro and magreths lunch paid</t>
  </si>
  <si>
    <t>payment for magreth ponelas lunch</t>
  </si>
  <si>
    <t>payment for magreth ponelas transport fee</t>
  </si>
  <si>
    <t>purchase of rim paper</t>
  </si>
  <si>
    <t>payment for documents printing</t>
  </si>
  <si>
    <t>purchase of A4 envelope</t>
  </si>
  <si>
    <t>payment for linas transport</t>
  </si>
  <si>
    <t>advance payment to sape</t>
  </si>
  <si>
    <t>transport payment for gases from salima</t>
  </si>
  <si>
    <t>to linas A/C</t>
  </si>
  <si>
    <t>pipe (mtrs)</t>
  </si>
  <si>
    <t>gas transport to Rabininsia</t>
  </si>
  <si>
    <t>payment to laborer for packing and unpacking gas</t>
  </si>
  <si>
    <t>D.A 8.5 gas</t>
  </si>
  <si>
    <t>Pipe (mtrs)</t>
  </si>
  <si>
    <t>Clips</t>
  </si>
  <si>
    <t xml:space="preserve">M-PESA </t>
  </si>
  <si>
    <t>RICHARD</t>
  </si>
  <si>
    <t>M/KUWA</t>
  </si>
  <si>
    <t>advance payment to richard</t>
  </si>
  <si>
    <t>gas to Mr.Steeve</t>
  </si>
  <si>
    <t>TIGO-PESA (504-163)</t>
  </si>
  <si>
    <t>TIGO-PESA (504-351)</t>
  </si>
  <si>
    <t>NGURUKO</t>
  </si>
  <si>
    <t>to nguruko A/C</t>
  </si>
  <si>
    <t>M-PESA maneno</t>
  </si>
  <si>
    <t>mashaka transport at night (unpacking gas)</t>
  </si>
  <si>
    <t>payment to rafael for car service, packing and unpacking gas</t>
  </si>
  <si>
    <t>payment to laborer assisting packing &amp; unpacking gas</t>
  </si>
  <si>
    <t>Depositto DTB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</si>
</sst>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43" fontId="4" fillId="0" borderId="0" xfId="1" applyFont="1"/>
    <xf numFmtId="43" fontId="0" fillId="0" borderId="0" xfId="1" applyFont="1"/>
    <xf numFmtId="43" fontId="0" fillId="0" borderId="0" xfId="0" applyNumberFormat="1"/>
    <xf numFmtId="43" fontId="2" fillId="0" borderId="0" xfId="0" applyNumberFormat="1" applyFont="1"/>
    <xf numFmtId="43" fontId="0" fillId="0" borderId="0" xfId="0" applyNumberFormat="1" applyFont="1"/>
    <xf numFmtId="0" fontId="4" fillId="0" borderId="0" xfId="0" applyFont="1" applyAlignment="1">
      <alignment horizontal="right"/>
    </xf>
    <xf numFmtId="43" fontId="2" fillId="0" borderId="1" xfId="1" applyFont="1" applyBorder="1"/>
    <xf numFmtId="0" fontId="0" fillId="0" borderId="1" xfId="0" applyBorder="1"/>
    <xf numFmtId="43" fontId="2" fillId="0" borderId="1" xfId="0" applyNumberFormat="1" applyFont="1" applyBorder="1"/>
    <xf numFmtId="0" fontId="3" fillId="2" borderId="1" xfId="0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3" fontId="0" fillId="0" borderId="1" xfId="1" applyFont="1" applyBorder="1"/>
    <xf numFmtId="43" fontId="0" fillId="0" borderId="1" xfId="0" applyNumberFormat="1" applyBorder="1"/>
    <xf numFmtId="16" fontId="2" fillId="0" borderId="1" xfId="0" applyNumberFormat="1" applyFont="1" applyBorder="1" applyAlignment="1">
      <alignment horizontal="left"/>
    </xf>
    <xf numFmtId="43" fontId="0" fillId="0" borderId="1" xfId="0" applyNumberFormat="1" applyFont="1" applyBorder="1"/>
    <xf numFmtId="0" fontId="2" fillId="0" borderId="1" xfId="0" applyFont="1" applyBorder="1"/>
    <xf numFmtId="43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43" fontId="1" fillId="0" borderId="1" xfId="1" applyFont="1" applyBorder="1"/>
    <xf numFmtId="43" fontId="6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43" fontId="0" fillId="0" borderId="4" xfId="1" applyFont="1" applyBorder="1"/>
    <xf numFmtId="43" fontId="0" fillId="0" borderId="2" xfId="1" applyFont="1" applyBorder="1"/>
    <xf numFmtId="0" fontId="0" fillId="0" borderId="3" xfId="0" applyBorder="1"/>
    <xf numFmtId="43" fontId="2" fillId="0" borderId="4" xfId="1" applyFont="1" applyBorder="1"/>
    <xf numFmtId="43" fontId="2" fillId="0" borderId="4" xfId="0" applyNumberFormat="1" applyFont="1" applyBorder="1"/>
    <xf numFmtId="43" fontId="0" fillId="0" borderId="6" xfId="1" applyFont="1" applyBorder="1"/>
    <xf numFmtId="0" fontId="0" fillId="0" borderId="6" xfId="0" applyBorder="1"/>
    <xf numFmtId="43" fontId="2" fillId="0" borderId="5" xfId="1" applyFont="1" applyBorder="1"/>
    <xf numFmtId="43" fontId="2" fillId="0" borderId="5" xfId="0" applyNumberFormat="1" applyFont="1" applyBorder="1"/>
    <xf numFmtId="43" fontId="2" fillId="2" borderId="1" xfId="0" applyNumberFormat="1" applyFont="1" applyFill="1" applyBorder="1"/>
    <xf numFmtId="43" fontId="0" fillId="0" borderId="1" xfId="0" applyNumberFormat="1" applyFont="1" applyFill="1" applyBorder="1"/>
    <xf numFmtId="43" fontId="2" fillId="0" borderId="1" xfId="1" applyFont="1" applyFill="1" applyBorder="1"/>
    <xf numFmtId="43" fontId="0" fillId="0" borderId="6" xfId="0" applyNumberFormat="1" applyFont="1" applyBorder="1"/>
    <xf numFmtId="43" fontId="2" fillId="0" borderId="12" xfId="0" applyNumberFormat="1" applyFont="1" applyBorder="1"/>
    <xf numFmtId="43" fontId="2" fillId="0" borderId="6" xfId="0" applyNumberFormat="1" applyFont="1" applyBorder="1"/>
    <xf numFmtId="0" fontId="9" fillId="0" borderId="0" xfId="0" applyFont="1"/>
    <xf numFmtId="14" fontId="2" fillId="2" borderId="1" xfId="0" applyNumberFormat="1" applyFont="1" applyFill="1" applyBorder="1"/>
    <xf numFmtId="43" fontId="2" fillId="0" borderId="12" xfId="0" applyNumberFormat="1" applyFont="1" applyFill="1" applyBorder="1"/>
    <xf numFmtId="43" fontId="2" fillId="0" borderId="6" xfId="0" applyNumberFormat="1" applyFont="1" applyFill="1" applyBorder="1"/>
    <xf numFmtId="43" fontId="0" fillId="0" borderId="2" xfId="0" applyNumberFormat="1" applyBorder="1"/>
    <xf numFmtId="43" fontId="0" fillId="0" borderId="3" xfId="0" applyNumberFormat="1" applyBorder="1"/>
    <xf numFmtId="43" fontId="0" fillId="0" borderId="4" xfId="0" applyNumberFormat="1" applyFont="1" applyBorder="1"/>
    <xf numFmtId="43" fontId="0" fillId="0" borderId="4" xfId="0" applyNumberFormat="1" applyFont="1" applyFill="1" applyBorder="1"/>
    <xf numFmtId="43" fontId="2" fillId="0" borderId="12" xfId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43" fontId="2" fillId="0" borderId="2" xfId="0" applyNumberFormat="1" applyFont="1" applyBorder="1"/>
    <xf numFmtId="43" fontId="2" fillId="0" borderId="3" xfId="0" applyNumberFormat="1" applyFont="1" applyBorder="1"/>
    <xf numFmtId="0" fontId="5" fillId="0" borderId="13" xfId="0" applyFont="1" applyBorder="1" applyAlignment="1">
      <alignment horizontal="right"/>
    </xf>
    <xf numFmtId="43" fontId="2" fillId="0" borderId="10" xfId="1" applyFont="1" applyBorder="1" applyAlignment="1">
      <alignment horizontal="center"/>
    </xf>
    <xf numFmtId="43" fontId="2" fillId="0" borderId="11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opLeftCell="A49" workbookViewId="0">
      <selection activeCell="D72" sqref="D72"/>
    </sheetView>
  </sheetViews>
  <sheetFormatPr defaultRowHeight="15"/>
  <cols>
    <col min="1" max="1" width="14.28515625" customWidth="1"/>
    <col min="2" max="2" width="32" customWidth="1"/>
    <col min="3" max="3" width="5.85546875" customWidth="1"/>
    <col min="4" max="5" width="11.5703125" style="6" bestFit="1" customWidth="1"/>
    <col min="6" max="6" width="16" customWidth="1"/>
    <col min="7" max="7" width="15.140625" customWidth="1"/>
    <col min="8" max="8" width="11.7109375" customWidth="1"/>
    <col min="9" max="9" width="11.5703125" customWidth="1"/>
    <col min="10" max="10" width="12.85546875" customWidth="1"/>
    <col min="11" max="11" width="9.5703125" customWidth="1"/>
    <col min="12" max="12" width="16.140625" customWidth="1"/>
    <col min="13" max="13" width="11.5703125" bestFit="1" customWidth="1"/>
  </cols>
  <sheetData>
    <row r="1" spans="1:12" s="4" customFormat="1" ht="15.75">
      <c r="A1" s="10"/>
      <c r="B1" s="10"/>
      <c r="C1" s="10"/>
      <c r="D1" s="56" t="s">
        <v>83</v>
      </c>
      <c r="E1" s="56"/>
      <c r="F1" s="56"/>
      <c r="G1" s="56"/>
      <c r="H1" s="56"/>
      <c r="I1" s="56"/>
      <c r="J1" s="56"/>
      <c r="K1" s="56"/>
    </row>
    <row r="2" spans="1:12" s="2" customFormat="1" ht="3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6" t="s">
        <v>55</v>
      </c>
    </row>
    <row r="3" spans="1:12">
      <c r="A3" s="53" t="s">
        <v>15</v>
      </c>
      <c r="B3" s="12" t="s">
        <v>11</v>
      </c>
      <c r="C3" s="12">
        <v>66</v>
      </c>
      <c r="D3" s="17">
        <v>13800</v>
      </c>
      <c r="E3" s="17">
        <v>16000</v>
      </c>
      <c r="F3" s="18">
        <f t="shared" ref="F3:F9" si="0">C3*E3</f>
        <v>1056000</v>
      </c>
      <c r="G3" s="18">
        <v>1056000</v>
      </c>
      <c r="H3" s="18">
        <f t="shared" ref="H3:H9" si="1">E3-D3</f>
        <v>2200</v>
      </c>
      <c r="I3" s="18">
        <f t="shared" ref="I3:I9" si="2">C3*H3</f>
        <v>145200</v>
      </c>
      <c r="J3" s="18">
        <v>145200</v>
      </c>
      <c r="K3" s="12"/>
      <c r="L3" s="7">
        <f>C3*D3</f>
        <v>910800</v>
      </c>
    </row>
    <row r="4" spans="1:12">
      <c r="A4" s="19"/>
      <c r="B4" s="12" t="s">
        <v>12</v>
      </c>
      <c r="C4" s="12">
        <v>23</v>
      </c>
      <c r="D4" s="17">
        <v>35250</v>
      </c>
      <c r="E4" s="17">
        <v>39000</v>
      </c>
      <c r="F4" s="18">
        <f t="shared" si="0"/>
        <v>897000</v>
      </c>
      <c r="G4" s="18">
        <f>G3+F4</f>
        <v>1953000</v>
      </c>
      <c r="H4" s="18">
        <f t="shared" si="1"/>
        <v>3750</v>
      </c>
      <c r="I4" s="18">
        <f t="shared" si="2"/>
        <v>86250</v>
      </c>
      <c r="J4" s="18">
        <f t="shared" ref="J4:J9" si="3">J3+I4</f>
        <v>231450</v>
      </c>
      <c r="K4" s="12"/>
      <c r="L4" s="7">
        <f t="shared" ref="L4:L9" si="4">C4*D4</f>
        <v>810750</v>
      </c>
    </row>
    <row r="5" spans="1:12">
      <c r="A5" s="12"/>
      <c r="B5" s="12" t="s">
        <v>48</v>
      </c>
      <c r="C5" s="12">
        <v>4</v>
      </c>
      <c r="D5" s="17">
        <v>20000</v>
      </c>
      <c r="E5" s="17">
        <v>20000</v>
      </c>
      <c r="F5" s="18">
        <f t="shared" si="0"/>
        <v>80000</v>
      </c>
      <c r="G5" s="18">
        <f t="shared" ref="G5:G9" si="5">G4+F5</f>
        <v>2033000</v>
      </c>
      <c r="H5" s="18">
        <f t="shared" si="1"/>
        <v>0</v>
      </c>
      <c r="I5" s="18">
        <f t="shared" si="2"/>
        <v>0</v>
      </c>
      <c r="J5" s="18">
        <f t="shared" si="3"/>
        <v>231450</v>
      </c>
      <c r="K5" s="12"/>
      <c r="L5" s="7">
        <f t="shared" si="4"/>
        <v>80000</v>
      </c>
    </row>
    <row r="6" spans="1:12">
      <c r="A6" s="12"/>
      <c r="B6" s="12" t="s">
        <v>14</v>
      </c>
      <c r="C6" s="12">
        <v>1</v>
      </c>
      <c r="D6" s="17">
        <v>76900</v>
      </c>
      <c r="E6" s="17">
        <v>85000</v>
      </c>
      <c r="F6" s="18">
        <f t="shared" si="0"/>
        <v>85000</v>
      </c>
      <c r="G6" s="18">
        <f t="shared" si="5"/>
        <v>2118000</v>
      </c>
      <c r="H6" s="18">
        <f t="shared" si="1"/>
        <v>8100</v>
      </c>
      <c r="I6" s="18">
        <f t="shared" si="2"/>
        <v>8100</v>
      </c>
      <c r="J6" s="18">
        <f t="shared" si="3"/>
        <v>239550</v>
      </c>
      <c r="K6" s="12"/>
      <c r="L6" s="7">
        <f t="shared" si="4"/>
        <v>76900</v>
      </c>
    </row>
    <row r="7" spans="1:12">
      <c r="A7" s="12"/>
      <c r="B7" s="12" t="s">
        <v>48</v>
      </c>
      <c r="C7" s="12">
        <v>4</v>
      </c>
      <c r="D7" s="17">
        <v>20000</v>
      </c>
      <c r="E7" s="17">
        <v>19000</v>
      </c>
      <c r="F7" s="18">
        <f t="shared" si="0"/>
        <v>76000</v>
      </c>
      <c r="G7" s="20">
        <f t="shared" si="5"/>
        <v>2194000</v>
      </c>
      <c r="H7" s="18">
        <f t="shared" si="1"/>
        <v>-1000</v>
      </c>
      <c r="I7" s="18">
        <f t="shared" si="2"/>
        <v>-4000</v>
      </c>
      <c r="J7" s="20">
        <f t="shared" si="3"/>
        <v>235550</v>
      </c>
      <c r="K7" s="12"/>
      <c r="L7" s="7">
        <f t="shared" si="4"/>
        <v>80000</v>
      </c>
    </row>
    <row r="8" spans="1:12">
      <c r="A8" s="12"/>
      <c r="B8" s="12" t="s">
        <v>13</v>
      </c>
      <c r="C8" s="12">
        <v>4</v>
      </c>
      <c r="D8" s="17">
        <v>2500</v>
      </c>
      <c r="E8" s="17">
        <v>3500</v>
      </c>
      <c r="F8" s="18">
        <f t="shared" si="0"/>
        <v>14000</v>
      </c>
      <c r="G8" s="20">
        <f t="shared" si="5"/>
        <v>2208000</v>
      </c>
      <c r="H8" s="18">
        <f t="shared" si="1"/>
        <v>1000</v>
      </c>
      <c r="I8" s="18">
        <f t="shared" si="2"/>
        <v>4000</v>
      </c>
      <c r="J8" s="20">
        <f t="shared" si="3"/>
        <v>239550</v>
      </c>
      <c r="K8" s="12"/>
      <c r="L8" s="7">
        <f t="shared" si="4"/>
        <v>10000</v>
      </c>
    </row>
    <row r="9" spans="1:12" ht="15.75" thickBot="1">
      <c r="A9" s="12"/>
      <c r="B9" s="12" t="s">
        <v>34</v>
      </c>
      <c r="C9" s="12">
        <v>4</v>
      </c>
      <c r="D9" s="17">
        <v>2800</v>
      </c>
      <c r="E9" s="17">
        <v>3500</v>
      </c>
      <c r="F9" s="18">
        <f t="shared" si="0"/>
        <v>14000</v>
      </c>
      <c r="G9" s="41">
        <f t="shared" si="5"/>
        <v>2222000</v>
      </c>
      <c r="H9" s="18">
        <f t="shared" si="1"/>
        <v>700</v>
      </c>
      <c r="I9" s="18">
        <f t="shared" si="2"/>
        <v>2800</v>
      </c>
      <c r="J9" s="13">
        <f t="shared" si="3"/>
        <v>242350</v>
      </c>
      <c r="K9" s="12"/>
      <c r="L9" s="7">
        <f t="shared" si="4"/>
        <v>11200</v>
      </c>
    </row>
    <row r="10" spans="1:12" s="1" customFormat="1">
      <c r="A10" s="21"/>
      <c r="B10" s="21" t="s">
        <v>37</v>
      </c>
      <c r="C10" s="21"/>
      <c r="D10" s="11"/>
      <c r="E10" s="11"/>
      <c r="F10" s="13">
        <v>-1000000</v>
      </c>
      <c r="G10" s="42">
        <f>G9+F10</f>
        <v>1222000</v>
      </c>
      <c r="H10" s="13"/>
      <c r="I10" s="13"/>
      <c r="J10" s="13"/>
      <c r="K10" s="21"/>
      <c r="L10" s="8">
        <f>SUM(L3:L9)</f>
        <v>1979650</v>
      </c>
    </row>
    <row r="11" spans="1:12" s="1" customFormat="1">
      <c r="A11" s="21"/>
      <c r="B11" s="21" t="s">
        <v>37</v>
      </c>
      <c r="C11" s="21"/>
      <c r="D11" s="11"/>
      <c r="E11" s="11"/>
      <c r="F11" s="13">
        <v>-549000</v>
      </c>
      <c r="G11" s="42">
        <f>G10+F11</f>
        <v>673000</v>
      </c>
      <c r="H11" s="13"/>
      <c r="I11" s="13"/>
      <c r="J11" s="13"/>
      <c r="K11" s="21"/>
      <c r="L11" s="8"/>
    </row>
    <row r="12" spans="1:12" s="1" customFormat="1">
      <c r="A12" s="21"/>
      <c r="B12" s="21"/>
      <c r="C12" s="21"/>
      <c r="D12" s="11"/>
      <c r="E12" s="11"/>
      <c r="F12" s="13"/>
      <c r="G12" s="42"/>
      <c r="H12" s="13"/>
      <c r="I12" s="13"/>
      <c r="J12" s="13"/>
      <c r="K12" s="21"/>
      <c r="L12" s="8"/>
    </row>
    <row r="13" spans="1:12" s="1" customFormat="1">
      <c r="A13" s="21"/>
      <c r="B13" s="21"/>
      <c r="C13" s="21"/>
      <c r="D13" s="11"/>
      <c r="E13" s="11"/>
      <c r="F13" s="13"/>
      <c r="G13" s="42"/>
      <c r="H13" s="13"/>
      <c r="I13" s="13"/>
      <c r="J13" s="13"/>
      <c r="K13" s="21"/>
      <c r="L13" s="8"/>
    </row>
    <row r="14" spans="1:12" s="1" customFormat="1">
      <c r="A14" s="21"/>
      <c r="B14" s="21"/>
      <c r="C14" s="21"/>
      <c r="D14" s="11"/>
      <c r="E14" s="11"/>
      <c r="F14" s="13"/>
      <c r="G14" s="42"/>
      <c r="H14" s="13"/>
      <c r="I14" s="13"/>
      <c r="J14" s="13"/>
      <c r="K14" s="21"/>
      <c r="L14" s="8"/>
    </row>
    <row r="15" spans="1:12" s="1" customFormat="1">
      <c r="A15" s="21"/>
      <c r="B15" s="21"/>
      <c r="C15" s="21"/>
      <c r="D15" s="11"/>
      <c r="E15" s="11"/>
      <c r="F15" s="13"/>
      <c r="G15" s="42"/>
      <c r="H15" s="13"/>
      <c r="I15" s="13"/>
      <c r="J15" s="13"/>
      <c r="K15" s="21"/>
      <c r="L15" s="8"/>
    </row>
    <row r="16" spans="1:12" s="1" customFormat="1">
      <c r="A16" s="21"/>
      <c r="B16" s="21"/>
      <c r="C16" s="21"/>
      <c r="D16" s="11"/>
      <c r="E16" s="11"/>
      <c r="F16" s="13"/>
      <c r="G16" s="42"/>
      <c r="H16" s="13"/>
      <c r="I16" s="13"/>
      <c r="J16" s="13"/>
      <c r="K16" s="21"/>
      <c r="L16" s="8"/>
    </row>
    <row r="17" spans="1:12" s="1" customFormat="1">
      <c r="A17" s="21"/>
      <c r="B17" s="21"/>
      <c r="C17" s="21"/>
      <c r="D17" s="11"/>
      <c r="E17" s="11"/>
      <c r="F17" s="13"/>
      <c r="G17" s="42"/>
      <c r="H17" s="13"/>
      <c r="I17" s="13"/>
      <c r="J17" s="13"/>
      <c r="K17" s="21"/>
      <c r="L17" s="8"/>
    </row>
    <row r="18" spans="1:12">
      <c r="A18" s="12"/>
      <c r="B18" s="21"/>
      <c r="C18" s="22"/>
      <c r="D18" s="22"/>
      <c r="E18" s="22"/>
      <c r="F18" s="22"/>
      <c r="G18" s="13"/>
      <c r="H18" s="20"/>
      <c r="I18" s="20"/>
      <c r="J18" s="13"/>
      <c r="K18" s="12"/>
      <c r="L18" s="7"/>
    </row>
    <row r="19" spans="1:12">
      <c r="A19" s="27" t="s">
        <v>9</v>
      </c>
      <c r="B19" s="12" t="s">
        <v>74</v>
      </c>
      <c r="C19" s="23">
        <v>1</v>
      </c>
      <c r="D19" s="24">
        <v>50000</v>
      </c>
      <c r="E19" s="24">
        <v>65000</v>
      </c>
      <c r="F19" s="20">
        <f t="shared" ref="F19:F26" si="6">C19*E19</f>
        <v>65000</v>
      </c>
      <c r="G19" s="24">
        <v>65000</v>
      </c>
      <c r="H19" s="20">
        <f t="shared" ref="H19:H26" si="7">E19-D19</f>
        <v>15000</v>
      </c>
      <c r="I19" s="20">
        <f t="shared" ref="I19:I26" si="8">C19*H19</f>
        <v>15000</v>
      </c>
      <c r="J19" s="17">
        <v>15000</v>
      </c>
      <c r="K19" s="12"/>
      <c r="L19" s="7">
        <f>C19*D19</f>
        <v>50000</v>
      </c>
    </row>
    <row r="20" spans="1:12">
      <c r="A20" s="12"/>
      <c r="B20" s="12" t="s">
        <v>14</v>
      </c>
      <c r="C20" s="23">
        <v>1</v>
      </c>
      <c r="D20" s="17">
        <v>76900</v>
      </c>
      <c r="E20" s="17">
        <v>90000</v>
      </c>
      <c r="F20" s="20">
        <f t="shared" si="6"/>
        <v>90000</v>
      </c>
      <c r="G20" s="24">
        <f t="shared" ref="G20:G26" si="9">G19+F20</f>
        <v>155000</v>
      </c>
      <c r="H20" s="18">
        <f t="shared" si="7"/>
        <v>13100</v>
      </c>
      <c r="I20" s="18">
        <f t="shared" si="8"/>
        <v>13100</v>
      </c>
      <c r="J20" s="20">
        <f>J19+I20</f>
        <v>28100</v>
      </c>
      <c r="K20" s="12"/>
      <c r="L20" s="7">
        <f t="shared" ref="L20:L26" si="10">C20*D20</f>
        <v>76900</v>
      </c>
    </row>
    <row r="21" spans="1:12">
      <c r="A21" s="12"/>
      <c r="B21" s="12" t="s">
        <v>62</v>
      </c>
      <c r="C21" s="23">
        <v>2</v>
      </c>
      <c r="D21" s="17">
        <v>14000</v>
      </c>
      <c r="E21" s="17">
        <v>25000</v>
      </c>
      <c r="F21" s="20">
        <f t="shared" si="6"/>
        <v>50000</v>
      </c>
      <c r="G21" s="24">
        <f t="shared" si="9"/>
        <v>205000</v>
      </c>
      <c r="H21" s="18">
        <f t="shared" si="7"/>
        <v>11000</v>
      </c>
      <c r="I21" s="18">
        <f t="shared" si="8"/>
        <v>22000</v>
      </c>
      <c r="J21" s="20">
        <f t="shared" ref="J21:J26" si="11">J20+I21</f>
        <v>50100</v>
      </c>
      <c r="K21" s="12"/>
      <c r="L21" s="7">
        <f t="shared" si="10"/>
        <v>28000</v>
      </c>
    </row>
    <row r="22" spans="1:12">
      <c r="A22" s="12"/>
      <c r="B22" s="12" t="s">
        <v>84</v>
      </c>
      <c r="C22" s="23">
        <v>1</v>
      </c>
      <c r="D22" s="17">
        <v>127684.24</v>
      </c>
      <c r="E22" s="17">
        <v>133000</v>
      </c>
      <c r="F22" s="20">
        <f t="shared" si="6"/>
        <v>133000</v>
      </c>
      <c r="G22" s="24">
        <f t="shared" si="9"/>
        <v>338000</v>
      </c>
      <c r="H22" s="18">
        <f t="shared" si="7"/>
        <v>5315.7599999999948</v>
      </c>
      <c r="I22" s="18">
        <f t="shared" si="8"/>
        <v>5315.7599999999948</v>
      </c>
      <c r="J22" s="20">
        <f t="shared" si="11"/>
        <v>55415.759999999995</v>
      </c>
      <c r="K22" s="12"/>
      <c r="L22" s="7">
        <f t="shared" si="10"/>
        <v>127684.24</v>
      </c>
    </row>
    <row r="23" spans="1:12">
      <c r="A23" s="12"/>
      <c r="B23" s="12" t="s">
        <v>46</v>
      </c>
      <c r="C23" s="23">
        <v>1</v>
      </c>
      <c r="D23" s="17">
        <v>15340</v>
      </c>
      <c r="E23" s="17">
        <v>25000</v>
      </c>
      <c r="F23" s="20">
        <f t="shared" si="6"/>
        <v>25000</v>
      </c>
      <c r="G23" s="24">
        <f t="shared" si="9"/>
        <v>363000</v>
      </c>
      <c r="H23" s="18">
        <f t="shared" si="7"/>
        <v>9660</v>
      </c>
      <c r="I23" s="18">
        <f t="shared" si="8"/>
        <v>9660</v>
      </c>
      <c r="J23" s="20">
        <f t="shared" si="11"/>
        <v>65075.759999999995</v>
      </c>
      <c r="K23" s="12"/>
      <c r="L23" s="7">
        <f t="shared" si="10"/>
        <v>15340</v>
      </c>
    </row>
    <row r="24" spans="1:12">
      <c r="A24" s="12"/>
      <c r="B24" s="12" t="s">
        <v>53</v>
      </c>
      <c r="C24" s="23">
        <v>3</v>
      </c>
      <c r="D24" s="17">
        <v>39100</v>
      </c>
      <c r="E24" s="17">
        <v>45000</v>
      </c>
      <c r="F24" s="20">
        <f t="shared" si="6"/>
        <v>135000</v>
      </c>
      <c r="G24" s="24">
        <f t="shared" si="9"/>
        <v>498000</v>
      </c>
      <c r="H24" s="18">
        <f t="shared" si="7"/>
        <v>5900</v>
      </c>
      <c r="I24" s="18">
        <f t="shared" si="8"/>
        <v>17700</v>
      </c>
      <c r="J24" s="20">
        <f t="shared" si="11"/>
        <v>82775.759999999995</v>
      </c>
      <c r="K24" s="12"/>
      <c r="L24" s="7">
        <f t="shared" si="10"/>
        <v>117300</v>
      </c>
    </row>
    <row r="25" spans="1:12">
      <c r="A25" s="12"/>
      <c r="B25" s="12" t="s">
        <v>85</v>
      </c>
      <c r="C25" s="23">
        <v>1</v>
      </c>
      <c r="D25" s="17">
        <v>69006.399999999994</v>
      </c>
      <c r="E25" s="17">
        <v>73000</v>
      </c>
      <c r="F25" s="20">
        <f t="shared" si="6"/>
        <v>73000</v>
      </c>
      <c r="G25" s="24">
        <f t="shared" si="9"/>
        <v>571000</v>
      </c>
      <c r="H25" s="18">
        <f t="shared" si="7"/>
        <v>3993.6000000000058</v>
      </c>
      <c r="I25" s="18">
        <f t="shared" si="8"/>
        <v>3993.6000000000058</v>
      </c>
      <c r="J25" s="20">
        <f t="shared" si="11"/>
        <v>86769.36</v>
      </c>
      <c r="K25" s="12"/>
      <c r="L25" s="7">
        <f t="shared" si="10"/>
        <v>69006.399999999994</v>
      </c>
    </row>
    <row r="26" spans="1:12" ht="15.75" thickBot="1">
      <c r="A26" s="12"/>
      <c r="B26" s="12" t="s">
        <v>86</v>
      </c>
      <c r="C26" s="23">
        <v>1</v>
      </c>
      <c r="D26" s="17">
        <v>10000</v>
      </c>
      <c r="E26" s="17">
        <v>15000</v>
      </c>
      <c r="F26" s="20">
        <f t="shared" si="6"/>
        <v>15000</v>
      </c>
      <c r="G26" s="51">
        <f t="shared" si="9"/>
        <v>586000</v>
      </c>
      <c r="H26" s="18">
        <f t="shared" si="7"/>
        <v>5000</v>
      </c>
      <c r="I26" s="18">
        <f t="shared" si="8"/>
        <v>5000</v>
      </c>
      <c r="J26" s="13">
        <f t="shared" si="11"/>
        <v>91769.36</v>
      </c>
      <c r="K26" s="12"/>
      <c r="L26" s="7">
        <f t="shared" si="10"/>
        <v>10000</v>
      </c>
    </row>
    <row r="27" spans="1:12" s="3" customFormat="1">
      <c r="A27" s="23"/>
      <c r="B27" s="21" t="s">
        <v>37</v>
      </c>
      <c r="C27" s="21"/>
      <c r="D27" s="11"/>
      <c r="E27" s="11"/>
      <c r="F27" s="11">
        <v>-500000</v>
      </c>
      <c r="G27" s="42">
        <f>G26+F27</f>
        <v>86000</v>
      </c>
      <c r="H27" s="21"/>
      <c r="I27" s="18"/>
      <c r="J27" s="21"/>
      <c r="K27" s="23"/>
      <c r="L27" s="8">
        <f>SUM(L19:L26)</f>
        <v>494230.64</v>
      </c>
    </row>
    <row r="28" spans="1:12" s="3" customFormat="1">
      <c r="A28" s="23"/>
      <c r="B28" s="21" t="s">
        <v>37</v>
      </c>
      <c r="C28" s="12"/>
      <c r="D28" s="17"/>
      <c r="E28" s="17"/>
      <c r="F28" s="11">
        <v>-48500</v>
      </c>
      <c r="G28" s="42">
        <f>G27+F28</f>
        <v>37500</v>
      </c>
      <c r="H28" s="12"/>
      <c r="I28" s="12"/>
      <c r="J28" s="12"/>
      <c r="K28" s="23"/>
    </row>
    <row r="29" spans="1:12" s="3" customFormat="1">
      <c r="A29" s="23"/>
      <c r="B29" s="21" t="s">
        <v>87</v>
      </c>
      <c r="C29" s="12"/>
      <c r="D29" s="17"/>
      <c r="E29" s="17"/>
      <c r="F29" s="11">
        <v>-500</v>
      </c>
      <c r="G29" s="42">
        <f t="shared" ref="G29:G33" si="12">G28+F29</f>
        <v>37000</v>
      </c>
      <c r="H29" s="12"/>
      <c r="I29" s="12"/>
      <c r="J29" s="12"/>
      <c r="K29" s="23"/>
    </row>
    <row r="30" spans="1:12" s="3" customFormat="1">
      <c r="A30" s="23"/>
      <c r="B30" s="21" t="s">
        <v>75</v>
      </c>
      <c r="C30" s="12"/>
      <c r="D30" s="17"/>
      <c r="E30" s="17"/>
      <c r="F30" s="11">
        <v>-15000</v>
      </c>
      <c r="G30" s="42">
        <f t="shared" si="12"/>
        <v>22000</v>
      </c>
      <c r="H30" s="12"/>
      <c r="I30" s="12"/>
      <c r="J30" s="12"/>
      <c r="K30" s="23"/>
    </row>
    <row r="31" spans="1:12" s="3" customFormat="1">
      <c r="A31" s="23"/>
      <c r="B31" s="21" t="s">
        <v>88</v>
      </c>
      <c r="C31" s="12"/>
      <c r="D31" s="17"/>
      <c r="E31" s="17"/>
      <c r="F31" s="11">
        <v>-10000</v>
      </c>
      <c r="G31" s="42">
        <f t="shared" si="12"/>
        <v>12000</v>
      </c>
      <c r="H31" s="12"/>
      <c r="I31" s="12"/>
      <c r="J31" s="12"/>
      <c r="K31" s="23"/>
    </row>
    <row r="32" spans="1:12" s="3" customFormat="1">
      <c r="A32" s="23"/>
      <c r="B32" s="21" t="s">
        <v>73</v>
      </c>
      <c r="C32" s="12"/>
      <c r="D32" s="17"/>
      <c r="E32" s="17"/>
      <c r="F32" s="11">
        <v>-2000</v>
      </c>
      <c r="G32" s="42">
        <f t="shared" si="12"/>
        <v>10000</v>
      </c>
      <c r="H32" s="12"/>
      <c r="I32" s="12"/>
      <c r="J32" s="12"/>
      <c r="K32" s="23"/>
    </row>
    <row r="33" spans="1:12" s="3" customFormat="1">
      <c r="A33" s="23"/>
      <c r="B33" s="21" t="s">
        <v>61</v>
      </c>
      <c r="C33" s="12"/>
      <c r="D33" s="17"/>
      <c r="E33" s="17"/>
      <c r="F33" s="11">
        <v>-10000</v>
      </c>
      <c r="G33" s="42">
        <f t="shared" si="12"/>
        <v>0</v>
      </c>
      <c r="H33" s="12"/>
      <c r="I33" s="12"/>
      <c r="J33" s="12"/>
      <c r="K33" s="23"/>
    </row>
    <row r="34" spans="1:12" s="3" customFormat="1">
      <c r="A34" s="23"/>
      <c r="B34" s="21"/>
      <c r="C34" s="12"/>
      <c r="D34" s="17"/>
      <c r="E34" s="17"/>
      <c r="F34" s="11"/>
      <c r="G34" s="42"/>
      <c r="H34" s="12"/>
      <c r="I34" s="12"/>
      <c r="J34" s="12"/>
      <c r="K34" s="23"/>
    </row>
    <row r="35" spans="1:12" s="3" customFormat="1">
      <c r="A35" s="23"/>
      <c r="B35" s="21"/>
      <c r="C35" s="12"/>
      <c r="D35" s="17"/>
      <c r="E35" s="17"/>
      <c r="F35" s="11"/>
      <c r="G35" s="42"/>
      <c r="H35" s="12"/>
      <c r="I35" s="12"/>
      <c r="J35" s="12"/>
      <c r="K35" s="23"/>
    </row>
    <row r="36" spans="1:12" s="3" customFormat="1">
      <c r="A36" s="27" t="s">
        <v>36</v>
      </c>
      <c r="B36" s="21" t="s">
        <v>47</v>
      </c>
      <c r="C36" s="12">
        <v>9</v>
      </c>
      <c r="D36" s="17">
        <v>15340</v>
      </c>
      <c r="E36" s="17">
        <v>25000</v>
      </c>
      <c r="F36" s="24">
        <f>C36*E36</f>
        <v>225000</v>
      </c>
      <c r="G36" s="20">
        <v>225000</v>
      </c>
      <c r="H36" s="18">
        <f>E36-D36</f>
        <v>9660</v>
      </c>
      <c r="I36" s="18">
        <f>C36*H36</f>
        <v>86940</v>
      </c>
      <c r="J36" s="18">
        <v>86940</v>
      </c>
      <c r="K36" s="23"/>
      <c r="L36" s="9">
        <f>C36*D36</f>
        <v>138060</v>
      </c>
    </row>
    <row r="37" spans="1:12" s="3" customFormat="1">
      <c r="A37" s="23"/>
      <c r="B37" s="21" t="s">
        <v>89</v>
      </c>
      <c r="C37" s="12">
        <v>3</v>
      </c>
      <c r="D37" s="17">
        <v>14000</v>
      </c>
      <c r="E37" s="17">
        <v>23000</v>
      </c>
      <c r="F37" s="24">
        <f>C37*E37</f>
        <v>69000</v>
      </c>
      <c r="G37" s="20">
        <f>G36+F37</f>
        <v>294000</v>
      </c>
      <c r="H37" s="18">
        <f>E37-D37</f>
        <v>9000</v>
      </c>
      <c r="I37" s="18">
        <f>C37*H37</f>
        <v>27000</v>
      </c>
      <c r="J37" s="18">
        <f>J36+I37</f>
        <v>113940</v>
      </c>
      <c r="K37" s="23"/>
      <c r="L37" s="9">
        <f t="shared" ref="L37:L40" si="13">C37*D37</f>
        <v>42000</v>
      </c>
    </row>
    <row r="38" spans="1:12" s="3" customFormat="1">
      <c r="A38" s="23"/>
      <c r="B38" s="21" t="s">
        <v>85</v>
      </c>
      <c r="C38" s="12">
        <v>1</v>
      </c>
      <c r="D38" s="17">
        <v>69006.399999999994</v>
      </c>
      <c r="E38" s="17">
        <v>73000</v>
      </c>
      <c r="F38" s="24">
        <f t="shared" ref="F38:F40" si="14">C38*E38</f>
        <v>73000</v>
      </c>
      <c r="G38" s="20">
        <f t="shared" ref="G38:G40" si="15">G37+F38</f>
        <v>367000</v>
      </c>
      <c r="H38" s="18">
        <f t="shared" ref="H38:H40" si="16">E38-D38</f>
        <v>3993.6000000000058</v>
      </c>
      <c r="I38" s="18">
        <f t="shared" ref="I38:I40" si="17">C38*H38</f>
        <v>3993.6000000000058</v>
      </c>
      <c r="J38" s="18">
        <f t="shared" ref="J38:J40" si="18">J37+I38</f>
        <v>117933.6</v>
      </c>
      <c r="K38" s="23"/>
      <c r="L38" s="9">
        <f t="shared" si="13"/>
        <v>69006.399999999994</v>
      </c>
    </row>
    <row r="39" spans="1:12" s="3" customFormat="1">
      <c r="A39" s="23"/>
      <c r="B39" s="21" t="s">
        <v>56</v>
      </c>
      <c r="C39" s="12">
        <v>7</v>
      </c>
      <c r="D39" s="17">
        <v>71684.240000000005</v>
      </c>
      <c r="E39" s="17">
        <v>83000</v>
      </c>
      <c r="F39" s="24">
        <f t="shared" si="14"/>
        <v>581000</v>
      </c>
      <c r="G39" s="20">
        <f t="shared" si="15"/>
        <v>948000</v>
      </c>
      <c r="H39" s="18">
        <f t="shared" si="16"/>
        <v>11315.759999999995</v>
      </c>
      <c r="I39" s="18">
        <f t="shared" si="17"/>
        <v>79210.319999999963</v>
      </c>
      <c r="J39" s="18">
        <f t="shared" si="18"/>
        <v>197143.91999999998</v>
      </c>
      <c r="K39" s="23"/>
      <c r="L39" s="9">
        <f t="shared" si="13"/>
        <v>501789.68000000005</v>
      </c>
    </row>
    <row r="40" spans="1:12" s="3" customFormat="1" ht="15.75" thickBot="1">
      <c r="A40" s="23"/>
      <c r="B40" s="21" t="s">
        <v>90</v>
      </c>
      <c r="C40" s="12">
        <v>2</v>
      </c>
      <c r="D40" s="17">
        <v>4000</v>
      </c>
      <c r="E40" s="17">
        <v>8000</v>
      </c>
      <c r="F40" s="24">
        <f t="shared" si="14"/>
        <v>16000</v>
      </c>
      <c r="G40" s="41">
        <f t="shared" si="15"/>
        <v>964000</v>
      </c>
      <c r="H40" s="18">
        <f t="shared" si="16"/>
        <v>4000</v>
      </c>
      <c r="I40" s="18">
        <f t="shared" si="17"/>
        <v>8000</v>
      </c>
      <c r="J40" s="13">
        <f t="shared" si="18"/>
        <v>205143.91999999998</v>
      </c>
      <c r="K40" s="23"/>
      <c r="L40" s="9">
        <f t="shared" si="13"/>
        <v>8000</v>
      </c>
    </row>
    <row r="41" spans="1:12" s="3" customFormat="1">
      <c r="A41" s="23"/>
      <c r="B41" s="21" t="s">
        <v>50</v>
      </c>
      <c r="C41" s="12"/>
      <c r="D41" s="17"/>
      <c r="E41" s="17"/>
      <c r="F41" s="11">
        <v>-798000</v>
      </c>
      <c r="G41" s="42">
        <f>G40+F41</f>
        <v>166000</v>
      </c>
      <c r="H41" s="18"/>
      <c r="I41" s="18"/>
      <c r="J41" s="18"/>
      <c r="K41" s="23"/>
      <c r="L41" s="8">
        <f>SUM(L36:L40)</f>
        <v>758856.08000000007</v>
      </c>
    </row>
    <row r="42" spans="1:12" s="3" customFormat="1">
      <c r="A42" s="23"/>
      <c r="B42" s="21" t="s">
        <v>50</v>
      </c>
      <c r="C42" s="12"/>
      <c r="D42" s="17"/>
      <c r="E42" s="17"/>
      <c r="F42" s="11">
        <v>-166000</v>
      </c>
      <c r="G42" s="13">
        <f>G41+F42</f>
        <v>0</v>
      </c>
      <c r="H42" s="18"/>
      <c r="I42" s="18"/>
      <c r="J42" s="18"/>
      <c r="K42" s="23"/>
      <c r="L42" s="8"/>
    </row>
    <row r="43" spans="1:12" s="3" customFormat="1">
      <c r="A43" s="23"/>
      <c r="B43" s="21"/>
      <c r="C43" s="12"/>
      <c r="D43" s="17"/>
      <c r="E43" s="17"/>
      <c r="F43" s="11"/>
      <c r="G43" s="20"/>
      <c r="H43" s="18"/>
      <c r="I43" s="18"/>
      <c r="J43" s="18"/>
      <c r="K43" s="23"/>
      <c r="L43" s="8"/>
    </row>
    <row r="44" spans="1:12" s="3" customFormat="1">
      <c r="A44" s="27" t="s">
        <v>57</v>
      </c>
      <c r="B44" s="21" t="s">
        <v>11</v>
      </c>
      <c r="C44" s="12">
        <v>40</v>
      </c>
      <c r="D44" s="17">
        <v>13800</v>
      </c>
      <c r="E44" s="17">
        <v>14100</v>
      </c>
      <c r="F44" s="11">
        <f>C44*E44</f>
        <v>564000</v>
      </c>
      <c r="G44" s="40">
        <v>564000</v>
      </c>
      <c r="H44" s="18">
        <f>E44-D44</f>
        <v>300</v>
      </c>
      <c r="I44" s="18">
        <f>C44*H44</f>
        <v>12000</v>
      </c>
      <c r="J44" s="18">
        <v>12000</v>
      </c>
      <c r="K44" s="23"/>
      <c r="L44" s="8">
        <f>C44*D44</f>
        <v>552000</v>
      </c>
    </row>
    <row r="45" spans="1:12" s="3" customFormat="1" ht="15.75" thickBot="1">
      <c r="A45" s="23"/>
      <c r="B45" s="21" t="s">
        <v>12</v>
      </c>
      <c r="C45" s="12">
        <v>10</v>
      </c>
      <c r="D45" s="17">
        <v>35250</v>
      </c>
      <c r="E45" s="17">
        <v>35750</v>
      </c>
      <c r="F45" s="11">
        <f>C45*E45</f>
        <v>357500</v>
      </c>
      <c r="G45" s="41">
        <f>G44+F45</f>
        <v>921500</v>
      </c>
      <c r="H45" s="18">
        <f>E45-D45</f>
        <v>500</v>
      </c>
      <c r="I45" s="18">
        <f>C45*H45</f>
        <v>5000</v>
      </c>
      <c r="J45" s="18">
        <f>J44+I45</f>
        <v>17000</v>
      </c>
      <c r="K45" s="23"/>
      <c r="L45" s="8">
        <f>C45*D45</f>
        <v>352500</v>
      </c>
    </row>
    <row r="46" spans="1:12" s="3" customFormat="1">
      <c r="A46" s="23"/>
      <c r="B46" s="21" t="s">
        <v>58</v>
      </c>
      <c r="C46" s="12"/>
      <c r="D46" s="17"/>
      <c r="E46" s="17"/>
      <c r="F46" s="11">
        <v>-921500</v>
      </c>
      <c r="G46" s="40">
        <f>G45+F46</f>
        <v>0</v>
      </c>
      <c r="H46" s="18"/>
      <c r="I46" s="18"/>
      <c r="J46" s="18"/>
      <c r="K46" s="23"/>
      <c r="L46" s="8">
        <f>SUM(L44:L45)</f>
        <v>904500</v>
      </c>
    </row>
    <row r="47" spans="1:12" s="3" customFormat="1">
      <c r="A47" s="23"/>
      <c r="B47" s="21"/>
      <c r="C47" s="12"/>
      <c r="D47" s="17"/>
      <c r="E47" s="17"/>
      <c r="F47" s="11"/>
      <c r="G47" s="13"/>
      <c r="H47" s="18"/>
      <c r="I47" s="18"/>
      <c r="J47" s="13"/>
      <c r="K47" s="23"/>
      <c r="L47" s="8"/>
    </row>
    <row r="48" spans="1:12" s="3" customFormat="1">
      <c r="A48" s="27" t="s">
        <v>51</v>
      </c>
      <c r="B48" s="21" t="s">
        <v>11</v>
      </c>
      <c r="C48" s="12">
        <v>21</v>
      </c>
      <c r="D48" s="17">
        <v>13800</v>
      </c>
      <c r="E48" s="17">
        <v>16000</v>
      </c>
      <c r="F48" s="24">
        <f>C48*E48</f>
        <v>336000</v>
      </c>
      <c r="G48" s="20">
        <v>336000</v>
      </c>
      <c r="H48" s="18">
        <f>E48-D48</f>
        <v>2200</v>
      </c>
      <c r="I48" s="18">
        <f>C48*H48</f>
        <v>46200</v>
      </c>
      <c r="J48" s="20">
        <v>46200</v>
      </c>
      <c r="K48" s="23"/>
      <c r="L48" s="9">
        <f>C48*D48</f>
        <v>289800</v>
      </c>
    </row>
    <row r="49" spans="1:12" s="3" customFormat="1">
      <c r="A49" s="23"/>
      <c r="B49" s="21" t="s">
        <v>12</v>
      </c>
      <c r="C49" s="12">
        <v>3</v>
      </c>
      <c r="D49" s="17">
        <v>35250</v>
      </c>
      <c r="E49" s="17">
        <v>39000</v>
      </c>
      <c r="F49" s="24">
        <f>C49*E49</f>
        <v>117000</v>
      </c>
      <c r="G49" s="20">
        <f>G48+F49</f>
        <v>453000</v>
      </c>
      <c r="H49" s="18">
        <f>E49-D49</f>
        <v>3750</v>
      </c>
      <c r="I49" s="18">
        <f>C49*H49</f>
        <v>11250</v>
      </c>
      <c r="J49" s="20">
        <f>J48+I49</f>
        <v>57450</v>
      </c>
      <c r="K49" s="23"/>
      <c r="L49" s="9">
        <f t="shared" ref="L49:L50" si="19">C49*D49</f>
        <v>105750</v>
      </c>
    </row>
    <row r="50" spans="1:12" s="3" customFormat="1" ht="15.75" thickBot="1">
      <c r="A50" s="23"/>
      <c r="B50" s="21" t="s">
        <v>48</v>
      </c>
      <c r="C50" s="12">
        <v>4</v>
      </c>
      <c r="D50" s="17">
        <v>20000</v>
      </c>
      <c r="E50" s="17">
        <v>20000</v>
      </c>
      <c r="F50" s="24">
        <f t="shared" ref="F50" si="20">C50*E50</f>
        <v>80000</v>
      </c>
      <c r="G50" s="41">
        <f t="shared" ref="G50" si="21">G49+F50</f>
        <v>533000</v>
      </c>
      <c r="H50" s="18">
        <f t="shared" ref="H50" si="22">E50-D50</f>
        <v>0</v>
      </c>
      <c r="I50" s="18">
        <f t="shared" ref="I50" si="23">C50*H50</f>
        <v>0</v>
      </c>
      <c r="J50" s="13">
        <f t="shared" ref="J50" si="24">J49+I50</f>
        <v>57450</v>
      </c>
      <c r="K50" s="23"/>
      <c r="L50" s="9">
        <f t="shared" si="19"/>
        <v>80000</v>
      </c>
    </row>
    <row r="51" spans="1:12" s="3" customFormat="1">
      <c r="A51" s="23"/>
      <c r="B51" s="21" t="s">
        <v>54</v>
      </c>
      <c r="C51" s="12"/>
      <c r="D51" s="17"/>
      <c r="E51" s="17"/>
      <c r="F51" s="11">
        <v>-501000</v>
      </c>
      <c r="G51" s="42">
        <f>G50+F51</f>
        <v>32000</v>
      </c>
      <c r="H51" s="18"/>
      <c r="I51" s="18"/>
      <c r="J51" s="13"/>
      <c r="K51" s="23"/>
      <c r="L51" s="8">
        <f>SUM(L48:L50)</f>
        <v>475550</v>
      </c>
    </row>
    <row r="52" spans="1:12" s="3" customFormat="1">
      <c r="A52" s="23"/>
      <c r="B52" s="21" t="s">
        <v>70</v>
      </c>
      <c r="C52" s="12"/>
      <c r="D52" s="17"/>
      <c r="E52" s="17"/>
      <c r="F52" s="11">
        <v>-32000</v>
      </c>
      <c r="G52" s="42">
        <f>G51+F52</f>
        <v>0</v>
      </c>
      <c r="H52" s="18"/>
      <c r="I52" s="18"/>
      <c r="J52" s="13"/>
      <c r="K52" s="23"/>
      <c r="L52" s="8"/>
    </row>
    <row r="53" spans="1:12">
      <c r="A53" s="12"/>
      <c r="B53" s="12"/>
      <c r="C53" s="12"/>
      <c r="D53" s="17"/>
      <c r="E53" s="17"/>
      <c r="F53" s="18"/>
      <c r="G53" s="12"/>
      <c r="H53" s="12"/>
      <c r="I53" s="12"/>
      <c r="J53" s="12"/>
      <c r="K53" s="12"/>
    </row>
    <row r="54" spans="1:12">
      <c r="A54" s="27" t="s">
        <v>32</v>
      </c>
      <c r="B54" s="21" t="s">
        <v>45</v>
      </c>
      <c r="C54" s="12"/>
      <c r="D54" s="17"/>
      <c r="E54" s="17"/>
      <c r="F54" s="11"/>
      <c r="G54" s="11">
        <v>500000</v>
      </c>
      <c r="H54" s="12"/>
      <c r="I54" s="12"/>
      <c r="J54" s="12"/>
      <c r="K54" s="12"/>
    </row>
    <row r="55" spans="1:12">
      <c r="A55" s="21"/>
      <c r="B55" s="21" t="s">
        <v>45</v>
      </c>
      <c r="C55" s="12"/>
      <c r="D55" s="17"/>
      <c r="E55" s="17"/>
      <c r="F55" s="11"/>
      <c r="G55" s="11">
        <v>48500</v>
      </c>
      <c r="H55" s="12"/>
      <c r="I55" s="12"/>
      <c r="J55" s="12"/>
      <c r="K55" s="12"/>
    </row>
    <row r="56" spans="1:12">
      <c r="A56" s="12"/>
      <c r="B56" s="21" t="s">
        <v>76</v>
      </c>
      <c r="C56" s="12"/>
      <c r="D56" s="17"/>
      <c r="E56" s="17"/>
      <c r="F56" s="11"/>
      <c r="G56" s="11">
        <v>501000</v>
      </c>
      <c r="H56" s="12"/>
      <c r="I56" s="12"/>
      <c r="J56" s="12"/>
      <c r="K56" s="12"/>
    </row>
    <row r="57" spans="1:12">
      <c r="A57" s="12"/>
      <c r="B57" s="21" t="s">
        <v>77</v>
      </c>
      <c r="C57" s="12"/>
      <c r="D57" s="17"/>
      <c r="E57" s="17"/>
      <c r="F57" s="11"/>
      <c r="G57" s="11">
        <v>1000000</v>
      </c>
      <c r="H57" s="12"/>
      <c r="I57" s="12"/>
      <c r="J57" s="12"/>
      <c r="K57" s="12"/>
    </row>
    <row r="58" spans="1:12">
      <c r="A58" s="12"/>
      <c r="B58" s="21" t="s">
        <v>77</v>
      </c>
      <c r="C58" s="12"/>
      <c r="D58" s="17"/>
      <c r="E58" s="17"/>
      <c r="F58" s="11"/>
      <c r="G58" s="11">
        <v>549000</v>
      </c>
      <c r="H58" s="12"/>
      <c r="I58" s="12"/>
      <c r="J58" s="12"/>
      <c r="K58" s="12"/>
    </row>
    <row r="59" spans="1:12">
      <c r="A59" s="12"/>
      <c r="B59" s="21" t="s">
        <v>38</v>
      </c>
      <c r="C59" s="12"/>
      <c r="D59" s="17"/>
      <c r="E59" s="17"/>
      <c r="F59" s="11"/>
      <c r="G59" s="11">
        <v>798000</v>
      </c>
      <c r="H59" s="12"/>
      <c r="I59" s="12"/>
      <c r="J59" s="12"/>
      <c r="K59" s="12"/>
    </row>
    <row r="60" spans="1:12">
      <c r="A60" s="12"/>
      <c r="B60" s="21" t="s">
        <v>38</v>
      </c>
      <c r="C60" s="12"/>
      <c r="D60" s="17"/>
      <c r="E60" s="17"/>
      <c r="F60" s="11"/>
      <c r="G60" s="11">
        <v>166000</v>
      </c>
      <c r="H60" s="12"/>
      <c r="I60" s="12"/>
      <c r="J60" s="12"/>
      <c r="K60" s="12"/>
    </row>
    <row r="61" spans="1:12" ht="17.25">
      <c r="A61" s="21"/>
      <c r="B61" s="21" t="s">
        <v>33</v>
      </c>
      <c r="C61" s="12"/>
      <c r="D61" s="17"/>
      <c r="E61" s="17"/>
      <c r="F61" s="13"/>
      <c r="G61" s="25">
        <f>SUM(G54:G60)</f>
        <v>3562500</v>
      </c>
      <c r="H61" s="12"/>
      <c r="I61" s="12"/>
      <c r="J61" s="12"/>
      <c r="K61" s="12"/>
    </row>
    <row r="62" spans="1:12">
      <c r="A62" s="21"/>
      <c r="B62" s="21"/>
      <c r="C62" s="12"/>
      <c r="D62" s="17"/>
      <c r="E62" s="17"/>
      <c r="F62" s="13"/>
      <c r="G62" s="13"/>
      <c r="H62" s="12"/>
      <c r="I62" s="12"/>
      <c r="J62" s="12"/>
      <c r="K62" s="12"/>
    </row>
    <row r="63" spans="1:12">
      <c r="A63" s="12"/>
      <c r="B63" s="21" t="s">
        <v>17</v>
      </c>
      <c r="C63" s="12"/>
      <c r="D63" s="17"/>
      <c r="E63" s="17"/>
      <c r="F63" s="11">
        <v>-2700000</v>
      </c>
      <c r="G63" s="13">
        <f>G61+F63</f>
        <v>862500</v>
      </c>
      <c r="H63" s="12"/>
      <c r="I63" s="12"/>
      <c r="J63" s="12"/>
      <c r="K63" s="12"/>
    </row>
    <row r="64" spans="1:12">
      <c r="A64" s="26"/>
      <c r="B64" s="21" t="s">
        <v>39</v>
      </c>
      <c r="C64" s="12"/>
      <c r="D64" s="17"/>
      <c r="E64" s="17"/>
      <c r="F64" s="11">
        <v>-250000</v>
      </c>
      <c r="G64" s="13">
        <f>G63+F64</f>
        <v>612500</v>
      </c>
      <c r="H64" s="12"/>
      <c r="I64" s="12"/>
      <c r="J64" s="12"/>
      <c r="K64" s="12"/>
    </row>
    <row r="65" spans="1:11">
      <c r="A65" s="26"/>
      <c r="B65" s="21" t="s">
        <v>17</v>
      </c>
      <c r="C65" s="12"/>
      <c r="D65" s="17"/>
      <c r="E65" s="17"/>
      <c r="F65" s="11">
        <v>-3100000</v>
      </c>
      <c r="G65" s="13">
        <f>G64+F65</f>
        <v>-2487500</v>
      </c>
      <c r="H65" s="12"/>
      <c r="I65" s="12"/>
      <c r="J65" s="12"/>
      <c r="K65" s="12"/>
    </row>
    <row r="66" spans="1:11">
      <c r="A66" s="26"/>
      <c r="B66" s="21" t="s">
        <v>91</v>
      </c>
      <c r="C66" s="12"/>
      <c r="D66" s="17"/>
      <c r="E66" s="17"/>
      <c r="F66" s="11">
        <v>-30000</v>
      </c>
      <c r="G66" s="13">
        <f>G65+F66</f>
        <v>-2517500</v>
      </c>
      <c r="H66" s="12"/>
      <c r="I66" s="12"/>
      <c r="J66" s="12"/>
      <c r="K66" s="12"/>
    </row>
    <row r="67" spans="1:11">
      <c r="A67" s="26"/>
      <c r="B67" s="21" t="s">
        <v>92</v>
      </c>
      <c r="C67" s="12"/>
      <c r="D67" s="17"/>
      <c r="E67" s="17"/>
      <c r="F67" s="11">
        <v>-5000</v>
      </c>
      <c r="G67" s="13">
        <f t="shared" ref="G67" si="25">G65+F67</f>
        <v>-2492500</v>
      </c>
      <c r="H67" s="12"/>
      <c r="I67" s="12"/>
      <c r="J67" s="12"/>
      <c r="K67" s="12"/>
    </row>
    <row r="68" spans="1:11">
      <c r="A68" s="12"/>
      <c r="B68" s="21" t="s">
        <v>93</v>
      </c>
      <c r="C68" s="12"/>
      <c r="D68" s="17"/>
      <c r="E68" s="17"/>
      <c r="F68" s="11">
        <v>-5000</v>
      </c>
      <c r="G68" s="13">
        <f>G67+F68</f>
        <v>-2497500</v>
      </c>
      <c r="H68" s="12"/>
      <c r="I68" s="12"/>
      <c r="J68" s="12"/>
      <c r="K68" s="12"/>
    </row>
    <row r="69" spans="1:11">
      <c r="A69" s="12"/>
      <c r="B69" s="21" t="s">
        <v>94</v>
      </c>
      <c r="C69" s="12"/>
      <c r="D69" s="17"/>
      <c r="E69" s="17"/>
      <c r="F69" s="11">
        <v>-5000</v>
      </c>
      <c r="G69" s="13">
        <f>G68+F69</f>
        <v>-2502500</v>
      </c>
      <c r="H69" s="12"/>
      <c r="I69" s="12"/>
      <c r="J69" s="12"/>
      <c r="K69" s="12"/>
    </row>
    <row r="70" spans="1:11">
      <c r="A70" s="12"/>
      <c r="B70" s="21" t="s">
        <v>95</v>
      </c>
      <c r="C70" s="12"/>
      <c r="D70" s="17"/>
      <c r="E70" s="17"/>
      <c r="F70" s="11">
        <v>-10000</v>
      </c>
      <c r="G70" s="13">
        <f>G69+F70</f>
        <v>-2512500</v>
      </c>
      <c r="H70" s="12"/>
      <c r="I70" s="12"/>
      <c r="J70" s="12"/>
      <c r="K70" s="12"/>
    </row>
    <row r="71" spans="1:11">
      <c r="A71" s="12"/>
      <c r="B71" s="21" t="s">
        <v>96</v>
      </c>
      <c r="C71" s="12"/>
      <c r="D71" s="17"/>
      <c r="E71" s="17"/>
      <c r="F71" s="13">
        <v>-12000</v>
      </c>
      <c r="G71" s="13">
        <f t="shared" ref="G71:G79" si="26">G70+F71</f>
        <v>-2524500</v>
      </c>
      <c r="H71" s="12"/>
      <c r="I71" s="12"/>
      <c r="J71" s="12"/>
      <c r="K71" s="12"/>
    </row>
    <row r="72" spans="1:11">
      <c r="A72" s="12"/>
      <c r="B72" s="21" t="s">
        <v>97</v>
      </c>
      <c r="C72" s="12"/>
      <c r="D72" s="17"/>
      <c r="E72" s="17"/>
      <c r="F72" s="11">
        <v>-1000</v>
      </c>
      <c r="G72" s="13">
        <f t="shared" si="26"/>
        <v>-2525500</v>
      </c>
      <c r="H72" s="12"/>
      <c r="I72" s="12"/>
      <c r="J72" s="12"/>
      <c r="K72" s="12"/>
    </row>
    <row r="73" spans="1:11">
      <c r="A73" s="12"/>
      <c r="B73" s="21" t="s">
        <v>98</v>
      </c>
      <c r="C73" s="12"/>
      <c r="D73" s="17"/>
      <c r="E73" s="17"/>
      <c r="F73" s="11">
        <v>-200</v>
      </c>
      <c r="G73" s="13">
        <f t="shared" si="26"/>
        <v>-2525700</v>
      </c>
      <c r="H73" s="12"/>
      <c r="I73" s="12"/>
      <c r="J73" s="12"/>
      <c r="K73" s="12"/>
    </row>
    <row r="74" spans="1:11">
      <c r="A74" s="12"/>
      <c r="B74" s="21" t="s">
        <v>78</v>
      </c>
      <c r="C74" s="12"/>
      <c r="D74" s="17"/>
      <c r="E74" s="17"/>
      <c r="F74" s="11">
        <v>-13000</v>
      </c>
      <c r="G74" s="13">
        <f t="shared" si="26"/>
        <v>-2538700</v>
      </c>
      <c r="H74" s="12"/>
      <c r="I74" s="12"/>
      <c r="J74" s="12"/>
      <c r="K74" s="12"/>
    </row>
    <row r="75" spans="1:11">
      <c r="A75" s="12"/>
      <c r="B75" s="27" t="s">
        <v>99</v>
      </c>
      <c r="C75" s="12"/>
      <c r="D75" s="17"/>
      <c r="E75" s="17"/>
      <c r="F75" s="39">
        <v>-10000</v>
      </c>
      <c r="G75" s="13">
        <f t="shared" si="26"/>
        <v>-2548700</v>
      </c>
      <c r="H75" s="12"/>
      <c r="I75" s="12"/>
      <c r="J75" s="12"/>
      <c r="K75" s="12"/>
    </row>
    <row r="76" spans="1:11">
      <c r="A76" s="12"/>
      <c r="B76" s="27" t="s">
        <v>100</v>
      </c>
      <c r="C76" s="12"/>
      <c r="D76" s="17"/>
      <c r="E76" s="17"/>
      <c r="F76" s="13">
        <v>-10000</v>
      </c>
      <c r="G76" s="13">
        <f t="shared" si="26"/>
        <v>-2558700</v>
      </c>
      <c r="H76" s="12"/>
      <c r="I76" s="12"/>
      <c r="J76" s="12"/>
      <c r="K76" s="12"/>
    </row>
    <row r="77" spans="1:11">
      <c r="A77" s="12"/>
      <c r="B77" s="27" t="s">
        <v>79</v>
      </c>
      <c r="C77" s="12"/>
      <c r="D77" s="17"/>
      <c r="E77" s="17"/>
      <c r="F77" s="39">
        <v>-13000</v>
      </c>
      <c r="G77" s="13">
        <f t="shared" si="26"/>
        <v>-2571700</v>
      </c>
      <c r="H77" s="12"/>
      <c r="I77" s="12"/>
      <c r="J77" s="12"/>
      <c r="K77" s="12"/>
    </row>
    <row r="78" spans="1:11">
      <c r="A78" s="12"/>
      <c r="B78" s="27" t="s">
        <v>101</v>
      </c>
      <c r="C78" s="12"/>
      <c r="D78" s="17"/>
      <c r="E78" s="17"/>
      <c r="F78" s="13">
        <v>-120000</v>
      </c>
      <c r="G78" s="13">
        <f t="shared" si="26"/>
        <v>-2691700</v>
      </c>
      <c r="H78" s="12"/>
      <c r="I78" s="12"/>
      <c r="J78" s="12"/>
      <c r="K78" s="12"/>
    </row>
    <row r="79" spans="1:11">
      <c r="A79" s="12"/>
      <c r="B79" s="12" t="s">
        <v>102</v>
      </c>
      <c r="C79" s="12"/>
      <c r="D79" s="17"/>
      <c r="E79" s="17"/>
      <c r="F79" s="11">
        <v>2691700</v>
      </c>
      <c r="G79" s="13">
        <f t="shared" si="26"/>
        <v>0</v>
      </c>
      <c r="H79" s="12"/>
      <c r="I79" s="12"/>
      <c r="J79" s="12"/>
      <c r="K79" s="12"/>
    </row>
  </sheetData>
  <mergeCells count="1">
    <mergeCell ref="D1:K1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topLeftCell="A38" workbookViewId="0">
      <selection activeCell="N62" sqref="N62"/>
    </sheetView>
  </sheetViews>
  <sheetFormatPr defaultRowHeight="15"/>
  <cols>
    <col min="1" max="1" width="12.5703125" customWidth="1"/>
    <col min="2" max="2" width="25.42578125" customWidth="1"/>
    <col min="3" max="3" width="5" bestFit="1" customWidth="1"/>
    <col min="4" max="4" width="11.5703125" style="6" bestFit="1" customWidth="1"/>
    <col min="5" max="5" width="11.5703125" style="6" customWidth="1"/>
    <col min="6" max="6" width="14.140625" customWidth="1"/>
    <col min="7" max="7" width="14.42578125" customWidth="1"/>
    <col min="8" max="8" width="11.28515625" customWidth="1"/>
    <col min="9" max="9" width="11.7109375" customWidth="1"/>
    <col min="10" max="10" width="11.5703125" customWidth="1"/>
    <col min="11" max="11" width="10.140625" customWidth="1"/>
    <col min="12" max="12" width="13" customWidth="1"/>
  </cols>
  <sheetData>
    <row r="1" spans="1:12" ht="15.75">
      <c r="A1" s="4"/>
      <c r="B1" s="4"/>
      <c r="C1" s="4"/>
      <c r="D1" s="5"/>
      <c r="E1" s="5"/>
      <c r="F1" s="56" t="s">
        <v>83</v>
      </c>
      <c r="G1" s="56"/>
      <c r="H1" s="56"/>
      <c r="I1" s="56"/>
      <c r="J1" s="56"/>
      <c r="K1" s="56"/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4" t="s">
        <v>55</v>
      </c>
    </row>
    <row r="3" spans="1:12">
      <c r="A3" s="27" t="s">
        <v>18</v>
      </c>
      <c r="B3" s="12" t="s">
        <v>46</v>
      </c>
      <c r="C3" s="12">
        <v>3</v>
      </c>
      <c r="D3" s="17">
        <v>15340</v>
      </c>
      <c r="E3" s="17">
        <v>30000</v>
      </c>
      <c r="F3" s="18">
        <f t="shared" ref="F3" si="0">C3*E3</f>
        <v>90000</v>
      </c>
      <c r="G3" s="20">
        <v>90000</v>
      </c>
      <c r="H3" s="18">
        <f t="shared" ref="H3" si="1">E3-D3</f>
        <v>14660</v>
      </c>
      <c r="I3" s="18">
        <f t="shared" ref="I3" si="2">C3*H3</f>
        <v>43980</v>
      </c>
      <c r="J3" s="24">
        <v>43980</v>
      </c>
      <c r="K3" s="12"/>
      <c r="L3" s="7">
        <f>C3*D3</f>
        <v>46020</v>
      </c>
    </row>
    <row r="4" spans="1:12">
      <c r="A4" s="21"/>
      <c r="B4" s="12" t="s">
        <v>103</v>
      </c>
      <c r="C4" s="12">
        <v>2</v>
      </c>
      <c r="D4" s="17">
        <v>1750</v>
      </c>
      <c r="E4" s="17">
        <v>3000</v>
      </c>
      <c r="F4" s="18">
        <f t="shared" ref="F4:F10" si="3">C4*E4</f>
        <v>6000</v>
      </c>
      <c r="G4" s="49">
        <f t="shared" ref="G4:G10" si="4">G3+F4</f>
        <v>96000</v>
      </c>
      <c r="H4" s="18">
        <f t="shared" ref="H4:H10" si="5">E4-D4</f>
        <v>1250</v>
      </c>
      <c r="I4" s="18">
        <f t="shared" ref="I4:I10" si="6">C4*H4</f>
        <v>2500</v>
      </c>
      <c r="J4" s="24">
        <f t="shared" ref="J4:J10" si="7">J3+I4</f>
        <v>46480</v>
      </c>
      <c r="K4" s="12"/>
      <c r="L4" s="7">
        <f t="shared" ref="L4:L10" si="8">C4*D4</f>
        <v>3500</v>
      </c>
    </row>
    <row r="5" spans="1:12">
      <c r="A5" s="21"/>
      <c r="B5" s="12" t="s">
        <v>12</v>
      </c>
      <c r="C5" s="12">
        <v>1</v>
      </c>
      <c r="D5" s="17">
        <v>35250</v>
      </c>
      <c r="E5" s="17">
        <v>40000</v>
      </c>
      <c r="F5" s="47">
        <f t="shared" si="3"/>
        <v>40000</v>
      </c>
      <c r="G5" s="38">
        <f t="shared" si="4"/>
        <v>136000</v>
      </c>
      <c r="H5" s="48">
        <f t="shared" si="5"/>
        <v>4750</v>
      </c>
      <c r="I5" s="18">
        <f t="shared" si="6"/>
        <v>4750</v>
      </c>
      <c r="J5" s="24">
        <f t="shared" si="7"/>
        <v>51230</v>
      </c>
      <c r="K5" s="12"/>
      <c r="L5" s="7">
        <f t="shared" si="8"/>
        <v>35250</v>
      </c>
    </row>
    <row r="6" spans="1:12">
      <c r="A6" s="21"/>
      <c r="B6" s="12" t="s">
        <v>11</v>
      </c>
      <c r="C6" s="12">
        <v>1</v>
      </c>
      <c r="D6" s="17">
        <v>13800</v>
      </c>
      <c r="E6" s="17">
        <v>17000</v>
      </c>
      <c r="F6" s="47">
        <f t="shared" si="3"/>
        <v>17000</v>
      </c>
      <c r="G6" s="38">
        <f t="shared" si="4"/>
        <v>153000</v>
      </c>
      <c r="H6" s="48">
        <f t="shared" si="5"/>
        <v>3200</v>
      </c>
      <c r="I6" s="18">
        <f t="shared" si="6"/>
        <v>3200</v>
      </c>
      <c r="J6" s="24">
        <f t="shared" si="7"/>
        <v>54430</v>
      </c>
      <c r="K6" s="12"/>
      <c r="L6" s="7">
        <f t="shared" si="8"/>
        <v>13800</v>
      </c>
    </row>
    <row r="7" spans="1:12">
      <c r="A7" s="21"/>
      <c r="B7" s="12" t="s">
        <v>12</v>
      </c>
      <c r="C7" s="12">
        <v>2</v>
      </c>
      <c r="D7" s="17">
        <v>35250</v>
      </c>
      <c r="E7" s="17">
        <v>39000</v>
      </c>
      <c r="F7" s="47">
        <f t="shared" si="3"/>
        <v>78000</v>
      </c>
      <c r="G7" s="38">
        <f t="shared" si="4"/>
        <v>231000</v>
      </c>
      <c r="H7" s="48">
        <f t="shared" si="5"/>
        <v>3750</v>
      </c>
      <c r="I7" s="18">
        <f t="shared" si="6"/>
        <v>7500</v>
      </c>
      <c r="J7" s="24">
        <f t="shared" si="7"/>
        <v>61930</v>
      </c>
      <c r="K7" s="12"/>
      <c r="L7" s="7">
        <f t="shared" si="8"/>
        <v>70500</v>
      </c>
    </row>
    <row r="8" spans="1:12">
      <c r="A8" s="21"/>
      <c r="B8" s="12" t="s">
        <v>11</v>
      </c>
      <c r="C8" s="12">
        <v>1</v>
      </c>
      <c r="D8" s="17">
        <v>13800</v>
      </c>
      <c r="E8" s="17">
        <v>16000</v>
      </c>
      <c r="F8" s="47">
        <f t="shared" si="3"/>
        <v>16000</v>
      </c>
      <c r="G8" s="38">
        <f t="shared" si="4"/>
        <v>247000</v>
      </c>
      <c r="H8" s="48">
        <f t="shared" si="5"/>
        <v>2200</v>
      </c>
      <c r="I8" s="18">
        <f t="shared" si="6"/>
        <v>2200</v>
      </c>
      <c r="J8" s="24">
        <f t="shared" si="7"/>
        <v>64130</v>
      </c>
      <c r="K8" s="12"/>
      <c r="L8" s="7">
        <f t="shared" si="8"/>
        <v>13800</v>
      </c>
    </row>
    <row r="9" spans="1:12">
      <c r="A9" s="21"/>
      <c r="B9" s="12" t="s">
        <v>14</v>
      </c>
      <c r="C9" s="12">
        <v>1</v>
      </c>
      <c r="D9" s="17">
        <v>76900</v>
      </c>
      <c r="E9" s="17">
        <v>85000</v>
      </c>
      <c r="F9" s="47">
        <f t="shared" si="3"/>
        <v>85000</v>
      </c>
      <c r="G9" s="38">
        <f t="shared" si="4"/>
        <v>332000</v>
      </c>
      <c r="H9" s="48">
        <f t="shared" si="5"/>
        <v>8100</v>
      </c>
      <c r="I9" s="18">
        <f t="shared" si="6"/>
        <v>8100</v>
      </c>
      <c r="J9" s="24">
        <f t="shared" si="7"/>
        <v>72230</v>
      </c>
      <c r="K9" s="12"/>
      <c r="L9" s="7">
        <f t="shared" si="8"/>
        <v>76900</v>
      </c>
    </row>
    <row r="10" spans="1:12" ht="15.75" thickBot="1">
      <c r="A10" s="21"/>
      <c r="B10" s="12" t="s">
        <v>53</v>
      </c>
      <c r="C10" s="12">
        <v>1</v>
      </c>
      <c r="D10" s="17">
        <v>39100</v>
      </c>
      <c r="E10" s="17">
        <v>42000</v>
      </c>
      <c r="F10" s="47">
        <f t="shared" si="3"/>
        <v>42000</v>
      </c>
      <c r="G10" s="45">
        <f t="shared" si="4"/>
        <v>374000</v>
      </c>
      <c r="H10" s="48">
        <f t="shared" si="5"/>
        <v>2900</v>
      </c>
      <c r="I10" s="18">
        <f t="shared" si="6"/>
        <v>2900</v>
      </c>
      <c r="J10" s="11">
        <f t="shared" si="7"/>
        <v>75130</v>
      </c>
      <c r="K10" s="12"/>
      <c r="L10" s="7">
        <f t="shared" si="8"/>
        <v>39100</v>
      </c>
    </row>
    <row r="11" spans="1:12" s="1" customFormat="1">
      <c r="A11" s="21"/>
      <c r="B11" s="21" t="s">
        <v>72</v>
      </c>
      <c r="C11" s="21"/>
      <c r="D11" s="11"/>
      <c r="E11" s="11"/>
      <c r="F11" s="54">
        <v>-3000</v>
      </c>
      <c r="G11" s="46">
        <f>G10+F11</f>
        <v>371000</v>
      </c>
      <c r="H11" s="55"/>
      <c r="I11" s="13"/>
      <c r="J11" s="11"/>
      <c r="K11" s="21"/>
      <c r="L11" s="8">
        <f>SUM(L3:L10)</f>
        <v>298870</v>
      </c>
    </row>
    <row r="12" spans="1:12" s="1" customFormat="1">
      <c r="A12" s="21"/>
      <c r="B12" s="21" t="s">
        <v>104</v>
      </c>
      <c r="C12" s="21"/>
      <c r="D12" s="11"/>
      <c r="E12" s="11"/>
      <c r="F12" s="54">
        <v>-15000</v>
      </c>
      <c r="G12" s="46">
        <f t="shared" ref="G12:G14" si="9">G11+F12</f>
        <v>356000</v>
      </c>
      <c r="H12" s="55"/>
      <c r="I12" s="13"/>
      <c r="J12" s="11"/>
      <c r="K12" s="21"/>
      <c r="L12" s="8"/>
    </row>
    <row r="13" spans="1:12" s="1" customFormat="1">
      <c r="A13" s="21"/>
      <c r="B13" s="21" t="s">
        <v>105</v>
      </c>
      <c r="C13" s="21"/>
      <c r="D13" s="11"/>
      <c r="E13" s="11"/>
      <c r="F13" s="11">
        <v>-8000</v>
      </c>
      <c r="G13" s="46">
        <f t="shared" si="9"/>
        <v>348000</v>
      </c>
      <c r="H13" s="13"/>
      <c r="I13" s="13"/>
      <c r="J13" s="11"/>
      <c r="K13" s="21"/>
      <c r="L13" s="8"/>
    </row>
    <row r="14" spans="1:12" s="1" customFormat="1">
      <c r="A14" s="21"/>
      <c r="B14" s="21" t="s">
        <v>17</v>
      </c>
      <c r="C14" s="21"/>
      <c r="D14" s="11"/>
      <c r="E14" s="11"/>
      <c r="F14" s="11">
        <v>-348000</v>
      </c>
      <c r="G14" s="46">
        <f t="shared" si="9"/>
        <v>0</v>
      </c>
      <c r="H14" s="13"/>
      <c r="I14" s="13"/>
      <c r="J14" s="11"/>
      <c r="K14" s="21"/>
      <c r="L14" s="8"/>
    </row>
    <row r="15" spans="1:12">
      <c r="A15" s="12"/>
      <c r="B15" s="12"/>
      <c r="C15" s="12"/>
      <c r="D15" s="17"/>
      <c r="E15" s="17"/>
      <c r="F15" s="12"/>
      <c r="G15" s="12"/>
      <c r="H15" s="12"/>
      <c r="I15" s="12"/>
      <c r="J15" s="12"/>
      <c r="K15" s="12"/>
    </row>
    <row r="16" spans="1:12">
      <c r="A16" s="27" t="s">
        <v>16</v>
      </c>
      <c r="B16" s="12" t="s">
        <v>12</v>
      </c>
      <c r="C16" s="12">
        <v>3</v>
      </c>
      <c r="D16" s="17">
        <v>35250</v>
      </c>
      <c r="E16" s="17">
        <v>45000</v>
      </c>
      <c r="F16" s="18">
        <f t="shared" ref="F16:F23" si="10">C16*E16</f>
        <v>135000</v>
      </c>
      <c r="G16" s="18">
        <v>135000</v>
      </c>
      <c r="H16" s="18">
        <f t="shared" ref="H16:H23" si="11">E16-D16</f>
        <v>9750</v>
      </c>
      <c r="I16" s="18">
        <f t="shared" ref="I16:I23" si="12">C16*H16</f>
        <v>29250</v>
      </c>
      <c r="J16" s="18">
        <v>29250</v>
      </c>
      <c r="K16" s="12"/>
      <c r="L16" s="7">
        <f>C16*D16</f>
        <v>105750</v>
      </c>
    </row>
    <row r="17" spans="1:12">
      <c r="A17" s="12"/>
      <c r="B17" s="12" t="s">
        <v>11</v>
      </c>
      <c r="C17" s="12">
        <v>2</v>
      </c>
      <c r="D17" s="17">
        <v>13800</v>
      </c>
      <c r="E17" s="17">
        <v>16000</v>
      </c>
      <c r="F17" s="18">
        <f t="shared" si="10"/>
        <v>32000</v>
      </c>
      <c r="G17" s="50">
        <f>G16+F17</f>
        <v>167000</v>
      </c>
      <c r="H17" s="18">
        <f t="shared" si="11"/>
        <v>2200</v>
      </c>
      <c r="I17" s="18">
        <f t="shared" si="12"/>
        <v>4400</v>
      </c>
      <c r="J17" s="20">
        <f>J16+I17</f>
        <v>33650</v>
      </c>
      <c r="K17" s="12"/>
      <c r="L17" s="7">
        <f t="shared" ref="L17:L23" si="13">C17*D17</f>
        <v>27600</v>
      </c>
    </row>
    <row r="18" spans="1:12">
      <c r="A18" s="12"/>
      <c r="B18" s="12" t="s">
        <v>14</v>
      </c>
      <c r="C18" s="12">
        <v>2</v>
      </c>
      <c r="D18" s="17">
        <v>76900</v>
      </c>
      <c r="E18" s="17">
        <v>85000</v>
      </c>
      <c r="F18" s="47">
        <f t="shared" si="10"/>
        <v>170000</v>
      </c>
      <c r="G18" s="38">
        <f t="shared" ref="G18:G23" si="14">G17+F18</f>
        <v>337000</v>
      </c>
      <c r="H18" s="48">
        <f t="shared" si="11"/>
        <v>8100</v>
      </c>
      <c r="I18" s="18">
        <f t="shared" si="12"/>
        <v>16200</v>
      </c>
      <c r="J18" s="20">
        <f t="shared" ref="J18:J23" si="15">J17+I18</f>
        <v>49850</v>
      </c>
      <c r="K18" s="12"/>
      <c r="L18" s="7">
        <f t="shared" si="13"/>
        <v>153800</v>
      </c>
    </row>
    <row r="19" spans="1:12">
      <c r="A19" s="12"/>
      <c r="B19" s="12" t="s">
        <v>46</v>
      </c>
      <c r="C19" s="12">
        <v>1</v>
      </c>
      <c r="D19" s="17">
        <v>15340</v>
      </c>
      <c r="E19" s="17">
        <v>30000</v>
      </c>
      <c r="F19" s="47">
        <f t="shared" si="10"/>
        <v>30000</v>
      </c>
      <c r="G19" s="38">
        <f t="shared" si="14"/>
        <v>367000</v>
      </c>
      <c r="H19" s="48">
        <f t="shared" si="11"/>
        <v>14660</v>
      </c>
      <c r="I19" s="18">
        <f t="shared" si="12"/>
        <v>14660</v>
      </c>
      <c r="J19" s="20">
        <f t="shared" si="15"/>
        <v>64510</v>
      </c>
      <c r="K19" s="12"/>
      <c r="L19" s="7">
        <f t="shared" si="13"/>
        <v>15340</v>
      </c>
    </row>
    <row r="20" spans="1:12">
      <c r="A20" s="12"/>
      <c r="B20" s="12" t="s">
        <v>106</v>
      </c>
      <c r="C20" s="12">
        <v>1</v>
      </c>
      <c r="D20" s="17">
        <v>172516</v>
      </c>
      <c r="E20" s="17">
        <v>182000</v>
      </c>
      <c r="F20" s="47">
        <f t="shared" si="10"/>
        <v>182000</v>
      </c>
      <c r="G20" s="38">
        <f t="shared" si="14"/>
        <v>549000</v>
      </c>
      <c r="H20" s="48">
        <f t="shared" si="11"/>
        <v>9484</v>
      </c>
      <c r="I20" s="18">
        <f t="shared" si="12"/>
        <v>9484</v>
      </c>
      <c r="J20" s="20">
        <f t="shared" si="15"/>
        <v>73994</v>
      </c>
      <c r="K20" s="12"/>
      <c r="L20" s="7">
        <f t="shared" si="13"/>
        <v>172516</v>
      </c>
    </row>
    <row r="21" spans="1:12">
      <c r="A21" s="12"/>
      <c r="B21" s="12" t="s">
        <v>86</v>
      </c>
      <c r="C21" s="12">
        <v>1</v>
      </c>
      <c r="D21" s="17">
        <v>10000</v>
      </c>
      <c r="E21" s="17">
        <v>20000</v>
      </c>
      <c r="F21" s="47">
        <f t="shared" si="10"/>
        <v>20000</v>
      </c>
      <c r="G21" s="38">
        <f t="shared" si="14"/>
        <v>569000</v>
      </c>
      <c r="H21" s="48">
        <f t="shared" si="11"/>
        <v>10000</v>
      </c>
      <c r="I21" s="18">
        <f t="shared" si="12"/>
        <v>10000</v>
      </c>
      <c r="J21" s="20">
        <f t="shared" si="15"/>
        <v>83994</v>
      </c>
      <c r="K21" s="12"/>
      <c r="L21" s="7">
        <f t="shared" si="13"/>
        <v>10000</v>
      </c>
    </row>
    <row r="22" spans="1:12">
      <c r="A22" s="12"/>
      <c r="B22" s="12" t="s">
        <v>107</v>
      </c>
      <c r="C22" s="12">
        <v>4</v>
      </c>
      <c r="D22" s="17">
        <v>1750</v>
      </c>
      <c r="E22" s="17">
        <v>3000</v>
      </c>
      <c r="F22" s="47">
        <f t="shared" si="10"/>
        <v>12000</v>
      </c>
      <c r="G22" s="38">
        <f t="shared" si="14"/>
        <v>581000</v>
      </c>
      <c r="H22" s="48">
        <f t="shared" si="11"/>
        <v>1250</v>
      </c>
      <c r="I22" s="18">
        <f t="shared" si="12"/>
        <v>5000</v>
      </c>
      <c r="J22" s="20">
        <f t="shared" si="15"/>
        <v>88994</v>
      </c>
      <c r="K22" s="12"/>
      <c r="L22" s="7">
        <f t="shared" si="13"/>
        <v>7000</v>
      </c>
    </row>
    <row r="23" spans="1:12" ht="15.75" thickBot="1">
      <c r="A23" s="12"/>
      <c r="B23" s="12" t="s">
        <v>108</v>
      </c>
      <c r="C23" s="12">
        <v>4</v>
      </c>
      <c r="D23" s="17">
        <v>100</v>
      </c>
      <c r="E23" s="17">
        <v>500</v>
      </c>
      <c r="F23" s="47">
        <f t="shared" si="10"/>
        <v>2000</v>
      </c>
      <c r="G23" s="45">
        <f t="shared" si="14"/>
        <v>583000</v>
      </c>
      <c r="H23" s="48">
        <f t="shared" si="11"/>
        <v>400</v>
      </c>
      <c r="I23" s="18">
        <f t="shared" si="12"/>
        <v>1600</v>
      </c>
      <c r="J23" s="13">
        <f t="shared" si="15"/>
        <v>90594</v>
      </c>
      <c r="K23" s="12"/>
      <c r="L23" s="7">
        <f t="shared" si="13"/>
        <v>400</v>
      </c>
    </row>
    <row r="24" spans="1:12">
      <c r="A24" s="12"/>
      <c r="B24" s="21" t="s">
        <v>109</v>
      </c>
      <c r="C24" s="21"/>
      <c r="D24" s="11"/>
      <c r="E24" s="11"/>
      <c r="F24" s="13">
        <v>-583000</v>
      </c>
      <c r="G24" s="42">
        <f>G23+F24</f>
        <v>0</v>
      </c>
      <c r="H24" s="18"/>
      <c r="I24" s="18"/>
      <c r="J24" s="20"/>
      <c r="K24" s="12"/>
      <c r="L24" s="8">
        <f>SUM(L16:L23)</f>
        <v>492406</v>
      </c>
    </row>
    <row r="25" spans="1:12">
      <c r="A25" s="12"/>
      <c r="B25" s="21"/>
      <c r="C25" s="21"/>
      <c r="D25" s="11"/>
      <c r="E25" s="11"/>
      <c r="F25" s="13"/>
      <c r="G25" s="13"/>
      <c r="H25" s="18"/>
      <c r="I25" s="18"/>
      <c r="J25" s="20"/>
      <c r="K25" s="12"/>
      <c r="L25" s="7"/>
    </row>
    <row r="26" spans="1:12">
      <c r="A26" s="27" t="s">
        <v>110</v>
      </c>
      <c r="B26" s="23" t="s">
        <v>12</v>
      </c>
      <c r="C26" s="12">
        <v>3</v>
      </c>
      <c r="D26" s="17">
        <v>35250</v>
      </c>
      <c r="E26" s="17">
        <v>39000</v>
      </c>
      <c r="F26" s="18">
        <f t="shared" ref="F26:F30" si="16">C26*E26</f>
        <v>117000</v>
      </c>
      <c r="G26" s="18">
        <v>117000</v>
      </c>
      <c r="H26" s="18">
        <f t="shared" ref="H26:H30" si="17">E26-D26</f>
        <v>3750</v>
      </c>
      <c r="I26" s="18">
        <f t="shared" ref="I26:I30" si="18">C26*H26</f>
        <v>11250</v>
      </c>
      <c r="J26" s="17">
        <v>11250</v>
      </c>
      <c r="K26" s="12"/>
      <c r="L26" s="7">
        <f>C26*D26</f>
        <v>105750</v>
      </c>
    </row>
    <row r="27" spans="1:12">
      <c r="A27" s="19" t="s">
        <v>111</v>
      </c>
      <c r="B27" s="12" t="s">
        <v>12</v>
      </c>
      <c r="C27" s="12">
        <v>1</v>
      </c>
      <c r="D27" s="17">
        <v>35250</v>
      </c>
      <c r="E27" s="17">
        <v>45000</v>
      </c>
      <c r="F27" s="18">
        <f t="shared" si="16"/>
        <v>45000</v>
      </c>
      <c r="G27" s="18">
        <f t="shared" ref="G27:G30" si="19">G26+F27</f>
        <v>162000</v>
      </c>
      <c r="H27" s="18">
        <f t="shared" si="17"/>
        <v>9750</v>
      </c>
      <c r="I27" s="18">
        <f t="shared" si="18"/>
        <v>9750</v>
      </c>
      <c r="J27" s="18">
        <f t="shared" ref="J27:J30" si="20">J26+I27</f>
        <v>21000</v>
      </c>
      <c r="K27" s="12"/>
      <c r="L27" s="7">
        <f t="shared" ref="L27:L30" si="21">C27*D27</f>
        <v>35250</v>
      </c>
    </row>
    <row r="28" spans="1:12">
      <c r="A28" s="12"/>
      <c r="B28" s="12" t="s">
        <v>13</v>
      </c>
      <c r="C28" s="12">
        <v>6</v>
      </c>
      <c r="D28" s="17">
        <v>2500</v>
      </c>
      <c r="E28" s="17">
        <v>5000</v>
      </c>
      <c r="F28" s="18">
        <f t="shared" si="16"/>
        <v>30000</v>
      </c>
      <c r="G28" s="18">
        <f t="shared" si="19"/>
        <v>192000</v>
      </c>
      <c r="H28" s="18">
        <f t="shared" si="17"/>
        <v>2500</v>
      </c>
      <c r="I28" s="18">
        <f t="shared" si="18"/>
        <v>15000</v>
      </c>
      <c r="J28" s="18">
        <f t="shared" si="20"/>
        <v>36000</v>
      </c>
      <c r="K28" s="12"/>
      <c r="L28" s="7">
        <f t="shared" si="21"/>
        <v>15000</v>
      </c>
    </row>
    <row r="29" spans="1:12">
      <c r="A29" s="12"/>
      <c r="B29" s="12" t="s">
        <v>84</v>
      </c>
      <c r="C29" s="12">
        <v>1</v>
      </c>
      <c r="D29" s="17">
        <v>127684.24</v>
      </c>
      <c r="E29" s="17">
        <v>133000</v>
      </c>
      <c r="F29" s="47">
        <f t="shared" si="16"/>
        <v>133000</v>
      </c>
      <c r="G29" s="18">
        <f t="shared" si="19"/>
        <v>325000</v>
      </c>
      <c r="H29" s="48">
        <f t="shared" si="17"/>
        <v>5315.7599999999948</v>
      </c>
      <c r="I29" s="18">
        <f t="shared" si="18"/>
        <v>5315.7599999999948</v>
      </c>
      <c r="J29" s="18">
        <f t="shared" si="20"/>
        <v>41315.759999999995</v>
      </c>
      <c r="K29" s="12"/>
      <c r="L29" s="7">
        <f t="shared" si="21"/>
        <v>127684.24</v>
      </c>
    </row>
    <row r="30" spans="1:12" ht="15.75" thickBot="1">
      <c r="A30" s="12"/>
      <c r="B30" s="12" t="s">
        <v>85</v>
      </c>
      <c r="C30" s="12">
        <v>1</v>
      </c>
      <c r="D30" s="17">
        <v>69006.399999999994</v>
      </c>
      <c r="E30" s="17">
        <v>73000</v>
      </c>
      <c r="F30" s="47">
        <f t="shared" si="16"/>
        <v>73000</v>
      </c>
      <c r="G30" s="41">
        <f t="shared" si="19"/>
        <v>398000</v>
      </c>
      <c r="H30" s="48">
        <f t="shared" si="17"/>
        <v>3993.6000000000058</v>
      </c>
      <c r="I30" s="18">
        <f t="shared" si="18"/>
        <v>3993.6000000000058</v>
      </c>
      <c r="J30" s="13">
        <f t="shared" si="20"/>
        <v>45309.36</v>
      </c>
      <c r="K30" s="12"/>
      <c r="L30" s="7">
        <f t="shared" si="21"/>
        <v>69006.399999999994</v>
      </c>
    </row>
    <row r="31" spans="1:12">
      <c r="A31" s="12"/>
      <c r="B31" s="21" t="s">
        <v>35</v>
      </c>
      <c r="C31" s="21"/>
      <c r="D31" s="11"/>
      <c r="E31" s="11"/>
      <c r="F31" s="13">
        <v>-2000</v>
      </c>
      <c r="G31" s="42">
        <f>G30+F31</f>
        <v>396000</v>
      </c>
      <c r="H31" s="18"/>
      <c r="I31" s="18"/>
      <c r="J31" s="13"/>
      <c r="K31" s="12"/>
      <c r="L31" s="8">
        <f>SUM(L26:L30)</f>
        <v>352690.64</v>
      </c>
    </row>
    <row r="32" spans="1:12" s="3" customFormat="1">
      <c r="A32" s="12" t="s">
        <v>30</v>
      </c>
      <c r="B32" s="21" t="s">
        <v>112</v>
      </c>
      <c r="C32" s="21"/>
      <c r="D32" s="11"/>
      <c r="E32" s="11"/>
      <c r="F32" s="11">
        <v>-10000</v>
      </c>
      <c r="G32" s="13">
        <f>G31+F32</f>
        <v>386000</v>
      </c>
      <c r="H32" s="12"/>
      <c r="I32" s="12"/>
      <c r="J32" s="12"/>
      <c r="K32" s="23"/>
      <c r="L32" s="9"/>
    </row>
    <row r="33" spans="1:12" s="3" customFormat="1">
      <c r="A33" s="12"/>
      <c r="B33" s="21" t="s">
        <v>113</v>
      </c>
      <c r="C33" s="21"/>
      <c r="D33" s="11"/>
      <c r="E33" s="11"/>
      <c r="F33" s="11">
        <v>-45000</v>
      </c>
      <c r="G33" s="13">
        <f t="shared" ref="G33:G34" si="22">G32+F33</f>
        <v>341000</v>
      </c>
      <c r="H33" s="12"/>
      <c r="I33" s="12"/>
      <c r="J33" s="12"/>
      <c r="K33" s="23"/>
      <c r="L33" s="9"/>
    </row>
    <row r="34" spans="1:12" s="3" customFormat="1">
      <c r="A34" s="12"/>
      <c r="B34" s="21" t="s">
        <v>114</v>
      </c>
      <c r="C34" s="21"/>
      <c r="D34" s="11"/>
      <c r="E34" s="11"/>
      <c r="F34" s="11">
        <v>-341000</v>
      </c>
      <c r="G34" s="13">
        <f t="shared" si="22"/>
        <v>0</v>
      </c>
      <c r="H34" s="12"/>
      <c r="I34" s="12"/>
      <c r="J34" s="12"/>
      <c r="K34" s="23"/>
      <c r="L34" s="9"/>
    </row>
    <row r="35" spans="1:12" s="3" customFormat="1">
      <c r="A35" s="12"/>
      <c r="B35" s="21"/>
      <c r="C35" s="21"/>
      <c r="D35" s="11"/>
      <c r="E35" s="11"/>
      <c r="F35" s="11"/>
      <c r="G35" s="13"/>
      <c r="H35" s="12"/>
      <c r="I35" s="12"/>
      <c r="J35" s="12"/>
      <c r="K35" s="23"/>
      <c r="L35" s="9"/>
    </row>
    <row r="36" spans="1:12" s="3" customFormat="1">
      <c r="A36" s="21" t="s">
        <v>71</v>
      </c>
      <c r="B36" s="21" t="s">
        <v>11</v>
      </c>
      <c r="C36" s="21">
        <v>2</v>
      </c>
      <c r="D36" s="11">
        <v>13800</v>
      </c>
      <c r="E36" s="11">
        <v>18000</v>
      </c>
      <c r="F36" s="11">
        <f>C36*E36</f>
        <v>36000</v>
      </c>
      <c r="G36" s="13">
        <v>36000</v>
      </c>
      <c r="H36" s="18">
        <f>E36-D36</f>
        <v>4200</v>
      </c>
      <c r="I36" s="18">
        <f>C36*H36</f>
        <v>8400</v>
      </c>
      <c r="J36" s="17">
        <v>8400</v>
      </c>
      <c r="K36" s="23"/>
      <c r="L36" s="9">
        <f>C36*D36</f>
        <v>27600</v>
      </c>
    </row>
    <row r="37" spans="1:12" s="3" customFormat="1" ht="15.75" thickBot="1">
      <c r="A37" s="12"/>
      <c r="B37" s="21" t="s">
        <v>12</v>
      </c>
      <c r="C37" s="21">
        <v>3</v>
      </c>
      <c r="D37" s="11">
        <v>35250</v>
      </c>
      <c r="E37" s="11">
        <v>39000</v>
      </c>
      <c r="F37" s="11">
        <f>C37*E37</f>
        <v>117000</v>
      </c>
      <c r="G37" s="41">
        <f>G36+F37</f>
        <v>153000</v>
      </c>
      <c r="H37" s="18">
        <f>E37-D37</f>
        <v>3750</v>
      </c>
      <c r="I37" s="18">
        <f>C37*H37</f>
        <v>11250</v>
      </c>
      <c r="J37" s="18">
        <f>J36+I37</f>
        <v>19650</v>
      </c>
      <c r="K37" s="23"/>
      <c r="L37" s="9">
        <f t="shared" ref="L37" si="23">C37*D37</f>
        <v>105750</v>
      </c>
    </row>
    <row r="38" spans="1:12" s="3" customFormat="1">
      <c r="A38" s="12"/>
      <c r="B38" s="21" t="s">
        <v>115</v>
      </c>
      <c r="C38" s="21"/>
      <c r="D38" s="11"/>
      <c r="E38" s="11"/>
      <c r="F38" s="11">
        <v>-153000</v>
      </c>
      <c r="G38" s="42">
        <f>G37+F38</f>
        <v>0</v>
      </c>
      <c r="H38" s="12"/>
      <c r="I38" s="12"/>
      <c r="J38" s="12"/>
      <c r="K38" s="23"/>
      <c r="L38" s="8">
        <f>SUM(L36:L37)</f>
        <v>133350</v>
      </c>
    </row>
    <row r="39" spans="1:12" s="3" customFormat="1">
      <c r="A39" s="12"/>
      <c r="B39" s="21"/>
      <c r="C39" s="21"/>
      <c r="D39" s="11"/>
      <c r="E39" s="11"/>
      <c r="F39" s="11"/>
      <c r="G39" s="42"/>
      <c r="H39" s="12"/>
      <c r="I39" s="12"/>
      <c r="J39" s="12"/>
      <c r="K39" s="23"/>
      <c r="L39" s="8"/>
    </row>
    <row r="40" spans="1:12" s="3" customFormat="1" ht="15.75" thickBot="1">
      <c r="A40" s="21" t="s">
        <v>116</v>
      </c>
      <c r="B40" s="21" t="s">
        <v>14</v>
      </c>
      <c r="C40" s="21">
        <v>6</v>
      </c>
      <c r="D40" s="11">
        <v>76900</v>
      </c>
      <c r="E40" s="11">
        <v>85000</v>
      </c>
      <c r="F40" s="11">
        <f>C40*E40</f>
        <v>510000</v>
      </c>
      <c r="G40" s="41">
        <v>510000</v>
      </c>
      <c r="H40" s="18">
        <f>E40-D40</f>
        <v>8100</v>
      </c>
      <c r="I40" s="18">
        <f>C40*H40</f>
        <v>48600</v>
      </c>
      <c r="J40" s="17">
        <v>48600</v>
      </c>
      <c r="K40" s="23"/>
      <c r="L40" s="8">
        <f>C40*D40</f>
        <v>461400</v>
      </c>
    </row>
    <row r="41" spans="1:12" s="3" customFormat="1">
      <c r="A41" s="12"/>
      <c r="B41" s="21" t="s">
        <v>117</v>
      </c>
      <c r="C41" s="21"/>
      <c r="D41" s="11"/>
      <c r="E41" s="11"/>
      <c r="F41" s="11">
        <v>-510000</v>
      </c>
      <c r="G41" s="42">
        <f>G40+F41</f>
        <v>0</v>
      </c>
      <c r="H41" s="12"/>
      <c r="I41" s="12"/>
      <c r="J41" s="12"/>
      <c r="K41" s="23"/>
      <c r="L41" s="8"/>
    </row>
    <row r="42" spans="1:12" s="3" customFormat="1">
      <c r="A42" s="27"/>
      <c r="B42" s="21"/>
      <c r="C42" s="21"/>
      <c r="D42" s="11"/>
      <c r="E42" s="11"/>
      <c r="F42" s="11"/>
      <c r="G42" s="13"/>
      <c r="H42" s="18"/>
      <c r="I42" s="18"/>
      <c r="J42" s="17"/>
      <c r="K42" s="23"/>
      <c r="L42" s="8"/>
    </row>
    <row r="43" spans="1:12">
      <c r="A43" s="27" t="s">
        <v>19</v>
      </c>
      <c r="B43" s="12" t="s">
        <v>11</v>
      </c>
      <c r="C43" s="12">
        <v>37</v>
      </c>
      <c r="D43" s="17">
        <v>13800</v>
      </c>
      <c r="E43" s="17">
        <v>16000</v>
      </c>
      <c r="F43" s="20">
        <f t="shared" ref="F43:F47" si="24">C43*E43</f>
        <v>592000</v>
      </c>
      <c r="G43" s="20">
        <v>592000</v>
      </c>
      <c r="H43" s="20">
        <f t="shared" ref="H43:H47" si="25">E43-D43</f>
        <v>2200</v>
      </c>
      <c r="I43" s="20">
        <f t="shared" ref="I43:I47" si="26">C43*H43</f>
        <v>81400</v>
      </c>
      <c r="J43" s="20">
        <v>81400</v>
      </c>
      <c r="K43" s="12"/>
      <c r="L43" s="9">
        <f>C43*D43</f>
        <v>510600</v>
      </c>
    </row>
    <row r="44" spans="1:12">
      <c r="A44" s="12"/>
      <c r="B44" s="12" t="s">
        <v>29</v>
      </c>
      <c r="C44" s="12">
        <v>1</v>
      </c>
      <c r="D44" s="17">
        <v>39100</v>
      </c>
      <c r="E44" s="17">
        <v>45000</v>
      </c>
      <c r="F44" s="20">
        <f t="shared" si="24"/>
        <v>45000</v>
      </c>
      <c r="G44" s="20">
        <f>G43+F44</f>
        <v>637000</v>
      </c>
      <c r="H44" s="20">
        <f t="shared" si="25"/>
        <v>5900</v>
      </c>
      <c r="I44" s="20">
        <f t="shared" si="26"/>
        <v>5900</v>
      </c>
      <c r="J44" s="20">
        <f>J43+I44</f>
        <v>87300</v>
      </c>
      <c r="K44" s="12"/>
      <c r="L44" s="9">
        <f t="shared" ref="L44:L47" si="27">C44*D44</f>
        <v>39100</v>
      </c>
    </row>
    <row r="45" spans="1:12">
      <c r="A45" s="12"/>
      <c r="B45" s="12" t="s">
        <v>49</v>
      </c>
      <c r="C45" s="12">
        <v>1</v>
      </c>
      <c r="D45" s="17">
        <v>33800</v>
      </c>
      <c r="E45" s="17">
        <v>37000</v>
      </c>
      <c r="F45" s="20">
        <f t="shared" si="24"/>
        <v>37000</v>
      </c>
      <c r="G45" s="20">
        <f t="shared" ref="G45:G47" si="28">G44+F45</f>
        <v>674000</v>
      </c>
      <c r="H45" s="20">
        <f t="shared" si="25"/>
        <v>3200</v>
      </c>
      <c r="I45" s="20">
        <f t="shared" si="26"/>
        <v>3200</v>
      </c>
      <c r="J45" s="20">
        <f t="shared" ref="J45" si="29">J44+I45</f>
        <v>90500</v>
      </c>
      <c r="K45" s="12"/>
      <c r="L45" s="9">
        <f t="shared" si="27"/>
        <v>33800</v>
      </c>
    </row>
    <row r="46" spans="1:12">
      <c r="A46" s="12"/>
      <c r="B46" s="12" t="s">
        <v>14</v>
      </c>
      <c r="C46" s="12">
        <v>1</v>
      </c>
      <c r="D46" s="17">
        <v>76900</v>
      </c>
      <c r="E46" s="17">
        <v>85000</v>
      </c>
      <c r="F46" s="20">
        <f t="shared" si="24"/>
        <v>85000</v>
      </c>
      <c r="G46" s="20">
        <f t="shared" si="28"/>
        <v>759000</v>
      </c>
      <c r="H46" s="20">
        <f t="shared" si="25"/>
        <v>8100</v>
      </c>
      <c r="I46" s="20">
        <f t="shared" si="26"/>
        <v>8100</v>
      </c>
      <c r="J46" s="20">
        <f>J45+I46</f>
        <v>98600</v>
      </c>
      <c r="K46" s="12"/>
      <c r="L46" s="9">
        <f t="shared" si="27"/>
        <v>76900</v>
      </c>
    </row>
    <row r="47" spans="1:12" ht="15.75" thickBot="1">
      <c r="A47" s="12"/>
      <c r="B47" s="12" t="s">
        <v>12</v>
      </c>
      <c r="C47" s="12">
        <v>22</v>
      </c>
      <c r="D47" s="17">
        <v>35250</v>
      </c>
      <c r="E47" s="17">
        <v>39000</v>
      </c>
      <c r="F47" s="20">
        <f t="shared" si="24"/>
        <v>858000</v>
      </c>
      <c r="G47" s="45">
        <f t="shared" si="28"/>
        <v>1617000</v>
      </c>
      <c r="H47" s="20">
        <f t="shared" si="25"/>
        <v>3750</v>
      </c>
      <c r="I47" s="20">
        <f t="shared" si="26"/>
        <v>82500</v>
      </c>
      <c r="J47" s="13">
        <f t="shared" ref="J47" si="30">J46+I47</f>
        <v>181100</v>
      </c>
      <c r="K47" s="12"/>
      <c r="L47" s="9">
        <f t="shared" si="27"/>
        <v>775500</v>
      </c>
    </row>
    <row r="48" spans="1:12">
      <c r="A48" s="12"/>
      <c r="B48" s="21" t="s">
        <v>20</v>
      </c>
      <c r="C48" s="21"/>
      <c r="D48" s="11"/>
      <c r="E48" s="11"/>
      <c r="F48" s="11">
        <v>-5000</v>
      </c>
      <c r="G48" s="42">
        <f>G47+F48</f>
        <v>1612000</v>
      </c>
      <c r="H48" s="12"/>
      <c r="I48" s="12"/>
      <c r="J48" s="12"/>
      <c r="K48" s="12"/>
      <c r="L48" s="8">
        <f>SUM(L43:L47)</f>
        <v>1435900</v>
      </c>
    </row>
    <row r="49" spans="1:12">
      <c r="A49" s="12"/>
      <c r="B49" s="21" t="s">
        <v>44</v>
      </c>
      <c r="C49" s="21"/>
      <c r="D49" s="11"/>
      <c r="E49" s="11"/>
      <c r="F49" s="11">
        <v>-15000</v>
      </c>
      <c r="G49" s="42">
        <f t="shared" ref="G49" si="31">G48+F49</f>
        <v>1597000</v>
      </c>
      <c r="H49" s="12"/>
      <c r="I49" s="12"/>
      <c r="J49" s="12"/>
      <c r="K49" s="12"/>
    </row>
    <row r="50" spans="1:12">
      <c r="A50" s="12"/>
      <c r="B50" s="21"/>
      <c r="C50" s="21"/>
      <c r="D50" s="11"/>
      <c r="E50" s="11"/>
      <c r="F50" s="11"/>
      <c r="G50" s="42"/>
      <c r="H50" s="12"/>
      <c r="I50" s="12"/>
      <c r="J50" s="12"/>
      <c r="K50" s="12"/>
    </row>
    <row r="51" spans="1:12">
      <c r="A51" s="12"/>
      <c r="B51" s="21"/>
      <c r="C51" s="21"/>
      <c r="D51" s="11"/>
      <c r="E51" s="11"/>
      <c r="F51" s="11"/>
      <c r="G51" s="42"/>
      <c r="H51" s="12"/>
      <c r="I51" s="12"/>
      <c r="J51" s="12"/>
      <c r="K51" s="12"/>
    </row>
    <row r="52" spans="1:12">
      <c r="A52" s="12"/>
      <c r="B52" s="21"/>
      <c r="C52" s="21"/>
      <c r="D52" s="11"/>
      <c r="E52" s="11"/>
      <c r="F52" s="11"/>
      <c r="G52" s="42"/>
      <c r="H52" s="12"/>
      <c r="I52" s="12"/>
      <c r="J52" s="12"/>
      <c r="K52" s="12"/>
    </row>
    <row r="53" spans="1:12">
      <c r="A53" s="12"/>
      <c r="B53" s="21"/>
      <c r="C53" s="21"/>
      <c r="D53" s="11"/>
      <c r="E53" s="11"/>
      <c r="F53" s="11"/>
      <c r="G53" s="42"/>
      <c r="H53" s="12"/>
      <c r="I53" s="12"/>
      <c r="J53" s="12"/>
      <c r="K53" s="12"/>
    </row>
    <row r="54" spans="1:12">
      <c r="A54" s="12"/>
      <c r="B54" s="21"/>
      <c r="C54" s="21"/>
      <c r="D54" s="11"/>
      <c r="E54" s="11"/>
      <c r="F54" s="11"/>
      <c r="G54" s="42"/>
      <c r="H54" s="12"/>
      <c r="I54" s="12"/>
      <c r="J54" s="12"/>
      <c r="K54" s="12"/>
    </row>
    <row r="55" spans="1:12">
      <c r="A55" s="12"/>
      <c r="B55" s="21"/>
      <c r="C55" s="21"/>
      <c r="D55" s="11"/>
      <c r="E55" s="11"/>
      <c r="F55" s="11"/>
      <c r="G55" s="42"/>
      <c r="H55" s="12"/>
      <c r="I55" s="12"/>
      <c r="J55" s="12"/>
      <c r="K55" s="12"/>
    </row>
    <row r="56" spans="1:12">
      <c r="A56" s="12"/>
      <c r="B56" s="21"/>
      <c r="C56" s="21"/>
      <c r="D56" s="11"/>
      <c r="E56" s="11"/>
      <c r="F56" s="11"/>
      <c r="G56" s="42"/>
      <c r="H56" s="12"/>
      <c r="I56" s="12"/>
      <c r="J56" s="12"/>
      <c r="K56" s="12"/>
    </row>
    <row r="57" spans="1:12">
      <c r="A57" s="12"/>
      <c r="B57" s="21"/>
      <c r="C57" s="21"/>
      <c r="D57" s="11"/>
      <c r="E57" s="11"/>
      <c r="F57" s="11"/>
      <c r="G57" s="42"/>
      <c r="H57" s="12"/>
      <c r="I57" s="12"/>
      <c r="J57" s="12"/>
      <c r="K57" s="12"/>
    </row>
    <row r="58" spans="1:12">
      <c r="A58" s="12"/>
      <c r="B58" s="21"/>
      <c r="C58" s="21"/>
      <c r="D58" s="11"/>
      <c r="E58" s="11"/>
      <c r="F58" s="11"/>
      <c r="G58" s="13"/>
      <c r="H58" s="12"/>
      <c r="I58" s="12"/>
      <c r="J58" s="12"/>
      <c r="K58" s="12"/>
    </row>
    <row r="59" spans="1:12" s="3" customFormat="1">
      <c r="A59" s="27" t="s">
        <v>31</v>
      </c>
      <c r="B59" s="23" t="s">
        <v>40</v>
      </c>
      <c r="C59" s="23">
        <v>6</v>
      </c>
      <c r="D59" s="24">
        <v>15340</v>
      </c>
      <c r="E59" s="24">
        <v>25000</v>
      </c>
      <c r="F59" s="20">
        <f>C59*E59</f>
        <v>150000</v>
      </c>
      <c r="G59" s="20">
        <v>150000</v>
      </c>
      <c r="H59" s="20">
        <f>E59-D59</f>
        <v>9660</v>
      </c>
      <c r="I59" s="20">
        <f>C59*H59</f>
        <v>57960</v>
      </c>
      <c r="J59" s="24">
        <v>57960</v>
      </c>
      <c r="K59" s="23"/>
      <c r="L59" s="9">
        <f>C59*D59</f>
        <v>92040</v>
      </c>
    </row>
    <row r="60" spans="1:12" s="3" customFormat="1" ht="15.75" thickBot="1">
      <c r="A60" s="21"/>
      <c r="B60" s="12" t="s">
        <v>12</v>
      </c>
      <c r="C60" s="23">
        <v>1</v>
      </c>
      <c r="D60" s="24">
        <v>35250</v>
      </c>
      <c r="E60" s="24">
        <v>43000</v>
      </c>
      <c r="F60" s="20">
        <f>C60*E60</f>
        <v>43000</v>
      </c>
      <c r="G60" s="41">
        <f t="shared" ref="G60" si="32">G59+F60</f>
        <v>193000</v>
      </c>
      <c r="H60" s="20">
        <f>E60-D60</f>
        <v>7750</v>
      </c>
      <c r="I60" s="20">
        <f>C60*H60</f>
        <v>7750</v>
      </c>
      <c r="J60" s="24">
        <f>J59+I60</f>
        <v>65710</v>
      </c>
      <c r="K60" s="23"/>
      <c r="L60" s="9">
        <f t="shared" ref="L60" si="33">C60*D60</f>
        <v>35250</v>
      </c>
    </row>
    <row r="61" spans="1:12">
      <c r="A61" s="12"/>
      <c r="B61" s="21" t="s">
        <v>17</v>
      </c>
      <c r="C61" s="12"/>
      <c r="D61" s="17"/>
      <c r="E61" s="11"/>
      <c r="F61" s="11">
        <v>-193000</v>
      </c>
      <c r="G61" s="42">
        <f>G60+F61</f>
        <v>0</v>
      </c>
      <c r="H61" s="12"/>
      <c r="I61" s="12"/>
      <c r="J61" s="12"/>
      <c r="K61" s="12"/>
      <c r="L61" s="8">
        <f>SUM(L59:L60)</f>
        <v>127290</v>
      </c>
    </row>
  </sheetData>
  <mergeCells count="1">
    <mergeCell ref="F1:K1"/>
  </mergeCells>
  <pageMargins left="0.7" right="0.7" top="0.75" bottom="0.75" header="0.3" footer="0.3"/>
  <pageSetup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N14" sqref="N14"/>
    </sheetView>
  </sheetViews>
  <sheetFormatPr defaultRowHeight="15"/>
  <cols>
    <col min="1" max="1" width="11.7109375" customWidth="1"/>
    <col min="2" max="2" width="26.28515625" customWidth="1"/>
    <col min="3" max="3" width="5.28515625" customWidth="1"/>
    <col min="4" max="5" width="11.5703125" style="6" bestFit="1" customWidth="1"/>
    <col min="6" max="6" width="14" bestFit="1" customWidth="1"/>
    <col min="7" max="7" width="16.7109375" customWidth="1"/>
    <col min="8" max="8" width="11.5703125" customWidth="1"/>
    <col min="9" max="9" width="11.5703125" bestFit="1" customWidth="1"/>
    <col min="10" max="10" width="14.5703125" style="6" customWidth="1"/>
    <col min="11" max="11" width="10.85546875" customWidth="1"/>
    <col min="12" max="12" width="13.140625" customWidth="1"/>
  </cols>
  <sheetData>
    <row r="1" spans="1:12" ht="15.75">
      <c r="A1" s="56" t="s">
        <v>83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55</v>
      </c>
    </row>
    <row r="3" spans="1:12">
      <c r="A3" s="27" t="s">
        <v>63</v>
      </c>
      <c r="B3" s="12" t="s">
        <v>11</v>
      </c>
      <c r="C3" s="12">
        <v>21</v>
      </c>
      <c r="D3" s="17">
        <v>10500</v>
      </c>
      <c r="E3" s="17">
        <v>13000</v>
      </c>
      <c r="F3" s="18">
        <f>C3*E3</f>
        <v>273000</v>
      </c>
      <c r="G3" s="18">
        <v>273000</v>
      </c>
      <c r="H3" s="18">
        <f>E3-D3</f>
        <v>2500</v>
      </c>
      <c r="I3" s="18">
        <f>C3*H3</f>
        <v>52500</v>
      </c>
      <c r="J3" s="17">
        <v>52500</v>
      </c>
      <c r="K3" s="12"/>
      <c r="L3" s="7">
        <f>C3*D3</f>
        <v>220500</v>
      </c>
    </row>
    <row r="4" spans="1:12">
      <c r="A4" s="21"/>
      <c r="B4" s="12" t="s">
        <v>14</v>
      </c>
      <c r="C4" s="12">
        <v>2</v>
      </c>
      <c r="D4" s="17">
        <v>76900</v>
      </c>
      <c r="E4" s="17">
        <v>85000</v>
      </c>
      <c r="F4" s="18">
        <f>C4*E4</f>
        <v>170000</v>
      </c>
      <c r="G4" s="38">
        <f t="shared" ref="G4:G5" si="0">G3+F4</f>
        <v>443000</v>
      </c>
      <c r="H4" s="18">
        <f t="shared" ref="H4:H5" si="1">E4-D4</f>
        <v>8100</v>
      </c>
      <c r="I4" s="18">
        <f>C4*H4</f>
        <v>16200</v>
      </c>
      <c r="J4" s="24">
        <f>J3+I4</f>
        <v>68700</v>
      </c>
      <c r="K4" s="12"/>
      <c r="L4" s="7">
        <f t="shared" ref="L4:L5" si="2">C4*D4</f>
        <v>153800</v>
      </c>
    </row>
    <row r="5" spans="1:12" ht="15.75" thickBot="1">
      <c r="A5" s="21"/>
      <c r="B5" s="12" t="s">
        <v>49</v>
      </c>
      <c r="C5" s="12">
        <v>1</v>
      </c>
      <c r="D5" s="17">
        <v>30500</v>
      </c>
      <c r="E5" s="17">
        <v>35000</v>
      </c>
      <c r="F5" s="18">
        <f t="shared" ref="F5" si="3">C5*E5</f>
        <v>35000</v>
      </c>
      <c r="G5" s="45">
        <f t="shared" si="0"/>
        <v>478000</v>
      </c>
      <c r="H5" s="18">
        <f t="shared" si="1"/>
        <v>4500</v>
      </c>
      <c r="I5" s="18">
        <f t="shared" ref="I5" si="4">C5*H5</f>
        <v>4500</v>
      </c>
      <c r="J5" s="11">
        <f t="shared" ref="J5" si="5">J4+I5</f>
        <v>73200</v>
      </c>
      <c r="K5" s="12"/>
      <c r="L5" s="7">
        <f t="shared" si="2"/>
        <v>30500</v>
      </c>
    </row>
    <row r="6" spans="1:12" s="1" customFormat="1">
      <c r="A6" s="21"/>
      <c r="B6" s="21" t="s">
        <v>64</v>
      </c>
      <c r="C6" s="21"/>
      <c r="D6" s="11"/>
      <c r="E6" s="11"/>
      <c r="F6" s="13">
        <v>-60000</v>
      </c>
      <c r="G6" s="46">
        <f>G5+F6</f>
        <v>418000</v>
      </c>
      <c r="H6" s="13"/>
      <c r="I6" s="13"/>
      <c r="J6" s="11"/>
      <c r="K6" s="21"/>
      <c r="L6" s="8">
        <f>SUM(L3:L5)</f>
        <v>404800</v>
      </c>
    </row>
    <row r="7" spans="1:12" s="1" customFormat="1">
      <c r="A7" s="21"/>
      <c r="B7" s="21" t="s">
        <v>81</v>
      </c>
      <c r="C7" s="21"/>
      <c r="D7" s="11"/>
      <c r="E7" s="11"/>
      <c r="F7" s="13">
        <v>-1000</v>
      </c>
      <c r="G7" s="46">
        <f t="shared" ref="G7:G9" si="6">G6+F7</f>
        <v>417000</v>
      </c>
      <c r="H7" s="13"/>
      <c r="I7" s="13"/>
      <c r="J7" s="11"/>
      <c r="K7" s="21"/>
      <c r="L7" s="8"/>
    </row>
    <row r="8" spans="1:12" s="1" customFormat="1">
      <c r="A8" s="21"/>
      <c r="B8" s="21" t="s">
        <v>43</v>
      </c>
      <c r="C8" s="21"/>
      <c r="D8" s="11"/>
      <c r="E8" s="11"/>
      <c r="F8" s="13">
        <v>-247000</v>
      </c>
      <c r="G8" s="46">
        <f t="shared" si="6"/>
        <v>170000</v>
      </c>
      <c r="H8" s="13"/>
      <c r="I8" s="13"/>
      <c r="J8" s="11"/>
      <c r="K8" s="21"/>
      <c r="L8" s="8"/>
    </row>
    <row r="9" spans="1:12">
      <c r="A9" s="12"/>
      <c r="B9" s="21" t="s">
        <v>118</v>
      </c>
      <c r="C9" s="21"/>
      <c r="D9" s="11"/>
      <c r="E9" s="11"/>
      <c r="F9" s="11">
        <v>-170000</v>
      </c>
      <c r="G9" s="46">
        <f t="shared" si="6"/>
        <v>0</v>
      </c>
      <c r="H9" s="12"/>
      <c r="I9" s="12"/>
      <c r="J9" s="17"/>
      <c r="K9" s="12"/>
      <c r="L9" s="8"/>
    </row>
    <row r="10" spans="1:12">
      <c r="A10" s="12"/>
      <c r="B10" s="21"/>
      <c r="C10" s="21"/>
      <c r="D10" s="11"/>
      <c r="E10" s="11"/>
      <c r="F10" s="11"/>
      <c r="G10" s="13"/>
      <c r="H10" s="12"/>
      <c r="I10" s="12"/>
      <c r="J10" s="17"/>
      <c r="K10" s="12"/>
      <c r="L10" s="7"/>
    </row>
    <row r="11" spans="1:12">
      <c r="A11" s="27" t="s">
        <v>21</v>
      </c>
      <c r="B11" s="21" t="s">
        <v>11</v>
      </c>
      <c r="C11" s="23">
        <v>87</v>
      </c>
      <c r="D11" s="24">
        <v>10500</v>
      </c>
      <c r="E11" s="24">
        <v>13000</v>
      </c>
      <c r="F11" s="20">
        <f>C11*E11</f>
        <v>1131000</v>
      </c>
      <c r="G11" s="20">
        <v>1131000</v>
      </c>
      <c r="H11" s="18">
        <f>E11-D11</f>
        <v>2500</v>
      </c>
      <c r="I11" s="18">
        <f>C11*H11</f>
        <v>217500</v>
      </c>
      <c r="J11" s="24">
        <v>217500</v>
      </c>
      <c r="K11" s="12"/>
      <c r="L11" s="7">
        <f>C11*D11</f>
        <v>913500</v>
      </c>
    </row>
    <row r="12" spans="1:12">
      <c r="A12" s="21"/>
      <c r="B12" s="21" t="s">
        <v>12</v>
      </c>
      <c r="C12" s="23">
        <v>8</v>
      </c>
      <c r="D12" s="24">
        <v>34500</v>
      </c>
      <c r="E12" s="24">
        <v>39000</v>
      </c>
      <c r="F12" s="20">
        <f>C12*E12</f>
        <v>312000</v>
      </c>
      <c r="G12" s="20">
        <f t="shared" ref="G12:G14" si="7">G11+F12</f>
        <v>1443000</v>
      </c>
      <c r="H12" s="18">
        <f>E12-D12</f>
        <v>4500</v>
      </c>
      <c r="I12" s="18">
        <f>C12*H12</f>
        <v>36000</v>
      </c>
      <c r="J12" s="24">
        <f>J11+I12</f>
        <v>253500</v>
      </c>
      <c r="K12" s="12"/>
      <c r="L12" s="7">
        <f t="shared" ref="L12:L14" si="8">C12*D12</f>
        <v>276000</v>
      </c>
    </row>
    <row r="13" spans="1:12">
      <c r="A13" s="21"/>
      <c r="B13" s="21" t="s">
        <v>80</v>
      </c>
      <c r="C13" s="23">
        <v>2</v>
      </c>
      <c r="D13" s="24">
        <v>30500</v>
      </c>
      <c r="E13" s="24">
        <v>35000</v>
      </c>
      <c r="F13" s="20">
        <f>C13*E13</f>
        <v>70000</v>
      </c>
      <c r="G13" s="20">
        <f t="shared" si="7"/>
        <v>1513000</v>
      </c>
      <c r="H13" s="18">
        <f>E13-D13</f>
        <v>4500</v>
      </c>
      <c r="I13" s="18">
        <f>C13*H13</f>
        <v>9000</v>
      </c>
      <c r="J13" s="24">
        <f>J12+I13</f>
        <v>262500</v>
      </c>
      <c r="K13" s="12"/>
      <c r="L13" s="7">
        <f t="shared" si="8"/>
        <v>61000</v>
      </c>
    </row>
    <row r="14" spans="1:12" ht="15.75" thickBot="1">
      <c r="A14" s="21"/>
      <c r="B14" s="21" t="s">
        <v>14</v>
      </c>
      <c r="C14" s="23">
        <v>1</v>
      </c>
      <c r="D14" s="24">
        <v>76900</v>
      </c>
      <c r="E14" s="24">
        <v>85000</v>
      </c>
      <c r="F14" s="20">
        <f>C14*E14</f>
        <v>85000</v>
      </c>
      <c r="G14" s="41">
        <f t="shared" si="7"/>
        <v>1598000</v>
      </c>
      <c r="H14" s="18">
        <f>E14-D14</f>
        <v>8100</v>
      </c>
      <c r="I14" s="18">
        <f>C14*H14</f>
        <v>8100</v>
      </c>
      <c r="J14" s="11">
        <f>J13+I14</f>
        <v>270600</v>
      </c>
      <c r="K14" s="12"/>
      <c r="L14" s="7">
        <f t="shared" si="8"/>
        <v>76900</v>
      </c>
    </row>
    <row r="15" spans="1:12">
      <c r="A15" s="12"/>
      <c r="B15" s="21" t="s">
        <v>41</v>
      </c>
      <c r="C15" s="21"/>
      <c r="D15" s="11"/>
      <c r="E15" s="11"/>
      <c r="F15" s="11">
        <v>-5000</v>
      </c>
      <c r="G15" s="42">
        <f>G14+F15</f>
        <v>1593000</v>
      </c>
      <c r="H15" s="12"/>
      <c r="I15" s="18"/>
      <c r="J15" s="17"/>
      <c r="K15" s="12"/>
      <c r="L15" s="8">
        <f>SUM(L11:L14)</f>
        <v>1327400</v>
      </c>
    </row>
    <row r="16" spans="1:12">
      <c r="A16" s="12"/>
      <c r="B16" s="21" t="s">
        <v>43</v>
      </c>
      <c r="C16" s="21"/>
      <c r="D16" s="11"/>
      <c r="E16" s="11"/>
      <c r="F16" s="11">
        <v>-1593000</v>
      </c>
      <c r="G16" s="13">
        <f>G15+F16</f>
        <v>0</v>
      </c>
      <c r="H16" s="12"/>
      <c r="I16" s="18"/>
      <c r="J16" s="17"/>
      <c r="K16" s="12"/>
    </row>
    <row r="17" spans="1:12">
      <c r="A17" s="12"/>
      <c r="B17" s="21"/>
      <c r="C17" s="12"/>
      <c r="D17" s="17"/>
      <c r="E17" s="17"/>
      <c r="F17" s="11"/>
      <c r="G17" s="13"/>
      <c r="H17" s="12"/>
      <c r="I17" s="12"/>
      <c r="J17" s="17"/>
      <c r="K17" s="12"/>
    </row>
    <row r="18" spans="1:12" s="1" customFormat="1">
      <c r="A18" s="27" t="s">
        <v>42</v>
      </c>
      <c r="B18" s="21" t="s">
        <v>49</v>
      </c>
      <c r="C18" s="21">
        <v>1</v>
      </c>
      <c r="D18" s="11">
        <v>35800</v>
      </c>
      <c r="E18" s="11">
        <v>45000</v>
      </c>
      <c r="F18" s="11">
        <f>C18*E18</f>
        <v>45000</v>
      </c>
      <c r="G18" s="13">
        <v>45000</v>
      </c>
      <c r="H18" s="13">
        <f>E18-D18</f>
        <v>9200</v>
      </c>
      <c r="I18" s="13">
        <f>C18*H18</f>
        <v>9200</v>
      </c>
      <c r="J18" s="11">
        <v>9200</v>
      </c>
      <c r="K18" s="21"/>
      <c r="L18" s="8">
        <f>C18*D18</f>
        <v>35800</v>
      </c>
    </row>
    <row r="19" spans="1:12" s="1" customFormat="1">
      <c r="A19" s="27"/>
      <c r="B19" s="21" t="s">
        <v>46</v>
      </c>
      <c r="C19" s="21">
        <v>1</v>
      </c>
      <c r="D19" s="11">
        <v>15340</v>
      </c>
      <c r="E19" s="11">
        <v>40000</v>
      </c>
      <c r="F19" s="11">
        <f t="shared" ref="F19:F20" si="9">C19*E19</f>
        <v>40000</v>
      </c>
      <c r="G19" s="13">
        <f>G18+F19</f>
        <v>85000</v>
      </c>
      <c r="H19" s="13">
        <f t="shared" ref="H19:H20" si="10">E19-D19</f>
        <v>24660</v>
      </c>
      <c r="I19" s="13">
        <f t="shared" ref="I19:I20" si="11">C19*H19</f>
        <v>24660</v>
      </c>
      <c r="J19" s="11">
        <f>J18+I19</f>
        <v>33860</v>
      </c>
      <c r="K19" s="21"/>
      <c r="L19" s="8">
        <f t="shared" ref="L19:L20" si="12">C19*D19</f>
        <v>15340</v>
      </c>
    </row>
    <row r="20" spans="1:12" s="1" customFormat="1" ht="15.75" thickBot="1">
      <c r="A20" s="27"/>
      <c r="B20" s="21" t="s">
        <v>14</v>
      </c>
      <c r="C20" s="21">
        <v>1</v>
      </c>
      <c r="D20" s="11">
        <v>75000</v>
      </c>
      <c r="E20" s="11">
        <v>80000</v>
      </c>
      <c r="F20" s="11">
        <f t="shared" si="9"/>
        <v>80000</v>
      </c>
      <c r="G20" s="41">
        <f>G19+F20</f>
        <v>165000</v>
      </c>
      <c r="H20" s="13">
        <f t="shared" si="10"/>
        <v>5000</v>
      </c>
      <c r="I20" s="13">
        <f t="shared" si="11"/>
        <v>5000</v>
      </c>
      <c r="J20" s="11">
        <f>J19+I20</f>
        <v>38860</v>
      </c>
      <c r="K20" s="21"/>
      <c r="L20" s="8">
        <f t="shared" si="12"/>
        <v>75000</v>
      </c>
    </row>
    <row r="21" spans="1:12" s="1" customFormat="1">
      <c r="A21" s="21"/>
      <c r="B21" s="21" t="s">
        <v>119</v>
      </c>
      <c r="C21" s="21"/>
      <c r="D21" s="11"/>
      <c r="E21" s="11"/>
      <c r="F21" s="11">
        <v>-5000</v>
      </c>
      <c r="G21" s="42">
        <f>G20+F21</f>
        <v>160000</v>
      </c>
      <c r="H21" s="13"/>
      <c r="I21" s="13"/>
      <c r="J21" s="11"/>
      <c r="K21" s="21"/>
      <c r="L21" s="8">
        <f>SUM(L18:L20)</f>
        <v>126140</v>
      </c>
    </row>
    <row r="22" spans="1:12" s="1" customFormat="1">
      <c r="A22" s="21"/>
      <c r="B22" s="21" t="s">
        <v>120</v>
      </c>
      <c r="C22" s="21"/>
      <c r="D22" s="11"/>
      <c r="E22" s="11"/>
      <c r="F22" s="11">
        <v>-10000</v>
      </c>
      <c r="G22" s="13">
        <f t="shared" ref="G22:G24" si="13">G21+F22</f>
        <v>150000</v>
      </c>
      <c r="H22" s="13"/>
      <c r="I22" s="13"/>
      <c r="J22" s="11"/>
      <c r="K22" s="21"/>
      <c r="L22" s="8"/>
    </row>
    <row r="23" spans="1:12" s="1" customFormat="1">
      <c r="A23" s="21"/>
      <c r="B23" s="21" t="s">
        <v>121</v>
      </c>
      <c r="C23" s="21"/>
      <c r="D23" s="11"/>
      <c r="E23" s="11"/>
      <c r="F23" s="11">
        <v>-10000</v>
      </c>
      <c r="G23" s="13">
        <f t="shared" si="13"/>
        <v>140000</v>
      </c>
      <c r="H23" s="13"/>
      <c r="I23" s="13" t="s">
        <v>30</v>
      </c>
      <c r="J23" s="11"/>
      <c r="K23" s="21"/>
      <c r="L23" s="8"/>
    </row>
    <row r="24" spans="1:12" s="1" customFormat="1">
      <c r="A24" s="21"/>
      <c r="B24" s="21" t="s">
        <v>122</v>
      </c>
      <c r="C24" s="21"/>
      <c r="D24" s="11"/>
      <c r="E24" s="31"/>
      <c r="F24" s="31">
        <v>-140000</v>
      </c>
      <c r="G24" s="13">
        <f t="shared" si="13"/>
        <v>0</v>
      </c>
      <c r="H24" s="13"/>
      <c r="I24" s="13"/>
      <c r="J24" s="11"/>
      <c r="K24" s="21"/>
      <c r="L24" s="8"/>
    </row>
    <row r="25" spans="1:12" s="1" customFormat="1">
      <c r="A25" s="21"/>
      <c r="B25" s="21"/>
      <c r="C25" s="21"/>
      <c r="D25" s="11"/>
      <c r="E25" s="31"/>
      <c r="F25" s="31"/>
      <c r="G25" s="32"/>
      <c r="H25" s="13"/>
      <c r="I25" s="13"/>
      <c r="J25" s="11"/>
      <c r="K25" s="21"/>
      <c r="L25" s="8"/>
    </row>
    <row r="26" spans="1:12" s="1" customFormat="1">
      <c r="A26" s="27" t="s">
        <v>52</v>
      </c>
      <c r="B26" s="21" t="s">
        <v>11</v>
      </c>
      <c r="C26" s="21">
        <v>54</v>
      </c>
      <c r="D26" s="11">
        <v>10500</v>
      </c>
      <c r="E26" s="31">
        <v>13000</v>
      </c>
      <c r="F26" s="31">
        <f>C26*E26</f>
        <v>702000</v>
      </c>
      <c r="G26" s="32">
        <v>702000</v>
      </c>
      <c r="H26" s="13">
        <f>E26-D26</f>
        <v>2500</v>
      </c>
      <c r="I26" s="13">
        <f>C26*H26</f>
        <v>135000</v>
      </c>
      <c r="J26" s="11">
        <v>135000</v>
      </c>
      <c r="K26" s="21"/>
      <c r="L26" s="8">
        <f>C26*D26</f>
        <v>567000</v>
      </c>
    </row>
    <row r="27" spans="1:12" s="1" customFormat="1">
      <c r="A27" s="21"/>
      <c r="B27" s="21" t="s">
        <v>66</v>
      </c>
      <c r="C27" s="21">
        <v>2</v>
      </c>
      <c r="D27" s="11">
        <v>34500</v>
      </c>
      <c r="E27" s="31">
        <v>39000</v>
      </c>
      <c r="F27" s="31">
        <f>C27*E27</f>
        <v>78000</v>
      </c>
      <c r="G27" s="32">
        <f>G26+F27</f>
        <v>780000</v>
      </c>
      <c r="H27" s="13">
        <f>E27-D27</f>
        <v>4500</v>
      </c>
      <c r="I27" s="13">
        <f>C27*H27</f>
        <v>9000</v>
      </c>
      <c r="J27" s="11">
        <f>J26+I27</f>
        <v>144000</v>
      </c>
      <c r="K27" s="21"/>
      <c r="L27" s="8">
        <f t="shared" ref="L27:L29" si="14">C27*D27</f>
        <v>69000</v>
      </c>
    </row>
    <row r="28" spans="1:12" s="1" customFormat="1">
      <c r="A28" s="52"/>
      <c r="B28" s="21" t="s">
        <v>49</v>
      </c>
      <c r="C28" s="21">
        <v>16</v>
      </c>
      <c r="D28" s="11">
        <v>30500</v>
      </c>
      <c r="E28" s="31">
        <v>35000</v>
      </c>
      <c r="F28" s="31">
        <f t="shared" ref="F28:F29" si="15">C28*E28</f>
        <v>560000</v>
      </c>
      <c r="G28" s="32">
        <f t="shared" ref="G28:G29" si="16">G27+F28</f>
        <v>1340000</v>
      </c>
      <c r="H28" s="13">
        <f t="shared" ref="H28:H29" si="17">E28-D28</f>
        <v>4500</v>
      </c>
      <c r="I28" s="13">
        <f t="shared" ref="I28:I29" si="18">C28*H28</f>
        <v>72000</v>
      </c>
      <c r="J28" s="11">
        <f t="shared" ref="J28:J29" si="19">J27+I28</f>
        <v>216000</v>
      </c>
      <c r="K28" s="21"/>
      <c r="L28" s="8">
        <f t="shared" si="14"/>
        <v>488000</v>
      </c>
    </row>
    <row r="29" spans="1:12" s="1" customFormat="1" ht="15.75" thickBot="1">
      <c r="A29" s="21"/>
      <c r="B29" s="21" t="s">
        <v>14</v>
      </c>
      <c r="C29" s="21">
        <v>4</v>
      </c>
      <c r="D29" s="11">
        <v>75000</v>
      </c>
      <c r="E29" s="31">
        <v>85000</v>
      </c>
      <c r="F29" s="31">
        <f t="shared" si="15"/>
        <v>340000</v>
      </c>
      <c r="G29" s="41">
        <f t="shared" si="16"/>
        <v>1680000</v>
      </c>
      <c r="H29" s="13">
        <f t="shared" si="17"/>
        <v>10000</v>
      </c>
      <c r="I29" s="13">
        <f t="shared" si="18"/>
        <v>40000</v>
      </c>
      <c r="J29" s="11">
        <f t="shared" si="19"/>
        <v>256000</v>
      </c>
      <c r="K29" s="21"/>
      <c r="L29" s="8">
        <f t="shared" si="14"/>
        <v>300000</v>
      </c>
    </row>
    <row r="30" spans="1:12" s="1" customFormat="1">
      <c r="A30" s="21"/>
      <c r="B30" s="21" t="s">
        <v>82</v>
      </c>
      <c r="C30" s="21"/>
      <c r="D30" s="11"/>
      <c r="E30" s="31"/>
      <c r="F30" s="31">
        <v>-35000</v>
      </c>
      <c r="G30" s="42">
        <f>G29+F30</f>
        <v>1645000</v>
      </c>
      <c r="H30" s="13"/>
      <c r="I30" s="13"/>
      <c r="J30" s="11"/>
      <c r="K30" s="21"/>
      <c r="L30" s="8">
        <f>SUM(L26:L29)</f>
        <v>1424000</v>
      </c>
    </row>
    <row r="31" spans="1:12" s="1" customFormat="1">
      <c r="A31" s="21"/>
      <c r="B31" s="21" t="s">
        <v>65</v>
      </c>
      <c r="C31" s="21"/>
      <c r="D31" s="11"/>
      <c r="E31" s="31"/>
      <c r="F31" s="31">
        <v>-1000</v>
      </c>
      <c r="G31" s="42">
        <f t="shared" ref="G31" si="20">G30+F31</f>
        <v>1644000</v>
      </c>
      <c r="H31" s="13"/>
      <c r="I31" s="13"/>
      <c r="J31" s="11"/>
      <c r="K31" s="21"/>
      <c r="L31" s="8"/>
    </row>
    <row r="32" spans="1:12" s="1" customFormat="1">
      <c r="A32" s="21"/>
      <c r="B32" s="21"/>
      <c r="C32" s="21"/>
      <c r="D32" s="11"/>
      <c r="E32" s="31"/>
      <c r="F32" s="31"/>
      <c r="G32" s="42"/>
      <c r="H32" s="13"/>
      <c r="I32" s="13"/>
      <c r="J32" s="11"/>
      <c r="K32" s="21"/>
      <c r="L32" s="8"/>
    </row>
    <row r="33" spans="1:12" s="1" customFormat="1">
      <c r="A33" s="21"/>
      <c r="B33" s="21"/>
      <c r="C33" s="21"/>
      <c r="D33" s="11"/>
      <c r="E33" s="31"/>
      <c r="F33" s="31"/>
      <c r="G33" s="42"/>
      <c r="H33" s="13"/>
      <c r="I33" s="13"/>
      <c r="J33" s="11"/>
      <c r="K33" s="21"/>
      <c r="L33" s="8"/>
    </row>
    <row r="34" spans="1:12" s="1" customFormat="1">
      <c r="A34" s="21"/>
      <c r="B34" s="21"/>
      <c r="C34" s="21"/>
      <c r="D34" s="11"/>
      <c r="E34" s="31"/>
      <c r="F34" s="31"/>
      <c r="G34" s="42"/>
      <c r="H34" s="13"/>
      <c r="I34" s="13"/>
      <c r="J34" s="11"/>
      <c r="K34" s="21"/>
      <c r="L34" s="8"/>
    </row>
    <row r="35" spans="1:12" s="1" customFormat="1">
      <c r="A35" s="21"/>
      <c r="B35" s="21"/>
      <c r="C35" s="21"/>
      <c r="D35" s="11"/>
      <c r="E35" s="31"/>
      <c r="F35" s="31"/>
      <c r="G35" s="42"/>
      <c r="H35" s="13"/>
      <c r="I35" s="13"/>
      <c r="J35" s="11"/>
      <c r="K35" s="21"/>
      <c r="L35" s="8"/>
    </row>
    <row r="36" spans="1:12" s="1" customFormat="1">
      <c r="A36" s="21"/>
      <c r="B36" s="21"/>
      <c r="C36" s="21"/>
      <c r="D36" s="11"/>
      <c r="E36" s="31"/>
      <c r="F36" s="31"/>
      <c r="G36" s="42"/>
      <c r="H36" s="13"/>
      <c r="I36" s="13"/>
      <c r="J36" s="11"/>
      <c r="K36" s="21"/>
      <c r="L36" s="8"/>
    </row>
    <row r="37" spans="1:12" s="1" customFormat="1">
      <c r="A37" s="21"/>
      <c r="B37" s="21"/>
      <c r="C37" s="21"/>
      <c r="D37" s="11"/>
      <c r="E37" s="31"/>
      <c r="F37" s="31"/>
      <c r="G37" s="42"/>
      <c r="H37" s="13"/>
      <c r="I37" s="13"/>
      <c r="J37" s="11"/>
      <c r="K37" s="21"/>
      <c r="L37" s="8"/>
    </row>
    <row r="38" spans="1:12" s="1" customFormat="1">
      <c r="A38" s="21"/>
      <c r="B38" s="21"/>
      <c r="C38" s="21"/>
      <c r="D38" s="11"/>
      <c r="E38" s="31"/>
      <c r="F38" s="31"/>
      <c r="G38" s="42"/>
      <c r="H38" s="13"/>
      <c r="I38" s="13"/>
      <c r="J38" s="11"/>
      <c r="K38" s="21"/>
      <c r="L38" s="8"/>
    </row>
    <row r="39" spans="1:12" s="1" customFormat="1">
      <c r="A39" s="21"/>
      <c r="B39" s="21"/>
      <c r="C39" s="21"/>
      <c r="D39" s="11"/>
      <c r="E39" s="31"/>
      <c r="F39" s="31"/>
      <c r="G39" s="42"/>
      <c r="H39" s="13"/>
      <c r="I39" s="13"/>
      <c r="J39" s="11"/>
      <c r="K39" s="21"/>
      <c r="L39" s="8"/>
    </row>
    <row r="40" spans="1:12" ht="15.75" thickBot="1">
      <c r="A40" s="12"/>
      <c r="B40" s="12" t="s">
        <v>30</v>
      </c>
      <c r="C40" s="12"/>
      <c r="D40" s="17"/>
      <c r="E40" s="28"/>
      <c r="F40" s="31"/>
      <c r="G40" s="32"/>
      <c r="H40" s="12"/>
      <c r="I40" s="12"/>
      <c r="J40" s="17"/>
      <c r="K40" s="12"/>
    </row>
    <row r="41" spans="1:12" ht="15.75" thickBot="1">
      <c r="A41" s="12"/>
      <c r="B41" s="23"/>
      <c r="C41" s="12"/>
      <c r="D41" s="29"/>
      <c r="E41" s="59" t="s">
        <v>22</v>
      </c>
      <c r="F41" s="60"/>
      <c r="G41" s="61"/>
      <c r="H41" s="30"/>
      <c r="I41" s="12"/>
      <c r="J41" s="17"/>
      <c r="K41" s="12"/>
    </row>
    <row r="42" spans="1:12" ht="15.75" thickBot="1">
      <c r="A42" s="12"/>
      <c r="B42" s="23"/>
      <c r="C42" s="12"/>
      <c r="D42" s="29"/>
      <c r="E42" s="59" t="s">
        <v>23</v>
      </c>
      <c r="F42" s="60"/>
      <c r="G42" s="61"/>
      <c r="H42" s="30"/>
      <c r="I42" s="12"/>
      <c r="J42" s="17"/>
      <c r="K42" s="12"/>
    </row>
    <row r="43" spans="1:12" ht="15.75" thickBot="1">
      <c r="A43" s="12"/>
      <c r="B43" s="23"/>
      <c r="C43" s="12"/>
      <c r="D43" s="29"/>
      <c r="E43" s="57" t="s">
        <v>24</v>
      </c>
      <c r="F43" s="58"/>
      <c r="G43" s="35">
        <v>12975500</v>
      </c>
      <c r="H43" s="30"/>
      <c r="I43" s="12"/>
      <c r="J43" s="17"/>
      <c r="K43" s="12"/>
    </row>
    <row r="44" spans="1:12" ht="15.75" thickBot="1">
      <c r="A44" s="12"/>
      <c r="B44" s="21"/>
      <c r="C44" s="12"/>
      <c r="D44" s="29"/>
      <c r="E44" s="57" t="s">
        <v>25</v>
      </c>
      <c r="F44" s="58"/>
      <c r="G44" s="36">
        <v>11069743.359999999</v>
      </c>
      <c r="H44" s="30"/>
      <c r="I44" s="12"/>
      <c r="J44" s="17"/>
      <c r="K44" s="12"/>
    </row>
    <row r="45" spans="1:12" ht="15.75" thickBot="1">
      <c r="A45" s="12"/>
      <c r="B45" s="12"/>
      <c r="C45" s="12"/>
      <c r="D45" s="29"/>
      <c r="E45" s="57" t="s">
        <v>26</v>
      </c>
      <c r="F45" s="58"/>
      <c r="G45" s="36">
        <f>G43-G44</f>
        <v>1905756.6400000006</v>
      </c>
      <c r="H45" s="30"/>
      <c r="I45" s="12"/>
      <c r="J45" s="17"/>
      <c r="K45" s="12"/>
    </row>
    <row r="46" spans="1:12" ht="15.75" thickBot="1">
      <c r="A46" s="12"/>
      <c r="B46" s="12"/>
      <c r="C46" s="12"/>
      <c r="D46" s="29"/>
      <c r="E46" s="57" t="s">
        <v>27</v>
      </c>
      <c r="F46" s="58"/>
      <c r="G46" s="35">
        <v>456700</v>
      </c>
      <c r="H46" s="30"/>
      <c r="I46" s="12"/>
      <c r="J46" s="17"/>
      <c r="K46" s="12"/>
    </row>
    <row r="47" spans="1:12" ht="15.75" thickBot="1">
      <c r="A47" s="12"/>
      <c r="B47" s="12"/>
      <c r="C47" s="12"/>
      <c r="D47" s="29"/>
      <c r="E47" s="57" t="s">
        <v>28</v>
      </c>
      <c r="F47" s="58"/>
      <c r="G47" s="36">
        <f>G45-G46</f>
        <v>1449056.6400000006</v>
      </c>
      <c r="H47" s="30"/>
      <c r="I47" s="12"/>
      <c r="J47" s="17"/>
      <c r="K47" s="12"/>
    </row>
    <row r="48" spans="1:12">
      <c r="A48" s="12"/>
      <c r="B48" s="12"/>
      <c r="C48" s="12"/>
      <c r="D48" s="17"/>
      <c r="E48" s="33"/>
      <c r="F48" s="34"/>
      <c r="G48" s="34"/>
      <c r="H48" s="12"/>
      <c r="I48" s="12"/>
      <c r="J48" s="17"/>
      <c r="K48" s="12"/>
    </row>
    <row r="49" spans="1:11">
      <c r="A49" s="12"/>
      <c r="B49" s="12"/>
      <c r="C49" s="12"/>
      <c r="D49" s="17"/>
      <c r="E49" s="17"/>
      <c r="F49" s="12"/>
      <c r="G49" s="12"/>
      <c r="H49" s="12"/>
      <c r="I49" s="12"/>
      <c r="J49" s="17"/>
      <c r="K49" s="12"/>
    </row>
  </sheetData>
  <mergeCells count="8">
    <mergeCell ref="E47:F47"/>
    <mergeCell ref="E41:G41"/>
    <mergeCell ref="E42:G42"/>
    <mergeCell ref="A1:K1"/>
    <mergeCell ref="E46:F46"/>
    <mergeCell ref="E45:F45"/>
    <mergeCell ref="E44:F44"/>
    <mergeCell ref="E43:F43"/>
  </mergeCells>
  <pageMargins left="0.7" right="0.7" top="0.75" bottom="0.75" header="0.3" footer="0.3"/>
  <pageSetup scale="8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K6"/>
    </sheetView>
  </sheetViews>
  <sheetFormatPr defaultRowHeight="15"/>
  <cols>
    <col min="1" max="1" width="11.42578125" customWidth="1"/>
    <col min="2" max="2" width="16.140625" customWidth="1"/>
    <col min="4" max="4" width="11" customWidth="1"/>
    <col min="5" max="5" width="12.28515625" customWidth="1"/>
    <col min="6" max="6" width="15.42578125" customWidth="1"/>
    <col min="7" max="7" width="14.42578125" customWidth="1"/>
    <col min="8" max="8" width="12" customWidth="1"/>
    <col min="9" max="9" width="12.5703125" customWidth="1"/>
    <col min="10" max="10" width="12.7109375" customWidth="1"/>
    <col min="11" max="11" width="11.140625" customWidth="1"/>
  </cols>
  <sheetData>
    <row r="1" spans="1:11" s="43" customFormat="1" ht="18.75">
      <c r="A1" s="62" t="s">
        <v>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55</v>
      </c>
    </row>
    <row r="3" spans="1:11">
      <c r="A3" s="44">
        <v>43476</v>
      </c>
      <c r="B3" s="12" t="s">
        <v>11</v>
      </c>
      <c r="C3" s="12">
        <v>40</v>
      </c>
      <c r="D3" s="17">
        <v>13800</v>
      </c>
      <c r="E3" s="17">
        <v>14100</v>
      </c>
      <c r="F3" s="18">
        <f>C3*E3</f>
        <v>564000</v>
      </c>
      <c r="G3" s="18">
        <v>564000</v>
      </c>
      <c r="H3" s="18">
        <f>E3-D3</f>
        <v>300</v>
      </c>
      <c r="I3" s="18">
        <f>C3*H3</f>
        <v>12000</v>
      </c>
      <c r="J3" s="17">
        <v>12000</v>
      </c>
      <c r="K3" s="12"/>
    </row>
    <row r="4" spans="1:11">
      <c r="A4" s="21"/>
      <c r="B4" s="12" t="s">
        <v>12</v>
      </c>
      <c r="C4" s="12">
        <v>11</v>
      </c>
      <c r="D4" s="17">
        <v>35250</v>
      </c>
      <c r="E4" s="17">
        <v>35750</v>
      </c>
      <c r="F4" s="18">
        <f>C4*E4</f>
        <v>393250</v>
      </c>
      <c r="G4" s="37">
        <f t="shared" ref="G4" si="0">G3+F4</f>
        <v>957250</v>
      </c>
      <c r="H4" s="18">
        <f t="shared" ref="H4" si="1">E4-D4</f>
        <v>500</v>
      </c>
      <c r="I4" s="18">
        <f>C4*H4</f>
        <v>5500</v>
      </c>
      <c r="J4" s="11">
        <f>J3+I4</f>
        <v>17500</v>
      </c>
      <c r="K4" s="12"/>
    </row>
    <row r="5" spans="1:11">
      <c r="A5" s="12"/>
      <c r="B5" s="21" t="s">
        <v>60</v>
      </c>
      <c r="C5" s="21"/>
      <c r="D5" s="11"/>
      <c r="E5" s="11"/>
      <c r="F5" s="11">
        <v>-957250</v>
      </c>
      <c r="G5" s="13">
        <f>G4+F5</f>
        <v>0</v>
      </c>
      <c r="H5" s="12"/>
      <c r="I5" s="12"/>
      <c r="J5" s="17"/>
      <c r="K5" s="12"/>
    </row>
    <row r="6" spans="1:11">
      <c r="A6" s="12"/>
      <c r="B6" s="21"/>
      <c r="C6" s="21"/>
      <c r="D6" s="11"/>
      <c r="E6" s="11"/>
      <c r="F6" s="11"/>
      <c r="G6" s="13"/>
      <c r="H6" s="12"/>
      <c r="I6" s="12"/>
      <c r="J6" s="17"/>
      <c r="K6" s="12"/>
    </row>
    <row r="7" spans="1:11">
      <c r="A7" s="44">
        <v>43507</v>
      </c>
      <c r="B7" s="21" t="s">
        <v>11</v>
      </c>
      <c r="C7" s="23">
        <v>40</v>
      </c>
      <c r="D7" s="24">
        <v>13800</v>
      </c>
      <c r="E7" s="24">
        <v>14100</v>
      </c>
      <c r="F7" s="20">
        <f>C7*E7</f>
        <v>564000</v>
      </c>
      <c r="G7" s="20">
        <v>564000</v>
      </c>
      <c r="H7" s="18">
        <f>E7-D7</f>
        <v>300</v>
      </c>
      <c r="I7" s="18">
        <f>C7*H7</f>
        <v>12000</v>
      </c>
      <c r="J7" s="24">
        <v>12000</v>
      </c>
      <c r="K7" s="12"/>
    </row>
    <row r="8" spans="1:11" ht="15.75" thickBot="1">
      <c r="A8" s="21"/>
      <c r="B8" s="21" t="s">
        <v>12</v>
      </c>
      <c r="C8" s="23">
        <v>10</v>
      </c>
      <c r="D8" s="24">
        <v>35250</v>
      </c>
      <c r="E8" s="24">
        <v>35750</v>
      </c>
      <c r="F8" s="20">
        <f>C8*E8</f>
        <v>357500</v>
      </c>
      <c r="G8" s="41">
        <f t="shared" ref="G8" si="2">G7+F8</f>
        <v>921500</v>
      </c>
      <c r="H8" s="18">
        <f>E8-D8</f>
        <v>500</v>
      </c>
      <c r="I8" s="18">
        <f>C8*H8</f>
        <v>5000</v>
      </c>
      <c r="J8" s="11">
        <f>J7+I8</f>
        <v>17000</v>
      </c>
      <c r="K8" s="12"/>
    </row>
    <row r="9" spans="1:11">
      <c r="A9" s="12"/>
      <c r="B9" s="21" t="s">
        <v>60</v>
      </c>
      <c r="C9" s="21"/>
      <c r="D9" s="11"/>
      <c r="E9" s="11"/>
      <c r="F9" s="11">
        <v>-921500</v>
      </c>
      <c r="G9" s="13">
        <f>G8+F9</f>
        <v>0</v>
      </c>
      <c r="H9" s="12"/>
      <c r="I9" s="18"/>
      <c r="J9" s="17"/>
      <c r="K9" s="12"/>
    </row>
    <row r="10" spans="1:11">
      <c r="A10" s="12"/>
      <c r="B10" s="21"/>
      <c r="C10" s="21"/>
      <c r="D10" s="11"/>
      <c r="E10" s="11"/>
      <c r="F10" s="11"/>
      <c r="G10" s="13"/>
      <c r="H10" s="12"/>
      <c r="I10" s="18"/>
      <c r="J10" s="17"/>
      <c r="K10" s="12"/>
    </row>
    <row r="11" spans="1:11">
      <c r="A11" s="44">
        <v>43566</v>
      </c>
      <c r="B11" s="21" t="s">
        <v>11</v>
      </c>
      <c r="C11" s="23">
        <v>38</v>
      </c>
      <c r="D11" s="24">
        <v>13800</v>
      </c>
      <c r="E11" s="24">
        <v>14100</v>
      </c>
      <c r="F11" s="20">
        <f>C11*E11</f>
        <v>535800</v>
      </c>
      <c r="G11" s="20">
        <v>535800</v>
      </c>
      <c r="H11" s="18">
        <f>E11-D11</f>
        <v>300</v>
      </c>
      <c r="I11" s="18">
        <f>C11*H11</f>
        <v>11400</v>
      </c>
      <c r="J11" s="24">
        <v>11400</v>
      </c>
      <c r="K11" s="12"/>
    </row>
    <row r="12" spans="1:11" ht="15.75" thickBot="1">
      <c r="A12" s="21"/>
      <c r="B12" s="21" t="s">
        <v>12</v>
      </c>
      <c r="C12" s="23">
        <v>9</v>
      </c>
      <c r="D12" s="24">
        <v>35250</v>
      </c>
      <c r="E12" s="24">
        <v>35750</v>
      </c>
      <c r="F12" s="20">
        <f>C12*E12</f>
        <v>321750</v>
      </c>
      <c r="G12" s="41">
        <f>G11+F12</f>
        <v>857550</v>
      </c>
      <c r="H12" s="18">
        <f>E12-D12</f>
        <v>500</v>
      </c>
      <c r="I12" s="18">
        <f>C12*H12</f>
        <v>4500</v>
      </c>
      <c r="J12" s="11">
        <f>J11+I12</f>
        <v>15900</v>
      </c>
      <c r="K12" s="12"/>
    </row>
    <row r="13" spans="1:11">
      <c r="A13" s="12"/>
      <c r="B13" s="21" t="s">
        <v>60</v>
      </c>
      <c r="C13" s="21"/>
      <c r="D13" s="11"/>
      <c r="E13" s="11"/>
      <c r="F13" s="11">
        <v>-857550</v>
      </c>
      <c r="G13" s="42">
        <f>G12+F13</f>
        <v>0</v>
      </c>
      <c r="H13" s="12"/>
      <c r="I13" s="18"/>
      <c r="J13" s="17"/>
      <c r="K13" s="12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22" sqref="A22"/>
    </sheetView>
  </sheetViews>
  <sheetFormatPr defaultRowHeight="15"/>
  <cols>
    <col min="1" max="1" width="10.85546875" customWidth="1"/>
    <col min="2" max="2" width="16" customWidth="1"/>
    <col min="4" max="4" width="12.140625" customWidth="1"/>
    <col min="5" max="5" width="11.7109375" customWidth="1"/>
    <col min="6" max="6" width="12.85546875" customWidth="1"/>
    <col min="7" max="7" width="11.28515625" customWidth="1"/>
    <col min="8" max="8" width="10.42578125" customWidth="1"/>
    <col min="9" max="9" width="11.85546875" customWidth="1"/>
    <col min="10" max="10" width="11.5703125" customWidth="1"/>
    <col min="11" max="11" width="11.140625" customWidth="1"/>
  </cols>
  <sheetData>
    <row r="1" spans="1:11" ht="18.75">
      <c r="A1" s="62" t="s">
        <v>68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55</v>
      </c>
    </row>
    <row r="3" spans="1:11">
      <c r="A3" s="44">
        <v>43627</v>
      </c>
      <c r="B3" s="12" t="s">
        <v>11</v>
      </c>
      <c r="C3" s="12">
        <v>29</v>
      </c>
      <c r="D3" s="17">
        <v>10500</v>
      </c>
      <c r="E3" s="17">
        <v>14100</v>
      </c>
      <c r="F3" s="18">
        <f>C3*E3</f>
        <v>408900</v>
      </c>
      <c r="G3" s="18">
        <v>408900</v>
      </c>
      <c r="H3" s="18">
        <f>E3-D3</f>
        <v>3600</v>
      </c>
      <c r="I3" s="18">
        <f>C3*H3</f>
        <v>104400</v>
      </c>
      <c r="J3" s="17">
        <v>8700</v>
      </c>
      <c r="K3" s="12"/>
    </row>
    <row r="4" spans="1:11">
      <c r="A4" s="21"/>
      <c r="B4" s="12" t="s">
        <v>12</v>
      </c>
      <c r="C4" s="12">
        <v>1</v>
      </c>
      <c r="D4" s="17">
        <v>34500</v>
      </c>
      <c r="E4" s="17">
        <v>39000</v>
      </c>
      <c r="F4" s="18">
        <f>C4*E4</f>
        <v>39000</v>
      </c>
      <c r="G4" s="38">
        <f t="shared" ref="G4:G5" si="0">G3+F4</f>
        <v>447900</v>
      </c>
      <c r="H4" s="18">
        <f t="shared" ref="H4:H5" si="1">E4-D4</f>
        <v>4500</v>
      </c>
      <c r="I4" s="18">
        <f>C4*H4</f>
        <v>4500</v>
      </c>
      <c r="J4" s="24">
        <f>J3+I4</f>
        <v>13200</v>
      </c>
      <c r="K4" s="12"/>
    </row>
    <row r="5" spans="1:11" ht="15.75" thickBot="1">
      <c r="A5" s="21"/>
      <c r="B5" s="12" t="s">
        <v>67</v>
      </c>
      <c r="C5" s="12">
        <v>10</v>
      </c>
      <c r="D5" s="17">
        <v>30500</v>
      </c>
      <c r="E5" s="17">
        <v>35000</v>
      </c>
      <c r="F5" s="18">
        <f>C5*E5</f>
        <v>350000</v>
      </c>
      <c r="G5" s="45">
        <f t="shared" si="0"/>
        <v>797900</v>
      </c>
      <c r="H5" s="18">
        <f t="shared" si="1"/>
        <v>4500</v>
      </c>
      <c r="I5" s="18">
        <f>C5*H5</f>
        <v>45000</v>
      </c>
      <c r="J5" s="24">
        <f>J4+I5</f>
        <v>58200</v>
      </c>
      <c r="K5" s="12"/>
    </row>
    <row r="6" spans="1:11">
      <c r="A6" s="12"/>
      <c r="B6" s="21" t="s">
        <v>69</v>
      </c>
      <c r="C6" s="21"/>
      <c r="D6" s="11"/>
      <c r="E6" s="11"/>
      <c r="F6" s="11">
        <v>-797900</v>
      </c>
      <c r="G6" s="42">
        <f>G5+F6</f>
        <v>0</v>
      </c>
      <c r="H6" s="12"/>
      <c r="I6" s="12"/>
      <c r="J6" s="17"/>
      <c r="K6" s="12"/>
    </row>
    <row r="7" spans="1:11">
      <c r="A7" s="12"/>
      <c r="B7" s="21"/>
      <c r="C7" s="21"/>
      <c r="D7" s="11"/>
      <c r="E7" s="11"/>
      <c r="F7" s="11"/>
      <c r="G7" s="13"/>
      <c r="H7" s="12"/>
      <c r="I7" s="12"/>
      <c r="J7" s="17"/>
      <c r="K7" s="12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GODOWN</vt:lpstr>
      <vt:lpstr>DAR</vt:lpstr>
      <vt:lpstr>MOSHI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2019-11-13T10:24:19Z</dcterms:modified>
</cp:coreProperties>
</file>