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  <sheet name="Sheet2" sheetId="5" r:id="rId5"/>
    <sheet name="Sheet3" sheetId="6" r:id="rId6"/>
  </sheets>
  <calcPr calcId="124519"/>
</workbook>
</file>

<file path=xl/calcChain.xml><?xml version="1.0" encoding="utf-8"?>
<calcChain xmlns="http://schemas.openxmlformats.org/spreadsheetml/2006/main">
  <c r="G40" i="1"/>
  <c r="G37"/>
  <c r="G38" s="1"/>
  <c r="G39" s="1"/>
  <c r="F38"/>
  <c r="H38"/>
  <c r="I38"/>
  <c r="L38"/>
  <c r="L39"/>
  <c r="H37"/>
  <c r="I37"/>
  <c r="J37" s="1"/>
  <c r="J38" s="1"/>
  <c r="L37"/>
  <c r="F37"/>
  <c r="G46" i="3"/>
  <c r="G44"/>
  <c r="L26" i="2"/>
  <c r="L24"/>
  <c r="L25"/>
  <c r="L23"/>
  <c r="G19" i="3"/>
  <c r="L4"/>
  <c r="L5"/>
  <c r="L6"/>
  <c r="L3"/>
  <c r="L34" i="2"/>
  <c r="L30"/>
  <c r="L31"/>
  <c r="L32"/>
  <c r="L33"/>
  <c r="L29"/>
  <c r="G34"/>
  <c r="J32"/>
  <c r="J33"/>
  <c r="I32"/>
  <c r="I33"/>
  <c r="H32"/>
  <c r="H33"/>
  <c r="G32"/>
  <c r="G33" s="1"/>
  <c r="F32"/>
  <c r="F33"/>
  <c r="H25"/>
  <c r="I25" s="1"/>
  <c r="F25"/>
  <c r="I24"/>
  <c r="J24" s="1"/>
  <c r="J25" s="1"/>
  <c r="H24"/>
  <c r="G24"/>
  <c r="G25" s="1"/>
  <c r="G26" s="1"/>
  <c r="G27" s="1"/>
  <c r="F24"/>
  <c r="I23"/>
  <c r="H23"/>
  <c r="F23"/>
  <c r="L20"/>
  <c r="L43"/>
  <c r="L44"/>
  <c r="L42"/>
  <c r="G87" i="1"/>
  <c r="G85"/>
  <c r="G86" s="1"/>
  <c r="G66"/>
  <c r="G52"/>
  <c r="G53" s="1"/>
  <c r="F46"/>
  <c r="H46"/>
  <c r="I46" s="1"/>
  <c r="L46"/>
  <c r="F36"/>
  <c r="H36"/>
  <c r="I36" s="1"/>
  <c r="L36"/>
  <c r="F35"/>
  <c r="H35"/>
  <c r="I35" s="1"/>
  <c r="L35"/>
  <c r="F34"/>
  <c r="H34"/>
  <c r="I34" s="1"/>
  <c r="L34"/>
  <c r="L15"/>
  <c r="L16"/>
  <c r="L17"/>
  <c r="L18"/>
  <c r="L19"/>
  <c r="L20"/>
  <c r="L21"/>
  <c r="L14"/>
  <c r="L4" i="2"/>
  <c r="L5"/>
  <c r="L6"/>
  <c r="L7"/>
  <c r="L8"/>
  <c r="L3"/>
  <c r="L9" s="1"/>
  <c r="F8"/>
  <c r="H8"/>
  <c r="I8" s="1"/>
  <c r="L4" i="1"/>
  <c r="L5"/>
  <c r="L6"/>
  <c r="L3"/>
  <c r="L50"/>
  <c r="L51"/>
  <c r="L49"/>
  <c r="H6" i="3"/>
  <c r="I6" s="1"/>
  <c r="F6"/>
  <c r="G21" i="2"/>
  <c r="F18" i="3"/>
  <c r="H18"/>
  <c r="I18" s="1"/>
  <c r="L18"/>
  <c r="H51" i="1"/>
  <c r="I51" s="1"/>
  <c r="F51"/>
  <c r="H50"/>
  <c r="I50" s="1"/>
  <c r="J50" s="1"/>
  <c r="J51" s="1"/>
  <c r="F50"/>
  <c r="G50" s="1"/>
  <c r="G51" s="1"/>
  <c r="H49"/>
  <c r="I49" s="1"/>
  <c r="F49"/>
  <c r="L43"/>
  <c r="L44"/>
  <c r="L45"/>
  <c r="L42"/>
  <c r="H45"/>
  <c r="I45" s="1"/>
  <c r="F45"/>
  <c r="G68"/>
  <c r="G69" s="1"/>
  <c r="G70" s="1"/>
  <c r="H44" i="2"/>
  <c r="I44" s="1"/>
  <c r="F44"/>
  <c r="L15" i="3"/>
  <c r="L16"/>
  <c r="L17"/>
  <c r="L14"/>
  <c r="H17"/>
  <c r="I17" s="1"/>
  <c r="F17"/>
  <c r="H44" i="1"/>
  <c r="I44" s="1"/>
  <c r="F44"/>
  <c r="H17"/>
  <c r="I17" s="1"/>
  <c r="H18"/>
  <c r="I18" s="1"/>
  <c r="H19"/>
  <c r="I19" s="1"/>
  <c r="H20"/>
  <c r="I20" s="1"/>
  <c r="H21"/>
  <c r="I21" s="1"/>
  <c r="F17"/>
  <c r="F18"/>
  <c r="F19"/>
  <c r="F20"/>
  <c r="F21"/>
  <c r="L13" i="2"/>
  <c r="L14"/>
  <c r="L15"/>
  <c r="L16"/>
  <c r="L17"/>
  <c r="L12"/>
  <c r="F17"/>
  <c r="H17"/>
  <c r="I17" s="1"/>
  <c r="F7"/>
  <c r="H7"/>
  <c r="I7" s="1"/>
  <c r="G6" i="5"/>
  <c r="J5"/>
  <c r="I5"/>
  <c r="H5"/>
  <c r="G5"/>
  <c r="F5"/>
  <c r="H4"/>
  <c r="I4" s="1"/>
  <c r="J4" s="1"/>
  <c r="F4"/>
  <c r="G4" s="1"/>
  <c r="H3"/>
  <c r="I3" s="1"/>
  <c r="F3"/>
  <c r="L25" i="3"/>
  <c r="L24"/>
  <c r="H25"/>
  <c r="I25" s="1"/>
  <c r="J25" s="1"/>
  <c r="F25"/>
  <c r="G25" s="1"/>
  <c r="G26" s="1"/>
  <c r="H24"/>
  <c r="I24" s="1"/>
  <c r="F24"/>
  <c r="L31" i="1"/>
  <c r="L32"/>
  <c r="L33"/>
  <c r="L30"/>
  <c r="H15" i="2"/>
  <c r="I15" s="1"/>
  <c r="H16"/>
  <c r="I16" s="1"/>
  <c r="F15"/>
  <c r="F16"/>
  <c r="H6"/>
  <c r="I6" s="1"/>
  <c r="F6"/>
  <c r="L19" i="3" l="1"/>
  <c r="L7"/>
  <c r="L52" i="1"/>
  <c r="L47"/>
  <c r="L45" i="2"/>
  <c r="L7" i="1"/>
  <c r="L26" i="3"/>
  <c r="L18" i="2"/>
  <c r="L21"/>
  <c r="L22" i="1"/>
  <c r="G72"/>
  <c r="G73" s="1"/>
  <c r="G74" s="1"/>
  <c r="G75" s="1"/>
  <c r="G76" s="1"/>
  <c r="G77" s="1"/>
  <c r="G78" s="1"/>
  <c r="G79" s="1"/>
  <c r="G80" s="1"/>
  <c r="G81" s="1"/>
  <c r="G82" s="1"/>
  <c r="G83" s="1"/>
  <c r="G84" s="1"/>
  <c r="G71"/>
  <c r="H5" i="3"/>
  <c r="I5" s="1"/>
  <c r="F5"/>
  <c r="G13" i="4"/>
  <c r="G12"/>
  <c r="H12"/>
  <c r="I12" s="1"/>
  <c r="J12" s="1"/>
  <c r="F12"/>
  <c r="H11"/>
  <c r="I11" s="1"/>
  <c r="F11"/>
  <c r="H8"/>
  <c r="I8" s="1"/>
  <c r="J8" s="1"/>
  <c r="F8"/>
  <c r="G8" s="1"/>
  <c r="G9" s="1"/>
  <c r="I7"/>
  <c r="H7"/>
  <c r="F7"/>
  <c r="H4"/>
  <c r="I4" s="1"/>
  <c r="J4" s="1"/>
  <c r="F4"/>
  <c r="G4" s="1"/>
  <c r="G5" s="1"/>
  <c r="H3"/>
  <c r="I3" s="1"/>
  <c r="F3"/>
  <c r="H33" i="1"/>
  <c r="I33" s="1"/>
  <c r="F33"/>
  <c r="H14" i="2"/>
  <c r="I14" s="1"/>
  <c r="F14"/>
  <c r="H16" i="3"/>
  <c r="I16" s="1"/>
  <c r="F16"/>
  <c r="F31" i="2"/>
  <c r="H31"/>
  <c r="I31" s="1"/>
  <c r="G27" i="3" l="1"/>
  <c r="G28" s="1"/>
  <c r="G29" s="1"/>
  <c r="G30" s="1"/>
  <c r="H32" i="1"/>
  <c r="H3" i="3"/>
  <c r="I3" s="1"/>
  <c r="H43" i="2"/>
  <c r="I43" s="1"/>
  <c r="J43" s="1"/>
  <c r="J44" s="1"/>
  <c r="F43"/>
  <c r="G43" s="1"/>
  <c r="G44" s="1"/>
  <c r="G45" s="1"/>
  <c r="G46" s="1"/>
  <c r="H43" i="1" l="1"/>
  <c r="I43" s="1"/>
  <c r="J43" s="1"/>
  <c r="J44" s="1"/>
  <c r="J45" s="1"/>
  <c r="J46" s="1"/>
  <c r="F43"/>
  <c r="G43" s="1"/>
  <c r="H42"/>
  <c r="I42" s="1"/>
  <c r="F42"/>
  <c r="H5" i="2"/>
  <c r="I5" s="1"/>
  <c r="F5"/>
  <c r="G44" i="1" l="1"/>
  <c r="G45" s="1"/>
  <c r="I32"/>
  <c r="F32"/>
  <c r="G46" l="1"/>
  <c r="G47" s="1"/>
  <c r="H15" i="3"/>
  <c r="I15" s="1"/>
  <c r="J15" s="1"/>
  <c r="J16" s="1"/>
  <c r="J17" s="1"/>
  <c r="J18" s="1"/>
  <c r="F15"/>
  <c r="G15" s="1"/>
  <c r="G16" l="1"/>
  <c r="H31" i="1"/>
  <c r="I31" s="1"/>
  <c r="J31" s="1"/>
  <c r="J32" s="1"/>
  <c r="J33" s="1"/>
  <c r="J34" s="1"/>
  <c r="J35" s="1"/>
  <c r="J36" s="1"/>
  <c r="F31"/>
  <c r="G31" s="1"/>
  <c r="G32" s="1"/>
  <c r="G33" s="1"/>
  <c r="G34" s="1"/>
  <c r="G35" s="1"/>
  <c r="G36" s="1"/>
  <c r="H30"/>
  <c r="I30" s="1"/>
  <c r="F30"/>
  <c r="H16"/>
  <c r="I16" s="1"/>
  <c r="F16"/>
  <c r="G17" i="3" l="1"/>
  <c r="H15" i="1"/>
  <c r="I15" s="1"/>
  <c r="J15" s="1"/>
  <c r="J16" s="1"/>
  <c r="J17" s="1"/>
  <c r="J18" s="1"/>
  <c r="J19" s="1"/>
  <c r="J20" s="1"/>
  <c r="J21" s="1"/>
  <c r="F15"/>
  <c r="H14"/>
  <c r="I14" s="1"/>
  <c r="F14"/>
  <c r="H20" i="2"/>
  <c r="I20" s="1"/>
  <c r="F20"/>
  <c r="H13"/>
  <c r="I13" s="1"/>
  <c r="J13" s="1"/>
  <c r="J14" s="1"/>
  <c r="J15" s="1"/>
  <c r="J16" s="1"/>
  <c r="J17" s="1"/>
  <c r="F13"/>
  <c r="G13" s="1"/>
  <c r="G14" s="1"/>
  <c r="G15" s="1"/>
  <c r="G16" s="1"/>
  <c r="H12"/>
  <c r="I12" s="1"/>
  <c r="F12"/>
  <c r="G18" i="3" l="1"/>
  <c r="G20" s="1"/>
  <c r="G21" s="1"/>
  <c r="G22" s="1"/>
  <c r="G17" i="2"/>
  <c r="G18" s="1"/>
  <c r="G15" i="1"/>
  <c r="G16" s="1"/>
  <c r="G17" l="1"/>
  <c r="G18" s="1"/>
  <c r="G19" s="1"/>
  <c r="G20" s="1"/>
  <c r="G21" s="1"/>
  <c r="F30" i="2"/>
  <c r="G30" s="1"/>
  <c r="G31" s="1"/>
  <c r="H30"/>
  <c r="I30" s="1"/>
  <c r="J30" s="1"/>
  <c r="J31" s="1"/>
  <c r="G22" i="1" l="1"/>
  <c r="G23" s="1"/>
  <c r="G24" s="1"/>
  <c r="G25" s="1"/>
  <c r="G26" s="1"/>
  <c r="G27" s="1"/>
  <c r="G28" s="1"/>
  <c r="G35" i="2"/>
  <c r="G36" s="1"/>
  <c r="H29" l="1"/>
  <c r="I29" s="1"/>
  <c r="F29"/>
  <c r="H42"/>
  <c r="I42" s="1"/>
  <c r="F42"/>
  <c r="H14" i="3" l="1"/>
  <c r="I14" s="1"/>
  <c r="F14"/>
  <c r="H4" i="2" l="1"/>
  <c r="I4" s="1"/>
  <c r="J4" s="1"/>
  <c r="J5" s="1"/>
  <c r="J6" s="1"/>
  <c r="J7" s="1"/>
  <c r="J8" s="1"/>
  <c r="F4"/>
  <c r="G4" s="1"/>
  <c r="G5" s="1"/>
  <c r="G6" s="1"/>
  <c r="G7" l="1"/>
  <c r="G8" s="1"/>
  <c r="G9" s="1"/>
  <c r="H4" i="3"/>
  <c r="I4" s="1"/>
  <c r="J4" s="1"/>
  <c r="J5" s="1"/>
  <c r="J6" s="1"/>
  <c r="F4"/>
  <c r="G4" s="1"/>
  <c r="G5" s="1"/>
  <c r="G6" s="1"/>
  <c r="G7" s="1"/>
  <c r="F3"/>
  <c r="G10" i="2" l="1"/>
  <c r="G8" i="3"/>
  <c r="G9" s="1"/>
  <c r="G10" s="1"/>
  <c r="G11" s="1"/>
  <c r="G12" s="1"/>
  <c r="H3" i="2"/>
  <c r="I3" s="1"/>
  <c r="F3"/>
  <c r="H6" i="1" l="1"/>
  <c r="I6" s="1"/>
  <c r="F6"/>
  <c r="H5"/>
  <c r="I5" s="1"/>
  <c r="F5"/>
  <c r="H4"/>
  <c r="I4" s="1"/>
  <c r="J4" s="1"/>
  <c r="F4"/>
  <c r="G4" s="1"/>
  <c r="H3"/>
  <c r="I3" s="1"/>
  <c r="F3"/>
  <c r="J5" l="1"/>
  <c r="J6" s="1"/>
  <c r="G5"/>
  <c r="G6" s="1"/>
  <c r="G7" s="1"/>
  <c r="G8" s="1"/>
</calcChain>
</file>

<file path=xl/sharedStrings.xml><?xml version="1.0" encoding="utf-8"?>
<sst xmlns="http://schemas.openxmlformats.org/spreadsheetml/2006/main" count="257" uniqueCount="149">
  <si>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</si>
  <si>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</si>
  <si>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</si>
  <si>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</si>
  <si>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</si>
  <si>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</si>
  <si>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</si>
  <si>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</si>
  <si>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</si>
  <si>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</si>
  <si>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</si>
  <si>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</si>
  <si>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</si>
  <si>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</si>
  <si>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</si>
  <si>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</si>
  <si>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</si>
  <si>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</si>
  <si>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</si>
  <si>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</si>
  <si>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</si>
  <si>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</si>
  <si>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</si>
  <si>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</si>
  <si>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</si>
  <si>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</si>
  <si>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</si>
  <si>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</si>
  <si>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</si>
  <si>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</si>
  <si>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</si>
  <si>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</si>
  <si>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LINA A/C</t>
  </si>
  <si>
    <t>TOTAL</t>
  </si>
  <si>
    <t>Trivet</t>
  </si>
  <si>
    <t>GODOWN</t>
  </si>
  <si>
    <t>cash to lina</t>
  </si>
  <si>
    <t>From godown</t>
  </si>
  <si>
    <t>EQUITY ACCOUNT</t>
  </si>
  <si>
    <t>O2 gas 8.5kg</t>
  </si>
  <si>
    <t>payment to laborer</t>
  </si>
  <si>
    <t>Deposit to DTB</t>
  </si>
  <si>
    <t>fuel T166DRP</t>
  </si>
  <si>
    <t>From tausi</t>
  </si>
  <si>
    <t>O2 8.5 gas</t>
  </si>
  <si>
    <t>Mhn 6kg cyl.</t>
  </si>
  <si>
    <t>Mhn 6kg gas &amp; cyl.</t>
  </si>
  <si>
    <t>M/MAGRETH</t>
  </si>
  <si>
    <t>DEBORA</t>
  </si>
  <si>
    <t>Taifa 6kg complete</t>
  </si>
  <si>
    <t>CASH LINA</t>
  </si>
  <si>
    <t>REMARKS</t>
  </si>
  <si>
    <t xml:space="preserve">HANCE A/C FROM 1ST NOV TO 4TH NOV. </t>
  </si>
  <si>
    <t>CASH DEPOSIT TO CRDB</t>
  </si>
  <si>
    <t>purchase of fuel for truck T785DLV</t>
  </si>
  <si>
    <t>EVANCY</t>
  </si>
  <si>
    <t>fuel T900DKK</t>
  </si>
  <si>
    <t>phone credit</t>
  </si>
  <si>
    <t>Mhn15kg gas</t>
  </si>
  <si>
    <t>Mhn 6kg gas &amp; cyl</t>
  </si>
  <si>
    <t>DANIELS ACCOUNT 6/11/2019</t>
  </si>
  <si>
    <t>TO DANIELS A/C</t>
  </si>
  <si>
    <t>transport of gas to customer</t>
  </si>
  <si>
    <t>allowance payment to Mr.Temu</t>
  </si>
  <si>
    <t>From magreth</t>
  </si>
  <si>
    <t>From carol</t>
  </si>
  <si>
    <t>allowance payment to driver peter</t>
  </si>
  <si>
    <t>Mhn  6kg gas &amp; cyl.</t>
  </si>
  <si>
    <t>D.A 6.3 gas</t>
  </si>
  <si>
    <t>Regulator L/P</t>
  </si>
  <si>
    <t>fuel for truck T704DKL bought</t>
  </si>
  <si>
    <t>to linas A/C</t>
  </si>
  <si>
    <t xml:space="preserve">M-PESA </t>
  </si>
  <si>
    <t>Mhn 3.5kg gas</t>
  </si>
  <si>
    <t>payment for documents photocopy</t>
  </si>
  <si>
    <t>From jenifer</t>
  </si>
  <si>
    <t>From tabata</t>
  </si>
  <si>
    <t>payment for carol and peters lunch</t>
  </si>
  <si>
    <t>payment for magreth and kimaros lunch</t>
  </si>
  <si>
    <t>M/JENIFER</t>
  </si>
  <si>
    <t>MLALAKUWA</t>
  </si>
  <si>
    <t>Mhn 15kg gas &amp; cyl.</t>
  </si>
  <si>
    <t>DATE; 14-NOVEMBER-2019</t>
  </si>
  <si>
    <t>Medical O2 8.5 gas</t>
  </si>
  <si>
    <t>Clips</t>
  </si>
  <si>
    <t>purchase of silver paint</t>
  </si>
  <si>
    <t xml:space="preserve">purchase of milk for salum after painting </t>
  </si>
  <si>
    <t>purchase of 2 correction pens</t>
  </si>
  <si>
    <t>purchase for watchmans lunch</t>
  </si>
  <si>
    <t>purchase of mopper</t>
  </si>
  <si>
    <r>
      <t>Medical 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</si>
  <si>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r>
      <t>Medical 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3.4 gas</t>
    </r>
  </si>
  <si>
    <t>CO2 25kg gas</t>
  </si>
  <si>
    <t>Mhn 15kg complete</t>
  </si>
  <si>
    <t>TIGO-PESA</t>
  </si>
  <si>
    <t>purchase of phone credit for carol</t>
  </si>
  <si>
    <t>purchase of road safety stickers</t>
  </si>
  <si>
    <t>payment for quickbooks</t>
  </si>
  <si>
    <t>payment for magreth ponelas transport fee</t>
  </si>
  <si>
    <t>purchase of phone credit for jenifer</t>
  </si>
  <si>
    <t>advance payment to sape</t>
  </si>
  <si>
    <t>payment to amos to tabata shop</t>
  </si>
  <si>
    <t>purchase of electricity</t>
  </si>
  <si>
    <t>payment for linas transport</t>
  </si>
  <si>
    <t>michael advance</t>
  </si>
  <si>
    <t>Pipe (mtrs)</t>
  </si>
  <si>
    <t>clips</t>
  </si>
  <si>
    <t>HAPPY</t>
  </si>
  <si>
    <t>M-PESA (203-171)</t>
  </si>
  <si>
    <t>happys lunch</t>
  </si>
  <si>
    <t>M-PESA (203-32)</t>
  </si>
  <si>
    <t>Mhn 3.5kg gas &amp; cyl.</t>
  </si>
  <si>
    <t>traffic</t>
  </si>
  <si>
    <t>levy-parking fee</t>
  </si>
  <si>
    <t>purchase of bearing seal for T784DRP service</t>
  </si>
  <si>
    <t>payment for bearing pressing</t>
  </si>
  <si>
    <t>payment for bearing</t>
  </si>
  <si>
    <t>payment to mechanic</t>
  </si>
  <si>
    <t>transport monyo to collect itemsfor service town</t>
  </si>
  <si>
    <t>transport to and from bank</t>
  </si>
  <si>
    <t>payment for gas  transport to majengo customer</t>
  </si>
  <si>
    <t>COMMENTS FROM SHOPKEEPERS AND MARKETING OFFICERS</t>
  </si>
  <si>
    <t>Also some orgas burners are damaged, the shopkeeper further suggests</t>
  </si>
  <si>
    <t>we could adapt mihan burners as adviced by most of customers to be</t>
  </si>
  <si>
    <t>adequate.</t>
  </si>
  <si>
    <t>AS AT 15/11/2019</t>
  </si>
  <si>
    <t>MARKETING</t>
  </si>
  <si>
    <t>OFFICERS</t>
  </si>
  <si>
    <t>Our customers complain over our attitude of lagging in prices ascompared</t>
  </si>
  <si>
    <t>to other suppliers, especially on Taifa gas &amp; cyl. Prices . They suggest our prices</t>
  </si>
  <si>
    <t xml:space="preserve">to match or not differs too much from those of other sellers not to lose our </t>
  </si>
  <si>
    <t>Also, some customers prefer Taifa gas to mihan cylinders but can only afford</t>
  </si>
  <si>
    <t>to refill and not buy complete, we should also consider how to favour these</t>
  </si>
  <si>
    <r>
      <t xml:space="preserve">removing smoke, or do not light. Thus, they suggest and prefer </t>
    </r>
    <r>
      <rPr>
        <b/>
        <sz val="11"/>
        <color theme="1"/>
        <rFont val="Calibri"/>
        <family val="2"/>
        <scheme val="minor"/>
      </rPr>
      <t>NIKAI</t>
    </r>
  </si>
  <si>
    <r>
      <t xml:space="preserve">customers. Ie; other sellers are stuck on the price of </t>
    </r>
    <r>
      <rPr>
        <b/>
        <sz val="11"/>
        <color theme="1"/>
        <rFont val="Calibri"/>
        <family val="2"/>
        <scheme val="minor"/>
      </rPr>
      <t>35,000/=</t>
    </r>
    <r>
      <rPr>
        <sz val="11"/>
        <color theme="1"/>
        <rFont val="Calibri"/>
        <family val="2"/>
        <scheme val="minor"/>
      </rPr>
      <t xml:space="preserve"> while Doreen</t>
    </r>
  </si>
  <si>
    <r>
      <t xml:space="preserve">sells at </t>
    </r>
    <r>
      <rPr>
        <b/>
        <sz val="11"/>
        <color theme="1"/>
        <rFont val="Calibri"/>
        <family val="2"/>
        <scheme val="minor"/>
      </rPr>
      <t>37,000/=</t>
    </r>
    <r>
      <rPr>
        <sz val="11"/>
        <color theme="1"/>
        <rFont val="Calibri"/>
        <family val="2"/>
        <scheme val="minor"/>
      </rPr>
      <t>.</t>
    </r>
  </si>
  <si>
    <t>SOURCE</t>
  </si>
  <si>
    <t>KEY POINT</t>
  </si>
  <si>
    <t>FURTHER SUGGESTIONS</t>
  </si>
  <si>
    <t xml:space="preserve">Accessories </t>
  </si>
  <si>
    <t>inefficiency</t>
  </si>
  <si>
    <t>Price lags</t>
  </si>
  <si>
    <t>purchasing</t>
  </si>
  <si>
    <t>power</t>
  </si>
  <si>
    <t>Most of customers do not prefer intersky gas cookers since are damaged,</t>
  </si>
  <si>
    <t xml:space="preserve">Customers </t>
  </si>
  <si>
    <t xml:space="preserve">customers. </t>
  </si>
  <si>
    <r>
      <t>Medical 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1.36 gas</t>
    </r>
  </si>
  <si>
    <t>to Botch A/C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</si>
</sst>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4" xfId="1" applyFont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2" fillId="2" borderId="1" xfId="0" applyNumberFormat="1" applyFont="1" applyFill="1" applyBorder="1"/>
    <xf numFmtId="43" fontId="0" fillId="0" borderId="1" xfId="0" applyNumberFormat="1" applyFont="1" applyFill="1" applyBorder="1"/>
    <xf numFmtId="43" fontId="2" fillId="0" borderId="1" xfId="1" applyFont="1" applyFill="1" applyBorder="1"/>
    <xf numFmtId="43" fontId="2" fillId="0" borderId="12" xfId="0" applyNumberFormat="1" applyFont="1" applyBorder="1"/>
    <xf numFmtId="43" fontId="2" fillId="0" borderId="6" xfId="0" applyNumberFormat="1" applyFont="1" applyBorder="1"/>
    <xf numFmtId="0" fontId="9" fillId="0" borderId="0" xfId="0" applyFont="1"/>
    <xf numFmtId="14" fontId="2" fillId="2" borderId="1" xfId="0" applyNumberFormat="1" applyFont="1" applyFill="1" applyBorder="1"/>
    <xf numFmtId="43" fontId="2" fillId="0" borderId="12" xfId="0" applyNumberFormat="1" applyFont="1" applyFill="1" applyBorder="1"/>
    <xf numFmtId="43" fontId="2" fillId="0" borderId="6" xfId="0" applyNumberFormat="1" applyFon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Font="1" applyBorder="1"/>
    <xf numFmtId="43" fontId="0" fillId="0" borderId="4" xfId="0" applyNumberFormat="1" applyFont="1" applyFill="1" applyBorder="1"/>
    <xf numFmtId="43" fontId="2" fillId="0" borderId="12" xfId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43" fontId="0" fillId="0" borderId="2" xfId="0" applyNumberFormat="1" applyFont="1" applyBorder="1"/>
    <xf numFmtId="43" fontId="0" fillId="0" borderId="3" xfId="0" applyNumberFormat="1" applyFont="1" applyBorder="1"/>
    <xf numFmtId="43" fontId="2" fillId="0" borderId="2" xfId="1" applyFont="1" applyBorder="1"/>
    <xf numFmtId="43" fontId="1" fillId="0" borderId="2" xfId="1" applyFont="1" applyBorder="1"/>
    <xf numFmtId="0" fontId="2" fillId="0" borderId="1" xfId="0" applyFont="1" applyFill="1" applyBorder="1" applyAlignment="1">
      <alignment horizontal="left"/>
    </xf>
    <xf numFmtId="0" fontId="8" fillId="0" borderId="0" xfId="0" applyFont="1"/>
    <xf numFmtId="0" fontId="0" fillId="0" borderId="0" xfId="0" applyBorder="1"/>
    <xf numFmtId="0" fontId="0" fillId="0" borderId="23" xfId="0" applyBorder="1"/>
    <xf numFmtId="0" fontId="0" fillId="0" borderId="0" xfId="0" applyFont="1" applyBorder="1"/>
    <xf numFmtId="0" fontId="0" fillId="0" borderId="13" xfId="0" applyBorder="1"/>
    <xf numFmtId="0" fontId="0" fillId="0" borderId="24" xfId="0" applyBorder="1"/>
    <xf numFmtId="0" fontId="10" fillId="0" borderId="25" xfId="0" applyFont="1" applyBorder="1" applyAlignment="1">
      <alignment horizontal="center"/>
    </xf>
    <xf numFmtId="0" fontId="2" fillId="0" borderId="14" xfId="0" applyFont="1" applyBorder="1" applyAlignment="1">
      <alignment horizontal="right"/>
    </xf>
    <xf numFmtId="0" fontId="2" fillId="0" borderId="14" xfId="0" quotePrefix="1" applyFont="1" applyBorder="1" applyAlignment="1">
      <alignment horizontal="right"/>
    </xf>
    <xf numFmtId="0" fontId="0" fillId="0" borderId="14" xfId="0" applyBorder="1"/>
    <xf numFmtId="0" fontId="5" fillId="0" borderId="13" xfId="0" applyFont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workbookViewId="0">
      <selection activeCell="M39" sqref="M39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1.5703125" customWidth="1"/>
    <col min="10" max="10" width="12.85546875" customWidth="1"/>
    <col min="11" max="11" width="10.28515625" customWidth="1"/>
    <col min="12" max="12" width="16.140625" customWidth="1"/>
    <col min="13" max="13" width="11.5703125" bestFit="1" customWidth="1"/>
  </cols>
  <sheetData>
    <row r="1" spans="1:12" s="4" customFormat="1" ht="15.75">
      <c r="A1" s="10"/>
      <c r="B1" s="10"/>
      <c r="C1" s="10"/>
      <c r="D1" s="68" t="s">
        <v>82</v>
      </c>
      <c r="E1" s="68"/>
      <c r="F1" s="68"/>
      <c r="G1" s="68"/>
      <c r="H1" s="68"/>
      <c r="I1" s="68"/>
      <c r="J1" s="68"/>
      <c r="K1" s="68"/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6" t="s">
        <v>51</v>
      </c>
    </row>
    <row r="3" spans="1:12">
      <c r="A3" s="57" t="s">
        <v>15</v>
      </c>
      <c r="B3" s="12" t="s">
        <v>11</v>
      </c>
      <c r="C3" s="12">
        <v>54</v>
      </c>
      <c r="D3" s="17">
        <v>13800</v>
      </c>
      <c r="E3" s="17">
        <v>16000</v>
      </c>
      <c r="F3" s="18">
        <f t="shared" ref="F3:F6" si="0">C3*E3</f>
        <v>864000</v>
      </c>
      <c r="G3" s="18">
        <v>864000</v>
      </c>
      <c r="H3" s="18">
        <f t="shared" ref="H3:H6" si="1">E3-D3</f>
        <v>2200</v>
      </c>
      <c r="I3" s="18">
        <f t="shared" ref="I3:I6" si="2">C3*H3</f>
        <v>118800</v>
      </c>
      <c r="J3" s="18">
        <v>118800</v>
      </c>
      <c r="K3" s="12"/>
      <c r="L3" s="7">
        <f>C3*D3</f>
        <v>745200</v>
      </c>
    </row>
    <row r="4" spans="1:12">
      <c r="A4" s="19"/>
      <c r="B4" s="12" t="s">
        <v>12</v>
      </c>
      <c r="C4" s="12">
        <v>26</v>
      </c>
      <c r="D4" s="17">
        <v>35250</v>
      </c>
      <c r="E4" s="17">
        <v>39000</v>
      </c>
      <c r="F4" s="18">
        <f t="shared" si="0"/>
        <v>1014000</v>
      </c>
      <c r="G4" s="18">
        <f>G3+F4</f>
        <v>1878000</v>
      </c>
      <c r="H4" s="18">
        <f t="shared" si="1"/>
        <v>3750</v>
      </c>
      <c r="I4" s="18">
        <f t="shared" si="2"/>
        <v>97500</v>
      </c>
      <c r="J4" s="18">
        <f t="shared" ref="J4:J6" si="3">J3+I4</f>
        <v>216300</v>
      </c>
      <c r="K4" s="12"/>
      <c r="L4" s="7">
        <f t="shared" ref="L4:L6" si="4">C4*D4</f>
        <v>916500</v>
      </c>
    </row>
    <row r="5" spans="1:12">
      <c r="A5" s="12"/>
      <c r="B5" s="12" t="s">
        <v>14</v>
      </c>
      <c r="C5" s="12">
        <v>2</v>
      </c>
      <c r="D5" s="17">
        <v>76900</v>
      </c>
      <c r="E5" s="17">
        <v>85000</v>
      </c>
      <c r="F5" s="18">
        <f t="shared" si="0"/>
        <v>170000</v>
      </c>
      <c r="G5" s="18">
        <f t="shared" ref="G5:G6" si="5">G4+F5</f>
        <v>2048000</v>
      </c>
      <c r="H5" s="18">
        <f t="shared" si="1"/>
        <v>8100</v>
      </c>
      <c r="I5" s="18">
        <f t="shared" si="2"/>
        <v>16200</v>
      </c>
      <c r="J5" s="18">
        <f t="shared" si="3"/>
        <v>232500</v>
      </c>
      <c r="K5" s="12"/>
      <c r="L5" s="7">
        <f t="shared" si="4"/>
        <v>153800</v>
      </c>
    </row>
    <row r="6" spans="1:12" ht="15.75" thickBot="1">
      <c r="A6" s="12"/>
      <c r="B6" s="12" t="s">
        <v>45</v>
      </c>
      <c r="C6" s="12">
        <v>2</v>
      </c>
      <c r="D6" s="17">
        <v>20000</v>
      </c>
      <c r="E6" s="17">
        <v>20000</v>
      </c>
      <c r="F6" s="18">
        <f t="shared" si="0"/>
        <v>40000</v>
      </c>
      <c r="G6" s="40">
        <f t="shared" si="5"/>
        <v>2088000</v>
      </c>
      <c r="H6" s="18">
        <f t="shared" si="1"/>
        <v>0</v>
      </c>
      <c r="I6" s="18">
        <f t="shared" si="2"/>
        <v>0</v>
      </c>
      <c r="J6" s="13">
        <f t="shared" si="3"/>
        <v>232500</v>
      </c>
      <c r="K6" s="12"/>
      <c r="L6" s="7">
        <f t="shared" si="4"/>
        <v>40000</v>
      </c>
    </row>
    <row r="7" spans="1:12" s="1" customFormat="1">
      <c r="A7" s="21"/>
      <c r="B7" s="21" t="s">
        <v>36</v>
      </c>
      <c r="C7" s="21"/>
      <c r="D7" s="11"/>
      <c r="E7" s="11"/>
      <c r="F7" s="13">
        <v>-1250000</v>
      </c>
      <c r="G7" s="41">
        <f>G6+F7</f>
        <v>838000</v>
      </c>
      <c r="H7" s="13"/>
      <c r="I7" s="13"/>
      <c r="J7" s="13"/>
      <c r="K7" s="21"/>
      <c r="L7" s="8">
        <f>SUM(L3:L6)</f>
        <v>1855500</v>
      </c>
    </row>
    <row r="8" spans="1:12" s="1" customFormat="1">
      <c r="A8" s="21"/>
      <c r="B8" s="21" t="s">
        <v>36</v>
      </c>
      <c r="C8" s="21"/>
      <c r="D8" s="11"/>
      <c r="E8" s="11"/>
      <c r="F8" s="13">
        <v>-269000</v>
      </c>
      <c r="G8" s="41">
        <f>G7+F8</f>
        <v>569000</v>
      </c>
      <c r="H8" s="13"/>
      <c r="I8" s="13"/>
      <c r="J8" s="13"/>
      <c r="K8" s="21"/>
      <c r="L8" s="8"/>
    </row>
    <row r="9" spans="1:12" s="1" customFormat="1">
      <c r="A9" s="21"/>
      <c r="B9" s="21"/>
      <c r="C9" s="21"/>
      <c r="D9" s="11"/>
      <c r="E9" s="11"/>
      <c r="F9" s="13"/>
      <c r="G9" s="41"/>
      <c r="H9" s="13"/>
      <c r="I9" s="13"/>
      <c r="J9" s="13"/>
      <c r="K9" s="21"/>
      <c r="L9" s="8"/>
    </row>
    <row r="10" spans="1:12" s="1" customFormat="1">
      <c r="A10" s="21"/>
      <c r="B10" s="21"/>
      <c r="C10" s="21"/>
      <c r="D10" s="11"/>
      <c r="E10" s="11"/>
      <c r="F10" s="13"/>
      <c r="G10" s="41"/>
      <c r="H10" s="13"/>
      <c r="I10" s="13"/>
      <c r="J10" s="13"/>
      <c r="K10" s="21"/>
      <c r="L10" s="8"/>
    </row>
    <row r="11" spans="1:12" s="1" customFormat="1">
      <c r="A11" s="21"/>
      <c r="B11" s="21"/>
      <c r="C11" s="21"/>
      <c r="D11" s="11"/>
      <c r="E11" s="11"/>
      <c r="F11" s="13"/>
      <c r="G11" s="41"/>
      <c r="H11" s="13"/>
      <c r="I11" s="13"/>
      <c r="J11" s="13"/>
      <c r="K11" s="21"/>
      <c r="L11" s="8"/>
    </row>
    <row r="12" spans="1:12" s="1" customFormat="1">
      <c r="A12" s="21"/>
      <c r="B12" s="21"/>
      <c r="C12" s="21"/>
      <c r="D12" s="11"/>
      <c r="E12" s="11"/>
      <c r="F12" s="13"/>
      <c r="G12" s="41"/>
      <c r="H12" s="13"/>
      <c r="I12" s="13"/>
      <c r="J12" s="13"/>
      <c r="K12" s="21"/>
      <c r="L12" s="8"/>
    </row>
    <row r="13" spans="1:12">
      <c r="A13" s="12"/>
      <c r="B13" s="21"/>
      <c r="C13" s="22"/>
      <c r="D13" s="22"/>
      <c r="E13" s="22"/>
      <c r="F13" s="22"/>
      <c r="G13" s="13"/>
      <c r="H13" s="20"/>
      <c r="I13" s="20"/>
      <c r="J13" s="13"/>
      <c r="K13" s="12"/>
      <c r="L13" s="7"/>
    </row>
    <row r="14" spans="1:12">
      <c r="A14" s="27" t="s">
        <v>9</v>
      </c>
      <c r="B14" s="12" t="s">
        <v>29</v>
      </c>
      <c r="C14" s="23">
        <v>2</v>
      </c>
      <c r="D14" s="24">
        <v>39100</v>
      </c>
      <c r="E14" s="24">
        <v>45000</v>
      </c>
      <c r="F14" s="20">
        <f t="shared" ref="F14:F21" si="6">C14*E14</f>
        <v>90000</v>
      </c>
      <c r="G14" s="24">
        <v>90000</v>
      </c>
      <c r="H14" s="20">
        <f t="shared" ref="H14:H21" si="7">E14-D14</f>
        <v>5900</v>
      </c>
      <c r="I14" s="20">
        <f t="shared" ref="I14:I21" si="8">C14*H14</f>
        <v>11800</v>
      </c>
      <c r="J14" s="17">
        <v>11800</v>
      </c>
      <c r="K14" s="12"/>
      <c r="L14" s="7">
        <f>C14*D14</f>
        <v>78200</v>
      </c>
    </row>
    <row r="15" spans="1:12">
      <c r="A15" s="12"/>
      <c r="B15" s="12" t="s">
        <v>12</v>
      </c>
      <c r="C15" s="23">
        <v>3</v>
      </c>
      <c r="D15" s="17">
        <v>35250</v>
      </c>
      <c r="E15" s="17">
        <v>45000</v>
      </c>
      <c r="F15" s="20">
        <f t="shared" si="6"/>
        <v>135000</v>
      </c>
      <c r="G15" s="24">
        <f t="shared" ref="G15:G21" si="9">G14+F15</f>
        <v>225000</v>
      </c>
      <c r="H15" s="18">
        <f t="shared" si="7"/>
        <v>9750</v>
      </c>
      <c r="I15" s="18">
        <f t="shared" si="8"/>
        <v>29250</v>
      </c>
      <c r="J15" s="20">
        <f>J14+I15</f>
        <v>41050</v>
      </c>
      <c r="K15" s="12"/>
      <c r="L15" s="7">
        <f t="shared" ref="L15:L21" si="10">C15*D15</f>
        <v>105750</v>
      </c>
    </row>
    <row r="16" spans="1:12">
      <c r="A16" s="12"/>
      <c r="B16" s="12" t="s">
        <v>12</v>
      </c>
      <c r="C16" s="23">
        <v>1</v>
      </c>
      <c r="D16" s="17">
        <v>35250</v>
      </c>
      <c r="E16" s="17">
        <v>39000</v>
      </c>
      <c r="F16" s="20">
        <f t="shared" si="6"/>
        <v>39000</v>
      </c>
      <c r="G16" s="24">
        <f t="shared" si="9"/>
        <v>264000</v>
      </c>
      <c r="H16" s="18">
        <f t="shared" si="7"/>
        <v>3750</v>
      </c>
      <c r="I16" s="18">
        <f t="shared" si="8"/>
        <v>3750</v>
      </c>
      <c r="J16" s="20">
        <f t="shared" ref="J16:J21" si="11">J15+I16</f>
        <v>44800</v>
      </c>
      <c r="K16" s="12"/>
      <c r="L16" s="7">
        <f t="shared" si="10"/>
        <v>35250</v>
      </c>
    </row>
    <row r="17" spans="1:12">
      <c r="A17" s="12"/>
      <c r="B17" s="12" t="s">
        <v>83</v>
      </c>
      <c r="C17" s="23">
        <v>1</v>
      </c>
      <c r="D17" s="17">
        <v>14000</v>
      </c>
      <c r="E17" s="17">
        <v>25000</v>
      </c>
      <c r="F17" s="20">
        <f t="shared" si="6"/>
        <v>25000</v>
      </c>
      <c r="G17" s="24">
        <f t="shared" si="9"/>
        <v>289000</v>
      </c>
      <c r="H17" s="18">
        <f t="shared" si="7"/>
        <v>11000</v>
      </c>
      <c r="I17" s="18">
        <f t="shared" si="8"/>
        <v>11000</v>
      </c>
      <c r="J17" s="20">
        <f t="shared" si="11"/>
        <v>55800</v>
      </c>
      <c r="K17" s="12"/>
      <c r="L17" s="7">
        <f t="shared" si="10"/>
        <v>14000</v>
      </c>
    </row>
    <row r="18" spans="1:12">
      <c r="A18" s="12"/>
      <c r="B18" s="12" t="s">
        <v>14</v>
      </c>
      <c r="C18" s="23">
        <v>1</v>
      </c>
      <c r="D18" s="17">
        <v>76900</v>
      </c>
      <c r="E18" s="17">
        <v>90000</v>
      </c>
      <c r="F18" s="20">
        <f t="shared" si="6"/>
        <v>90000</v>
      </c>
      <c r="G18" s="24">
        <f t="shared" si="9"/>
        <v>379000</v>
      </c>
      <c r="H18" s="18">
        <f t="shared" si="7"/>
        <v>13100</v>
      </c>
      <c r="I18" s="18">
        <f t="shared" si="8"/>
        <v>13100</v>
      </c>
      <c r="J18" s="20">
        <f t="shared" si="11"/>
        <v>68900</v>
      </c>
      <c r="K18" s="12"/>
      <c r="L18" s="7">
        <f t="shared" si="10"/>
        <v>76900</v>
      </c>
    </row>
    <row r="19" spans="1:12">
      <c r="A19" s="12"/>
      <c r="B19" s="12" t="s">
        <v>11</v>
      </c>
      <c r="C19" s="23">
        <v>1</v>
      </c>
      <c r="D19" s="17">
        <v>13800</v>
      </c>
      <c r="E19" s="17">
        <v>16000</v>
      </c>
      <c r="F19" s="20">
        <f t="shared" si="6"/>
        <v>16000</v>
      </c>
      <c r="G19" s="24">
        <f t="shared" si="9"/>
        <v>395000</v>
      </c>
      <c r="H19" s="18">
        <f t="shared" si="7"/>
        <v>2200</v>
      </c>
      <c r="I19" s="18">
        <f t="shared" si="8"/>
        <v>2200</v>
      </c>
      <c r="J19" s="20">
        <f t="shared" si="11"/>
        <v>71100</v>
      </c>
      <c r="K19" s="12"/>
      <c r="L19" s="7">
        <f t="shared" si="10"/>
        <v>13800</v>
      </c>
    </row>
    <row r="20" spans="1:12">
      <c r="A20" s="12"/>
      <c r="B20" s="12" t="s">
        <v>11</v>
      </c>
      <c r="C20" s="23">
        <v>1</v>
      </c>
      <c r="D20" s="17">
        <v>13800</v>
      </c>
      <c r="E20" s="17">
        <v>18000</v>
      </c>
      <c r="F20" s="20">
        <f t="shared" si="6"/>
        <v>18000</v>
      </c>
      <c r="G20" s="24">
        <f t="shared" si="9"/>
        <v>413000</v>
      </c>
      <c r="H20" s="18">
        <f t="shared" si="7"/>
        <v>4200</v>
      </c>
      <c r="I20" s="18">
        <f t="shared" si="8"/>
        <v>4200</v>
      </c>
      <c r="J20" s="20">
        <f t="shared" si="11"/>
        <v>75300</v>
      </c>
      <c r="K20" s="12"/>
      <c r="L20" s="7">
        <f t="shared" si="10"/>
        <v>13800</v>
      </c>
    </row>
    <row r="21" spans="1:12" ht="15.75" thickBot="1">
      <c r="A21" s="12"/>
      <c r="B21" s="12" t="s">
        <v>84</v>
      </c>
      <c r="C21" s="23">
        <v>1</v>
      </c>
      <c r="D21" s="17">
        <v>100</v>
      </c>
      <c r="E21" s="17">
        <v>500</v>
      </c>
      <c r="F21" s="20">
        <f t="shared" si="6"/>
        <v>500</v>
      </c>
      <c r="G21" s="50">
        <f t="shared" si="9"/>
        <v>413500</v>
      </c>
      <c r="H21" s="18">
        <f t="shared" si="7"/>
        <v>400</v>
      </c>
      <c r="I21" s="18">
        <f t="shared" si="8"/>
        <v>400</v>
      </c>
      <c r="J21" s="13">
        <f t="shared" si="11"/>
        <v>75700</v>
      </c>
      <c r="K21" s="12"/>
      <c r="L21" s="7">
        <f t="shared" si="10"/>
        <v>100</v>
      </c>
    </row>
    <row r="22" spans="1:12" s="3" customFormat="1">
      <c r="A22" s="23"/>
      <c r="B22" s="21" t="s">
        <v>36</v>
      </c>
      <c r="C22" s="21"/>
      <c r="D22" s="11"/>
      <c r="E22" s="11"/>
      <c r="F22" s="11">
        <v>-386500</v>
      </c>
      <c r="G22" s="41">
        <f>G21+F22</f>
        <v>27000</v>
      </c>
      <c r="H22" s="21"/>
      <c r="I22" s="18"/>
      <c r="J22" s="21"/>
      <c r="K22" s="23"/>
      <c r="L22" s="8">
        <f>SUM(L14:L21)</f>
        <v>337800</v>
      </c>
    </row>
    <row r="23" spans="1:12" s="3" customFormat="1">
      <c r="A23" s="23"/>
      <c r="B23" s="21" t="s">
        <v>85</v>
      </c>
      <c r="C23" s="12"/>
      <c r="D23" s="17"/>
      <c r="E23" s="17"/>
      <c r="F23" s="11">
        <v>-3000</v>
      </c>
      <c r="G23" s="41">
        <f t="shared" ref="G23:G28" si="12">G22+F23</f>
        <v>24000</v>
      </c>
      <c r="H23" s="12"/>
      <c r="I23" s="12"/>
      <c r="J23" s="12"/>
      <c r="K23" s="23"/>
    </row>
    <row r="24" spans="1:12" s="3" customFormat="1">
      <c r="A24" s="23"/>
      <c r="B24" s="21" t="s">
        <v>86</v>
      </c>
      <c r="C24" s="12"/>
      <c r="D24" s="17"/>
      <c r="E24" s="17"/>
      <c r="F24" s="11">
        <v>-2000</v>
      </c>
      <c r="G24" s="41">
        <f t="shared" si="12"/>
        <v>22000</v>
      </c>
      <c r="H24" s="12"/>
      <c r="I24" s="12"/>
      <c r="J24" s="12"/>
      <c r="K24" s="23"/>
    </row>
    <row r="25" spans="1:12" s="3" customFormat="1">
      <c r="A25" s="23"/>
      <c r="B25" s="21" t="s">
        <v>63</v>
      </c>
      <c r="C25" s="12"/>
      <c r="D25" s="17"/>
      <c r="E25" s="17"/>
      <c r="F25" s="11">
        <v>-15000</v>
      </c>
      <c r="G25" s="41">
        <f t="shared" si="12"/>
        <v>7000</v>
      </c>
      <c r="H25" s="12"/>
      <c r="I25" s="12"/>
      <c r="J25" s="12"/>
      <c r="K25" s="23"/>
    </row>
    <row r="26" spans="1:12" s="3" customFormat="1">
      <c r="A26" s="23"/>
      <c r="B26" s="21" t="s">
        <v>87</v>
      </c>
      <c r="C26" s="12"/>
      <c r="D26" s="17"/>
      <c r="E26" s="17"/>
      <c r="F26" s="11">
        <v>-2000</v>
      </c>
      <c r="G26" s="41">
        <f t="shared" si="12"/>
        <v>5000</v>
      </c>
      <c r="H26" s="12"/>
      <c r="I26" s="12"/>
      <c r="J26" s="12"/>
      <c r="K26" s="23"/>
    </row>
    <row r="27" spans="1:12" s="3" customFormat="1">
      <c r="A27" s="23"/>
      <c r="B27" s="21" t="s">
        <v>88</v>
      </c>
      <c r="C27" s="12"/>
      <c r="D27" s="17"/>
      <c r="E27" s="17"/>
      <c r="F27" s="11">
        <v>-2000</v>
      </c>
      <c r="G27" s="41">
        <f t="shared" si="12"/>
        <v>3000</v>
      </c>
      <c r="H27" s="12"/>
      <c r="I27" s="12"/>
      <c r="J27" s="12"/>
      <c r="K27" s="23"/>
    </row>
    <row r="28" spans="1:12" s="3" customFormat="1">
      <c r="A28" s="23"/>
      <c r="B28" s="21" t="s">
        <v>89</v>
      </c>
      <c r="C28" s="12"/>
      <c r="D28" s="17"/>
      <c r="E28" s="17"/>
      <c r="F28" s="11">
        <v>-3000</v>
      </c>
      <c r="G28" s="41">
        <f t="shared" si="12"/>
        <v>0</v>
      </c>
      <c r="H28" s="12"/>
      <c r="I28" s="12"/>
      <c r="J28" s="12"/>
      <c r="K28" s="23"/>
    </row>
    <row r="29" spans="1:12" s="3" customFormat="1">
      <c r="A29" s="23"/>
      <c r="B29" s="21"/>
      <c r="C29" s="12"/>
      <c r="D29" s="17"/>
      <c r="E29" s="17"/>
      <c r="F29" s="11"/>
      <c r="G29" s="41"/>
      <c r="H29" s="12"/>
      <c r="I29" s="12"/>
      <c r="J29" s="12"/>
      <c r="K29" s="23"/>
    </row>
    <row r="30" spans="1:12" s="3" customFormat="1">
      <c r="A30" s="27" t="s">
        <v>35</v>
      </c>
      <c r="B30" s="21" t="s">
        <v>90</v>
      </c>
      <c r="C30" s="12">
        <v>3</v>
      </c>
      <c r="D30" s="17">
        <v>14000</v>
      </c>
      <c r="E30" s="17">
        <v>23000</v>
      </c>
      <c r="F30" s="24">
        <f>C30*E30</f>
        <v>69000</v>
      </c>
      <c r="G30" s="20">
        <v>69000</v>
      </c>
      <c r="H30" s="18">
        <f>E30-D30</f>
        <v>9000</v>
      </c>
      <c r="I30" s="18">
        <f>C30*H30</f>
        <v>27000</v>
      </c>
      <c r="J30" s="18">
        <v>27000</v>
      </c>
      <c r="K30" s="23"/>
      <c r="L30" s="9">
        <f>C30*D30</f>
        <v>42000</v>
      </c>
    </row>
    <row r="31" spans="1:12" s="3" customFormat="1">
      <c r="A31" s="23"/>
      <c r="B31" s="21" t="s">
        <v>91</v>
      </c>
      <c r="C31" s="12">
        <v>2</v>
      </c>
      <c r="D31" s="17">
        <v>9000</v>
      </c>
      <c r="E31" s="17">
        <v>15000</v>
      </c>
      <c r="F31" s="24">
        <f>C31*E31</f>
        <v>30000</v>
      </c>
      <c r="G31" s="20">
        <f>G30+F31</f>
        <v>99000</v>
      </c>
      <c r="H31" s="18">
        <f>E31-D31</f>
        <v>6000</v>
      </c>
      <c r="I31" s="18">
        <f>C31*H31</f>
        <v>12000</v>
      </c>
      <c r="J31" s="18">
        <f>J30+I31</f>
        <v>39000</v>
      </c>
      <c r="K31" s="23"/>
      <c r="L31" s="9">
        <f t="shared" ref="L31:L38" si="13">C31*D31</f>
        <v>18000</v>
      </c>
    </row>
    <row r="32" spans="1:12" s="3" customFormat="1">
      <c r="A32" s="23"/>
      <c r="B32" s="21" t="s">
        <v>12</v>
      </c>
      <c r="C32" s="12">
        <v>10</v>
      </c>
      <c r="D32" s="17">
        <v>35250</v>
      </c>
      <c r="E32" s="17">
        <v>37500</v>
      </c>
      <c r="F32" s="24">
        <f t="shared" ref="F32:F38" si="14">C32*E32</f>
        <v>375000</v>
      </c>
      <c r="G32" s="20">
        <f t="shared" ref="G32:G38" si="15">G31+F32</f>
        <v>474000</v>
      </c>
      <c r="H32" s="18">
        <f t="shared" ref="H32:H38" si="16">E32-D32</f>
        <v>2250</v>
      </c>
      <c r="I32" s="18">
        <f t="shared" ref="I32:I38" si="17">C32*H32</f>
        <v>22500</v>
      </c>
      <c r="J32" s="18">
        <f t="shared" ref="J32:J38" si="18">J31+I32</f>
        <v>61500</v>
      </c>
      <c r="K32" s="23"/>
      <c r="L32" s="9">
        <f t="shared" si="13"/>
        <v>352500</v>
      </c>
    </row>
    <row r="33" spans="1:12" s="3" customFormat="1">
      <c r="A33" s="23"/>
      <c r="B33" s="21" t="s">
        <v>92</v>
      </c>
      <c r="C33" s="12">
        <v>1</v>
      </c>
      <c r="D33" s="17">
        <v>71684.240000000005</v>
      </c>
      <c r="E33" s="17">
        <v>83000</v>
      </c>
      <c r="F33" s="24">
        <f t="shared" si="14"/>
        <v>83000</v>
      </c>
      <c r="G33" s="20">
        <f t="shared" si="15"/>
        <v>557000</v>
      </c>
      <c r="H33" s="18">
        <f t="shared" si="16"/>
        <v>11315.759999999995</v>
      </c>
      <c r="I33" s="18">
        <f t="shared" si="17"/>
        <v>11315.759999999995</v>
      </c>
      <c r="J33" s="20">
        <f t="shared" si="18"/>
        <v>72815.759999999995</v>
      </c>
      <c r="K33" s="23"/>
      <c r="L33" s="9">
        <f t="shared" si="13"/>
        <v>71684.240000000005</v>
      </c>
    </row>
    <row r="34" spans="1:12" s="3" customFormat="1">
      <c r="A34" s="23"/>
      <c r="B34" s="21" t="s">
        <v>93</v>
      </c>
      <c r="C34" s="12">
        <v>5</v>
      </c>
      <c r="D34" s="17">
        <v>73250</v>
      </c>
      <c r="E34" s="17">
        <v>77500</v>
      </c>
      <c r="F34" s="24">
        <f t="shared" si="14"/>
        <v>387500</v>
      </c>
      <c r="G34" s="20">
        <f t="shared" si="15"/>
        <v>944500</v>
      </c>
      <c r="H34" s="18">
        <f t="shared" si="16"/>
        <v>4250</v>
      </c>
      <c r="I34" s="18">
        <f t="shared" si="17"/>
        <v>21250</v>
      </c>
      <c r="J34" s="20">
        <f t="shared" si="18"/>
        <v>94065.76</v>
      </c>
      <c r="K34" s="23"/>
      <c r="L34" s="9">
        <f t="shared" si="13"/>
        <v>366250</v>
      </c>
    </row>
    <row r="35" spans="1:12" s="3" customFormat="1">
      <c r="A35" s="23"/>
      <c r="B35" s="21" t="s">
        <v>11</v>
      </c>
      <c r="C35" s="12">
        <v>38</v>
      </c>
      <c r="D35" s="17">
        <v>13800</v>
      </c>
      <c r="E35" s="17">
        <v>15000</v>
      </c>
      <c r="F35" s="24">
        <f t="shared" si="14"/>
        <v>570000</v>
      </c>
      <c r="G35" s="20">
        <f t="shared" si="15"/>
        <v>1514500</v>
      </c>
      <c r="H35" s="18">
        <f t="shared" si="16"/>
        <v>1200</v>
      </c>
      <c r="I35" s="18">
        <f t="shared" si="17"/>
        <v>45600</v>
      </c>
      <c r="J35" s="20">
        <f t="shared" si="18"/>
        <v>139665.76</v>
      </c>
      <c r="K35" s="23"/>
      <c r="L35" s="9">
        <f t="shared" si="13"/>
        <v>524400</v>
      </c>
    </row>
    <row r="36" spans="1:12" s="3" customFormat="1">
      <c r="A36" s="23"/>
      <c r="B36" s="21" t="s">
        <v>49</v>
      </c>
      <c r="C36" s="12">
        <v>1</v>
      </c>
      <c r="D36" s="17">
        <v>39100</v>
      </c>
      <c r="E36" s="17">
        <v>45000</v>
      </c>
      <c r="F36" s="24">
        <f t="shared" si="14"/>
        <v>45000</v>
      </c>
      <c r="G36" s="20">
        <f t="shared" si="15"/>
        <v>1559500</v>
      </c>
      <c r="H36" s="18">
        <f t="shared" si="16"/>
        <v>5900</v>
      </c>
      <c r="I36" s="18">
        <f t="shared" si="17"/>
        <v>5900</v>
      </c>
      <c r="J36" s="20">
        <f t="shared" si="18"/>
        <v>145565.76000000001</v>
      </c>
      <c r="K36" s="23"/>
      <c r="L36" s="9">
        <f t="shared" si="13"/>
        <v>39100</v>
      </c>
    </row>
    <row r="37" spans="1:12" s="3" customFormat="1">
      <c r="A37" s="23"/>
      <c r="B37" s="21" t="s">
        <v>90</v>
      </c>
      <c r="C37" s="12">
        <v>8</v>
      </c>
      <c r="D37" s="17">
        <v>14000</v>
      </c>
      <c r="E37" s="17">
        <v>23000</v>
      </c>
      <c r="F37" s="24">
        <f t="shared" si="14"/>
        <v>184000</v>
      </c>
      <c r="G37" s="20">
        <f t="shared" si="15"/>
        <v>1743500</v>
      </c>
      <c r="H37" s="18">
        <f t="shared" si="16"/>
        <v>9000</v>
      </c>
      <c r="I37" s="18">
        <f t="shared" si="17"/>
        <v>72000</v>
      </c>
      <c r="J37" s="20">
        <f t="shared" si="18"/>
        <v>217565.76</v>
      </c>
      <c r="K37" s="23"/>
      <c r="L37" s="9">
        <f t="shared" si="13"/>
        <v>112000</v>
      </c>
    </row>
    <row r="38" spans="1:12" s="3" customFormat="1" ht="15.75" thickBot="1">
      <c r="A38" s="23"/>
      <c r="B38" s="21" t="s">
        <v>147</v>
      </c>
      <c r="C38" s="12">
        <v>5</v>
      </c>
      <c r="D38" s="17">
        <v>5000</v>
      </c>
      <c r="E38" s="17">
        <v>9000</v>
      </c>
      <c r="F38" s="24">
        <f t="shared" si="14"/>
        <v>45000</v>
      </c>
      <c r="G38" s="40">
        <f t="shared" si="15"/>
        <v>1788500</v>
      </c>
      <c r="H38" s="18">
        <f t="shared" si="16"/>
        <v>4000</v>
      </c>
      <c r="I38" s="18">
        <f t="shared" si="17"/>
        <v>20000</v>
      </c>
      <c r="J38" s="13">
        <f t="shared" si="18"/>
        <v>237565.76</v>
      </c>
      <c r="K38" s="23"/>
      <c r="L38" s="9">
        <f t="shared" si="13"/>
        <v>25000</v>
      </c>
    </row>
    <row r="39" spans="1:12" s="3" customFormat="1">
      <c r="A39" s="23"/>
      <c r="B39" s="21" t="s">
        <v>36</v>
      </c>
      <c r="C39" s="12"/>
      <c r="D39" s="17"/>
      <c r="E39" s="17"/>
      <c r="F39" s="11">
        <v>-1559500</v>
      </c>
      <c r="G39" s="41">
        <f>G38+F39</f>
        <v>229000</v>
      </c>
      <c r="H39" s="18"/>
      <c r="I39" s="18"/>
      <c r="J39" s="13"/>
      <c r="K39" s="23"/>
      <c r="L39" s="8">
        <f>SUM(L30:L38)</f>
        <v>1550934.24</v>
      </c>
    </row>
    <row r="40" spans="1:12" s="3" customFormat="1">
      <c r="A40" s="23"/>
      <c r="B40" s="21" t="s">
        <v>148</v>
      </c>
      <c r="C40" s="12"/>
      <c r="D40" s="17"/>
      <c r="E40" s="17"/>
      <c r="F40" s="11">
        <v>-229000</v>
      </c>
      <c r="G40" s="41">
        <f>G39+F40</f>
        <v>0</v>
      </c>
      <c r="H40" s="18"/>
      <c r="I40" s="18"/>
      <c r="J40" s="13"/>
      <c r="K40" s="23"/>
      <c r="L40" s="8"/>
    </row>
    <row r="41" spans="1:12" s="3" customFormat="1">
      <c r="A41" s="23"/>
      <c r="B41" s="21"/>
      <c r="C41" s="12"/>
      <c r="D41" s="17"/>
      <c r="E41" s="17"/>
      <c r="F41" s="11"/>
      <c r="G41" s="13"/>
      <c r="H41" s="18"/>
      <c r="I41" s="18"/>
      <c r="J41" s="13"/>
      <c r="K41" s="23"/>
      <c r="L41" s="8"/>
    </row>
    <row r="42" spans="1:12" s="3" customFormat="1">
      <c r="A42" s="27" t="s">
        <v>47</v>
      </c>
      <c r="B42" s="21" t="s">
        <v>11</v>
      </c>
      <c r="C42" s="12">
        <v>26</v>
      </c>
      <c r="D42" s="17">
        <v>13800</v>
      </c>
      <c r="E42" s="17">
        <v>16000</v>
      </c>
      <c r="F42" s="24">
        <f>C42*E42</f>
        <v>416000</v>
      </c>
      <c r="G42" s="20">
        <v>416000</v>
      </c>
      <c r="H42" s="18">
        <f>E42-D42</f>
        <v>2200</v>
      </c>
      <c r="I42" s="18">
        <f>C42*H42</f>
        <v>57200</v>
      </c>
      <c r="J42" s="20">
        <v>57200</v>
      </c>
      <c r="K42" s="23"/>
      <c r="L42" s="9">
        <f>C42*D42</f>
        <v>358800</v>
      </c>
    </row>
    <row r="43" spans="1:12" s="3" customFormat="1">
      <c r="A43" s="23"/>
      <c r="B43" s="21" t="s">
        <v>12</v>
      </c>
      <c r="C43" s="12">
        <v>5</v>
      </c>
      <c r="D43" s="17">
        <v>35250</v>
      </c>
      <c r="E43" s="17">
        <v>39000</v>
      </c>
      <c r="F43" s="56">
        <f>C43*E43</f>
        <v>195000</v>
      </c>
      <c r="G43" s="20">
        <f>G42+F43</f>
        <v>611000</v>
      </c>
      <c r="H43" s="47">
        <f>E43-D43</f>
        <v>3750</v>
      </c>
      <c r="I43" s="18">
        <f>C43*H43</f>
        <v>18750</v>
      </c>
      <c r="J43" s="20">
        <f>J42+I43</f>
        <v>75950</v>
      </c>
      <c r="K43" s="23"/>
      <c r="L43" s="9">
        <f t="shared" ref="L43:L46" si="19">C43*D43</f>
        <v>176250</v>
      </c>
    </row>
    <row r="44" spans="1:12" s="3" customFormat="1">
      <c r="A44" s="23"/>
      <c r="B44" s="21" t="s">
        <v>45</v>
      </c>
      <c r="C44" s="12">
        <v>1</v>
      </c>
      <c r="D44" s="17">
        <v>20000</v>
      </c>
      <c r="E44" s="17">
        <v>20000</v>
      </c>
      <c r="F44" s="56">
        <f t="shared" ref="F44:F46" si="20">C44*E44</f>
        <v>20000</v>
      </c>
      <c r="G44" s="20">
        <f t="shared" ref="G44:G46" si="21">G43+F44</f>
        <v>631000</v>
      </c>
      <c r="H44" s="47">
        <f t="shared" ref="H44:H46" si="22">E44-D44</f>
        <v>0</v>
      </c>
      <c r="I44" s="18">
        <f t="shared" ref="I44:I46" si="23">C44*H44</f>
        <v>0</v>
      </c>
      <c r="J44" s="20">
        <f>J43+I44</f>
        <v>75950</v>
      </c>
      <c r="K44" s="23"/>
      <c r="L44" s="9">
        <f t="shared" si="19"/>
        <v>20000</v>
      </c>
    </row>
    <row r="45" spans="1:12" s="3" customFormat="1">
      <c r="A45" s="23"/>
      <c r="B45" s="21" t="s">
        <v>13</v>
      </c>
      <c r="C45" s="12">
        <v>2</v>
      </c>
      <c r="D45" s="17">
        <v>2500</v>
      </c>
      <c r="E45" s="17">
        <v>5000</v>
      </c>
      <c r="F45" s="56">
        <f t="shared" si="20"/>
        <v>10000</v>
      </c>
      <c r="G45" s="20">
        <f t="shared" si="21"/>
        <v>641000</v>
      </c>
      <c r="H45" s="47">
        <f t="shared" si="22"/>
        <v>2500</v>
      </c>
      <c r="I45" s="18">
        <f t="shared" si="23"/>
        <v>5000</v>
      </c>
      <c r="J45" s="20">
        <f>J44+I45</f>
        <v>80950</v>
      </c>
      <c r="K45" s="23"/>
      <c r="L45" s="9">
        <f t="shared" si="19"/>
        <v>5000</v>
      </c>
    </row>
    <row r="46" spans="1:12" s="3" customFormat="1" ht="15.75" thickBot="1">
      <c r="A46" s="23"/>
      <c r="B46" s="21" t="s">
        <v>34</v>
      </c>
      <c r="C46" s="12">
        <v>4</v>
      </c>
      <c r="D46" s="17">
        <v>2800</v>
      </c>
      <c r="E46" s="17">
        <v>4000</v>
      </c>
      <c r="F46" s="56">
        <f t="shared" si="20"/>
        <v>16000</v>
      </c>
      <c r="G46" s="40">
        <f t="shared" si="21"/>
        <v>657000</v>
      </c>
      <c r="H46" s="47">
        <f t="shared" si="22"/>
        <v>1200</v>
      </c>
      <c r="I46" s="18">
        <f t="shared" si="23"/>
        <v>4800</v>
      </c>
      <c r="J46" s="13">
        <f>J45+I46</f>
        <v>85750</v>
      </c>
      <c r="K46" s="23"/>
      <c r="L46" s="9">
        <f t="shared" si="19"/>
        <v>11200</v>
      </c>
    </row>
    <row r="47" spans="1:12" s="3" customFormat="1">
      <c r="A47" s="23"/>
      <c r="B47" s="21" t="s">
        <v>50</v>
      </c>
      <c r="C47" s="12"/>
      <c r="D47" s="17"/>
      <c r="E47" s="17"/>
      <c r="F47" s="11">
        <v>-657000</v>
      </c>
      <c r="G47" s="41">
        <f>G46+F47</f>
        <v>0</v>
      </c>
      <c r="H47" s="18"/>
      <c r="I47" s="18"/>
      <c r="J47" s="13"/>
      <c r="K47" s="23"/>
      <c r="L47" s="8">
        <f>SUM(L42:L46)</f>
        <v>571250</v>
      </c>
    </row>
    <row r="48" spans="1:12" s="3" customFormat="1">
      <c r="A48" s="23"/>
      <c r="B48" s="21"/>
      <c r="C48" s="12"/>
      <c r="D48" s="17"/>
      <c r="E48" s="17"/>
      <c r="F48" s="11"/>
      <c r="G48" s="41"/>
      <c r="H48" s="18"/>
      <c r="I48" s="18"/>
      <c r="J48" s="13"/>
      <c r="K48" s="23"/>
      <c r="L48" s="8"/>
    </row>
    <row r="49" spans="1:12" s="3" customFormat="1">
      <c r="A49" s="27" t="s">
        <v>79</v>
      </c>
      <c r="B49" s="21" t="s">
        <v>12</v>
      </c>
      <c r="C49" s="12">
        <v>2</v>
      </c>
      <c r="D49" s="17">
        <v>35250</v>
      </c>
      <c r="E49" s="17">
        <v>39000</v>
      </c>
      <c r="F49" s="11">
        <f>C49*E49</f>
        <v>78000</v>
      </c>
      <c r="G49" s="41">
        <v>78000</v>
      </c>
      <c r="H49" s="18">
        <f>E49-D49</f>
        <v>3750</v>
      </c>
      <c r="I49" s="18">
        <f>C49*H49</f>
        <v>7500</v>
      </c>
      <c r="J49" s="13">
        <v>7500</v>
      </c>
      <c r="K49" s="23"/>
      <c r="L49" s="8">
        <f>C49*D49</f>
        <v>70500</v>
      </c>
    </row>
    <row r="50" spans="1:12" s="3" customFormat="1">
      <c r="A50" s="23"/>
      <c r="B50" s="21" t="s">
        <v>11</v>
      </c>
      <c r="C50" s="12">
        <v>31</v>
      </c>
      <c r="D50" s="17">
        <v>13800</v>
      </c>
      <c r="E50" s="17">
        <v>16000</v>
      </c>
      <c r="F50" s="11">
        <f>C50*E50</f>
        <v>496000</v>
      </c>
      <c r="G50" s="41">
        <f>G49+F50</f>
        <v>574000</v>
      </c>
      <c r="H50" s="18">
        <f>E50-D50</f>
        <v>2200</v>
      </c>
      <c r="I50" s="18">
        <f>C50*H50</f>
        <v>68200</v>
      </c>
      <c r="J50" s="13">
        <f>J49+I50</f>
        <v>75700</v>
      </c>
      <c r="K50" s="23"/>
      <c r="L50" s="8">
        <f t="shared" ref="L50:L51" si="24">C50*D50</f>
        <v>427800</v>
      </c>
    </row>
    <row r="51" spans="1:12" s="3" customFormat="1" ht="15.75" thickBot="1">
      <c r="A51" s="23"/>
      <c r="B51" s="21" t="s">
        <v>45</v>
      </c>
      <c r="C51" s="12">
        <v>1</v>
      </c>
      <c r="D51" s="17">
        <v>20000</v>
      </c>
      <c r="E51" s="17">
        <v>20000</v>
      </c>
      <c r="F51" s="11">
        <f t="shared" ref="F51" si="25">C51*E51</f>
        <v>20000</v>
      </c>
      <c r="G51" s="40">
        <f t="shared" ref="G51" si="26">G50+F51</f>
        <v>594000</v>
      </c>
      <c r="H51" s="18">
        <f t="shared" ref="H51" si="27">E51-D51</f>
        <v>0</v>
      </c>
      <c r="I51" s="18">
        <f t="shared" ref="I51" si="28">C51*H51</f>
        <v>0</v>
      </c>
      <c r="J51" s="13">
        <f t="shared" ref="J51" si="29">J50+I51</f>
        <v>75700</v>
      </c>
      <c r="K51" s="23"/>
      <c r="L51" s="8">
        <f t="shared" si="24"/>
        <v>20000</v>
      </c>
    </row>
    <row r="52" spans="1:12" s="3" customFormat="1">
      <c r="A52" s="23"/>
      <c r="B52" s="21" t="s">
        <v>36</v>
      </c>
      <c r="C52" s="12"/>
      <c r="D52" s="17"/>
      <c r="E52" s="17"/>
      <c r="F52" s="11">
        <v>-498000</v>
      </c>
      <c r="G52" s="41">
        <f>G51+F52</f>
        <v>96000</v>
      </c>
      <c r="H52" s="18"/>
      <c r="I52" s="18"/>
      <c r="J52" s="13"/>
      <c r="K52" s="23"/>
      <c r="L52" s="8">
        <f>SUM(L49:L51)</f>
        <v>518300</v>
      </c>
    </row>
    <row r="53" spans="1:12" s="3" customFormat="1">
      <c r="A53" s="23"/>
      <c r="B53" s="21" t="s">
        <v>36</v>
      </c>
      <c r="C53" s="12"/>
      <c r="D53" s="17"/>
      <c r="E53" s="17"/>
      <c r="F53" s="11">
        <v>-8000</v>
      </c>
      <c r="G53" s="41">
        <f>G52+F53</f>
        <v>88000</v>
      </c>
      <c r="H53" s="18"/>
      <c r="I53" s="18"/>
      <c r="J53" s="13"/>
      <c r="K53" s="23"/>
      <c r="L53" s="8"/>
    </row>
    <row r="54" spans="1:12" s="3" customFormat="1">
      <c r="A54" s="23"/>
      <c r="B54" s="21"/>
      <c r="C54" s="12"/>
      <c r="D54" s="17"/>
      <c r="E54" s="17"/>
      <c r="F54" s="11"/>
      <c r="G54" s="41"/>
      <c r="H54" s="18"/>
      <c r="I54" s="18"/>
      <c r="J54" s="13"/>
      <c r="K54" s="23"/>
      <c r="L54" s="8"/>
    </row>
    <row r="55" spans="1:12" s="3" customFormat="1">
      <c r="A55" s="23"/>
      <c r="B55" s="21"/>
      <c r="C55" s="12"/>
      <c r="D55" s="17"/>
      <c r="E55" s="17"/>
      <c r="F55" s="11"/>
      <c r="G55" s="41"/>
      <c r="H55" s="18"/>
      <c r="I55" s="18"/>
      <c r="J55" s="13"/>
      <c r="K55" s="23"/>
      <c r="L55" s="8"/>
    </row>
    <row r="56" spans="1:12">
      <c r="A56" s="12"/>
      <c r="B56" s="12"/>
      <c r="C56" s="12"/>
      <c r="D56" s="17"/>
      <c r="E56" s="17"/>
      <c r="F56" s="18"/>
      <c r="G56" s="12"/>
      <c r="H56" s="12"/>
      <c r="I56" s="12"/>
      <c r="J56" s="12"/>
      <c r="K56" s="12"/>
    </row>
    <row r="57" spans="1:12">
      <c r="A57" s="27" t="s">
        <v>32</v>
      </c>
      <c r="B57" s="21" t="s">
        <v>65</v>
      </c>
      <c r="C57" s="12"/>
      <c r="D57" s="17"/>
      <c r="E57" s="17"/>
      <c r="F57" s="11"/>
      <c r="G57" s="11">
        <v>1250000</v>
      </c>
      <c r="H57" s="12"/>
      <c r="I57" s="12"/>
      <c r="J57" s="12"/>
      <c r="K57" s="12"/>
    </row>
    <row r="58" spans="1:12">
      <c r="A58" s="21"/>
      <c r="B58" s="21" t="s">
        <v>65</v>
      </c>
      <c r="C58" s="12"/>
      <c r="D58" s="17"/>
      <c r="E58" s="17"/>
      <c r="F58" s="11"/>
      <c r="G58" s="11">
        <v>269000</v>
      </c>
      <c r="H58" s="12"/>
      <c r="I58" s="12"/>
      <c r="J58" s="12"/>
      <c r="K58" s="12"/>
    </row>
    <row r="59" spans="1:12">
      <c r="A59" s="12"/>
      <c r="B59" s="21" t="s">
        <v>64</v>
      </c>
      <c r="C59" s="12"/>
      <c r="D59" s="17"/>
      <c r="E59" s="17"/>
      <c r="F59" s="11"/>
      <c r="G59" s="11">
        <v>657000</v>
      </c>
      <c r="H59" s="12"/>
      <c r="I59" s="12"/>
      <c r="J59" s="12"/>
      <c r="K59" s="12"/>
    </row>
    <row r="60" spans="1:12">
      <c r="A60" s="12"/>
      <c r="B60" s="21" t="s">
        <v>37</v>
      </c>
      <c r="C60" s="12"/>
      <c r="D60" s="17"/>
      <c r="E60" s="17"/>
      <c r="F60" s="11"/>
      <c r="G60" s="11">
        <v>1514500</v>
      </c>
      <c r="H60" s="12"/>
      <c r="I60" s="12"/>
      <c r="J60" s="12"/>
      <c r="K60" s="12"/>
    </row>
    <row r="61" spans="1:12">
      <c r="A61" s="12"/>
      <c r="B61" s="21" t="s">
        <v>75</v>
      </c>
      <c r="C61" s="12"/>
      <c r="D61" s="17"/>
      <c r="E61" s="17"/>
      <c r="F61" s="11"/>
      <c r="G61" s="11">
        <v>498000</v>
      </c>
      <c r="H61" s="12"/>
      <c r="I61" s="12"/>
      <c r="J61" s="12"/>
      <c r="K61" s="12"/>
    </row>
    <row r="62" spans="1:12">
      <c r="A62" s="12"/>
      <c r="B62" s="21" t="s">
        <v>43</v>
      </c>
      <c r="C62" s="12"/>
      <c r="D62" s="17"/>
      <c r="E62" s="17"/>
      <c r="F62" s="11"/>
      <c r="G62" s="11">
        <v>386500</v>
      </c>
      <c r="H62" s="12"/>
      <c r="I62" s="12"/>
      <c r="J62" s="12"/>
      <c r="K62" s="12"/>
    </row>
    <row r="63" spans="1:12">
      <c r="A63" s="12"/>
      <c r="B63" s="21" t="s">
        <v>37</v>
      </c>
      <c r="C63" s="12"/>
      <c r="D63" s="17"/>
      <c r="E63" s="17"/>
      <c r="F63" s="11"/>
      <c r="G63" s="11">
        <v>45000</v>
      </c>
      <c r="H63" s="12"/>
      <c r="I63" s="12"/>
      <c r="J63" s="12"/>
      <c r="K63" s="12"/>
    </row>
    <row r="64" spans="1:12">
      <c r="A64" s="12"/>
      <c r="B64" s="21" t="s">
        <v>76</v>
      </c>
      <c r="C64" s="12"/>
      <c r="D64" s="17"/>
      <c r="E64" s="17"/>
      <c r="F64" s="11"/>
      <c r="G64" s="11">
        <v>288000</v>
      </c>
      <c r="H64" s="12"/>
      <c r="I64" s="12"/>
      <c r="J64" s="12"/>
      <c r="K64" s="12"/>
    </row>
    <row r="65" spans="1:11">
      <c r="A65" s="12"/>
      <c r="B65" s="21" t="s">
        <v>75</v>
      </c>
      <c r="C65" s="12"/>
      <c r="D65" s="17"/>
      <c r="E65" s="17"/>
      <c r="F65" s="11"/>
      <c r="G65" s="11">
        <v>8000</v>
      </c>
      <c r="H65" s="12"/>
      <c r="I65" s="12"/>
      <c r="J65" s="12"/>
      <c r="K65" s="12"/>
    </row>
    <row r="66" spans="1:11" ht="17.25">
      <c r="A66" s="21"/>
      <c r="B66" s="21" t="s">
        <v>33</v>
      </c>
      <c r="C66" s="12"/>
      <c r="D66" s="17"/>
      <c r="E66" s="17"/>
      <c r="F66" s="13"/>
      <c r="G66" s="25">
        <f>SUM(G57:G65)</f>
        <v>4916000</v>
      </c>
      <c r="H66" s="12"/>
      <c r="I66" s="12"/>
      <c r="J66" s="12"/>
      <c r="K66" s="12"/>
    </row>
    <row r="67" spans="1:11">
      <c r="A67" s="21"/>
      <c r="B67" s="21"/>
      <c r="C67" s="12"/>
      <c r="D67" s="17"/>
      <c r="E67" s="17"/>
      <c r="F67" s="13"/>
      <c r="G67" s="13"/>
      <c r="H67" s="12"/>
      <c r="I67" s="12"/>
      <c r="J67" s="12"/>
      <c r="K67" s="12"/>
    </row>
    <row r="68" spans="1:11">
      <c r="A68" s="12"/>
      <c r="B68" s="21" t="s">
        <v>17</v>
      </c>
      <c r="C68" s="12"/>
      <c r="D68" s="17"/>
      <c r="E68" s="17"/>
      <c r="F68" s="11">
        <v>-3140000</v>
      </c>
      <c r="G68" s="13">
        <f>G66+F68</f>
        <v>1776000</v>
      </c>
      <c r="H68" s="12"/>
      <c r="I68" s="12"/>
      <c r="J68" s="12"/>
      <c r="K68" s="12"/>
    </row>
    <row r="69" spans="1:11">
      <c r="A69" s="26"/>
      <c r="B69" s="21" t="s">
        <v>38</v>
      </c>
      <c r="C69" s="12"/>
      <c r="D69" s="17"/>
      <c r="E69" s="17"/>
      <c r="F69" s="11">
        <v>-250000</v>
      </c>
      <c r="G69" s="13">
        <f>G68+F69</f>
        <v>1526000</v>
      </c>
      <c r="H69" s="12"/>
      <c r="I69" s="12"/>
      <c r="J69" s="12"/>
      <c r="K69" s="12"/>
    </row>
    <row r="70" spans="1:11">
      <c r="A70" s="26"/>
      <c r="B70" s="21" t="s">
        <v>94</v>
      </c>
      <c r="C70" s="12"/>
      <c r="D70" s="17"/>
      <c r="E70" s="17"/>
      <c r="F70" s="11">
        <v>-1332500</v>
      </c>
      <c r="G70" s="13">
        <f>G69+F70</f>
        <v>193500</v>
      </c>
      <c r="H70" s="12"/>
      <c r="I70" s="12"/>
      <c r="J70" s="12"/>
      <c r="K70" s="12"/>
    </row>
    <row r="71" spans="1:11">
      <c r="A71" s="26"/>
      <c r="B71" s="21" t="s">
        <v>70</v>
      </c>
      <c r="C71" s="12"/>
      <c r="D71" s="17"/>
      <c r="E71" s="17"/>
      <c r="F71" s="11">
        <v>-30000</v>
      </c>
      <c r="G71" s="13">
        <f>G70+F71</f>
        <v>163500</v>
      </c>
      <c r="H71" s="12"/>
      <c r="I71" s="12"/>
      <c r="J71" s="12"/>
      <c r="K71" s="12"/>
    </row>
    <row r="72" spans="1:11">
      <c r="A72" s="26"/>
      <c r="B72" s="21" t="s">
        <v>77</v>
      </c>
      <c r="C72" s="12"/>
      <c r="D72" s="17"/>
      <c r="E72" s="17"/>
      <c r="F72" s="11">
        <v>-5000</v>
      </c>
      <c r="G72" s="13">
        <f t="shared" ref="G72" si="30">G70+F72</f>
        <v>188500</v>
      </c>
      <c r="H72" s="12"/>
      <c r="I72" s="12"/>
      <c r="J72" s="12"/>
      <c r="K72" s="12"/>
    </row>
    <row r="73" spans="1:11">
      <c r="A73" s="12"/>
      <c r="B73" s="21" t="s">
        <v>95</v>
      </c>
      <c r="C73" s="12"/>
      <c r="D73" s="17"/>
      <c r="E73" s="17"/>
      <c r="F73" s="11">
        <v>-10000</v>
      </c>
      <c r="G73" s="13">
        <f>G72+F73</f>
        <v>178500</v>
      </c>
      <c r="H73" s="12"/>
      <c r="I73" s="12"/>
      <c r="J73" s="12"/>
      <c r="K73" s="12"/>
    </row>
    <row r="74" spans="1:11">
      <c r="A74" s="12"/>
      <c r="B74" s="21" t="s">
        <v>96</v>
      </c>
      <c r="C74" s="12"/>
      <c r="D74" s="17"/>
      <c r="E74" s="17"/>
      <c r="F74" s="11">
        <v>-35000</v>
      </c>
      <c r="G74" s="13">
        <f>G73+F74</f>
        <v>143500</v>
      </c>
      <c r="H74" s="12"/>
      <c r="I74" s="12"/>
      <c r="J74" s="12"/>
      <c r="K74" s="12"/>
    </row>
    <row r="75" spans="1:11">
      <c r="A75" s="12"/>
      <c r="B75" s="21" t="s">
        <v>78</v>
      </c>
      <c r="C75" s="12"/>
      <c r="D75" s="17"/>
      <c r="E75" s="17"/>
      <c r="F75" s="11">
        <v>-5000</v>
      </c>
      <c r="G75" s="13">
        <f>G74+F75</f>
        <v>138500</v>
      </c>
      <c r="H75" s="12"/>
      <c r="I75" s="12"/>
      <c r="J75" s="12"/>
      <c r="K75" s="12"/>
    </row>
    <row r="76" spans="1:11">
      <c r="A76" s="12"/>
      <c r="B76" s="21" t="s">
        <v>97</v>
      </c>
      <c r="C76" s="12"/>
      <c r="D76" s="17"/>
      <c r="E76" s="17"/>
      <c r="F76" s="13">
        <v>-22000</v>
      </c>
      <c r="G76" s="13">
        <f t="shared" ref="G76:G87" si="31">G75+F76</f>
        <v>116500</v>
      </c>
      <c r="H76" s="12"/>
      <c r="I76" s="12"/>
      <c r="J76" s="12"/>
      <c r="K76" s="12"/>
    </row>
    <row r="77" spans="1:11">
      <c r="A77" s="12"/>
      <c r="B77" s="21" t="s">
        <v>54</v>
      </c>
      <c r="C77" s="12"/>
      <c r="D77" s="17"/>
      <c r="E77" s="17"/>
      <c r="F77" s="11">
        <v>-10000</v>
      </c>
      <c r="G77" s="13">
        <f t="shared" si="31"/>
        <v>106500</v>
      </c>
      <c r="H77" s="12"/>
      <c r="I77" s="12"/>
      <c r="J77" s="12"/>
      <c r="K77" s="12"/>
    </row>
    <row r="78" spans="1:11">
      <c r="A78" s="12"/>
      <c r="B78" s="21" t="s">
        <v>98</v>
      </c>
      <c r="C78" s="12"/>
      <c r="D78" s="17"/>
      <c r="E78" s="17"/>
      <c r="F78" s="11">
        <v>-5000</v>
      </c>
      <c r="G78" s="13">
        <f t="shared" si="31"/>
        <v>101500</v>
      </c>
      <c r="H78" s="12"/>
      <c r="I78" s="12"/>
      <c r="J78" s="12"/>
      <c r="K78" s="12"/>
    </row>
    <row r="79" spans="1:11">
      <c r="A79" s="12"/>
      <c r="B79" s="21" t="s">
        <v>74</v>
      </c>
      <c r="C79" s="12"/>
      <c r="D79" s="17"/>
      <c r="E79" s="17"/>
      <c r="F79" s="11">
        <v>-1000</v>
      </c>
      <c r="G79" s="13">
        <f t="shared" si="31"/>
        <v>100500</v>
      </c>
      <c r="H79" s="12"/>
      <c r="I79" s="12"/>
      <c r="J79" s="12"/>
      <c r="K79" s="12"/>
    </row>
    <row r="80" spans="1:11">
      <c r="A80" s="12"/>
      <c r="B80" s="27" t="s">
        <v>99</v>
      </c>
      <c r="C80" s="12"/>
      <c r="D80" s="17"/>
      <c r="E80" s="17"/>
      <c r="F80" s="39">
        <v>-3000</v>
      </c>
      <c r="G80" s="13">
        <f t="shared" si="31"/>
        <v>97500</v>
      </c>
      <c r="H80" s="12"/>
      <c r="I80" s="12"/>
      <c r="J80" s="12"/>
      <c r="K80" s="12"/>
    </row>
    <row r="81" spans="1:11">
      <c r="A81" s="12"/>
      <c r="B81" s="27" t="s">
        <v>77</v>
      </c>
      <c r="C81" s="12"/>
      <c r="D81" s="17"/>
      <c r="E81" s="17"/>
      <c r="F81" s="13">
        <v>-5000</v>
      </c>
      <c r="G81" s="13">
        <f t="shared" si="31"/>
        <v>92500</v>
      </c>
      <c r="H81" s="12"/>
      <c r="I81" s="12"/>
      <c r="J81" s="12"/>
      <c r="K81" s="12"/>
    </row>
    <row r="82" spans="1:11">
      <c r="A82" s="12"/>
      <c r="B82" s="27" t="s">
        <v>100</v>
      </c>
      <c r="C82" s="12"/>
      <c r="D82" s="17"/>
      <c r="E82" s="17"/>
      <c r="F82" s="39">
        <v>-5000</v>
      </c>
      <c r="G82" s="13">
        <f t="shared" si="31"/>
        <v>87500</v>
      </c>
      <c r="H82" s="12"/>
      <c r="I82" s="12"/>
      <c r="J82" s="12"/>
      <c r="K82" s="12"/>
    </row>
    <row r="83" spans="1:11">
      <c r="A83" s="12"/>
      <c r="B83" s="27" t="s">
        <v>101</v>
      </c>
      <c r="C83" s="12"/>
      <c r="D83" s="17"/>
      <c r="E83" s="17"/>
      <c r="F83" s="13">
        <v>-2000</v>
      </c>
      <c r="G83" s="13">
        <f t="shared" si="31"/>
        <v>85500</v>
      </c>
      <c r="H83" s="12"/>
      <c r="I83" s="12"/>
      <c r="J83" s="12"/>
      <c r="K83" s="12"/>
    </row>
    <row r="84" spans="1:11">
      <c r="A84" s="12"/>
      <c r="B84" s="21" t="s">
        <v>102</v>
      </c>
      <c r="C84" s="12"/>
      <c r="D84" s="17"/>
      <c r="E84" s="17"/>
      <c r="F84" s="11">
        <v>-30000</v>
      </c>
      <c r="G84" s="13">
        <f t="shared" si="31"/>
        <v>55500</v>
      </c>
      <c r="H84" s="12"/>
      <c r="I84" s="12"/>
      <c r="J84" s="12"/>
      <c r="K84" s="12"/>
    </row>
    <row r="85" spans="1:11" s="1" customFormat="1">
      <c r="A85" s="21"/>
      <c r="B85" s="21" t="s">
        <v>103</v>
      </c>
      <c r="C85" s="21"/>
      <c r="D85" s="11"/>
      <c r="E85" s="11"/>
      <c r="F85" s="11">
        <v>-10000</v>
      </c>
      <c r="G85" s="13">
        <f t="shared" si="31"/>
        <v>45500</v>
      </c>
      <c r="H85" s="21"/>
      <c r="I85" s="21"/>
      <c r="J85" s="21"/>
      <c r="K85" s="21"/>
    </row>
    <row r="86" spans="1:11" s="1" customFormat="1">
      <c r="A86" s="21"/>
      <c r="B86" s="21" t="s">
        <v>66</v>
      </c>
      <c r="C86" s="21"/>
      <c r="D86" s="11"/>
      <c r="E86" s="11"/>
      <c r="F86" s="11">
        <v>-13000</v>
      </c>
      <c r="G86" s="13">
        <f t="shared" si="31"/>
        <v>32500</v>
      </c>
      <c r="H86" s="21"/>
      <c r="I86" s="21"/>
      <c r="J86" s="21"/>
      <c r="K86" s="21"/>
    </row>
    <row r="87" spans="1:11" s="1" customFormat="1">
      <c r="A87" s="21"/>
      <c r="B87" s="21" t="s">
        <v>71</v>
      </c>
      <c r="C87" s="21"/>
      <c r="D87" s="11"/>
      <c r="E87" s="11"/>
      <c r="F87" s="11">
        <v>-32500</v>
      </c>
      <c r="G87" s="13">
        <f t="shared" si="31"/>
        <v>0</v>
      </c>
      <c r="H87" s="21"/>
      <c r="I87" s="21"/>
      <c r="J87" s="21"/>
      <c r="K87" s="21"/>
    </row>
  </sheetData>
  <mergeCells count="1">
    <mergeCell ref="D1:K1"/>
  </mergeCells>
  <pageMargins left="0.7" right="0.7" top="0.75" bottom="0.75" header="0.3" footer="0.3"/>
  <pageSetup scale="8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N28" sqref="N28"/>
    </sheetView>
  </sheetViews>
  <sheetFormatPr defaultRowHeight="15"/>
  <cols>
    <col min="1" max="1" width="12.5703125" customWidth="1"/>
    <col min="2" max="2" width="25.42578125" customWidth="1"/>
    <col min="3" max="3" width="5" bestFit="1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1" max="11" width="10.140625" customWidth="1"/>
    <col min="12" max="12" width="13" customWidth="1"/>
  </cols>
  <sheetData>
    <row r="1" spans="1:12" ht="15.75">
      <c r="A1" s="4"/>
      <c r="B1" s="4"/>
      <c r="C1" s="4"/>
      <c r="D1" s="5"/>
      <c r="E1" s="5"/>
      <c r="F1" s="68" t="s">
        <v>82</v>
      </c>
      <c r="G1" s="68"/>
      <c r="H1" s="68"/>
      <c r="I1" s="68"/>
      <c r="J1" s="68"/>
      <c r="K1" s="68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4" t="s">
        <v>51</v>
      </c>
    </row>
    <row r="3" spans="1:12">
      <c r="A3" s="27" t="s">
        <v>18</v>
      </c>
      <c r="B3" s="12" t="s">
        <v>44</v>
      </c>
      <c r="C3" s="12">
        <v>3</v>
      </c>
      <c r="D3" s="17">
        <v>15340</v>
      </c>
      <c r="E3" s="17">
        <v>30000</v>
      </c>
      <c r="F3" s="18">
        <f t="shared" ref="F3" si="0">C3*E3</f>
        <v>90000</v>
      </c>
      <c r="G3" s="20">
        <v>90000</v>
      </c>
      <c r="H3" s="18">
        <f t="shared" ref="H3" si="1">E3-D3</f>
        <v>14660</v>
      </c>
      <c r="I3" s="18">
        <f t="shared" ref="I3" si="2">C3*H3</f>
        <v>43980</v>
      </c>
      <c r="J3" s="24">
        <v>43980</v>
      </c>
      <c r="K3" s="12"/>
      <c r="L3" s="7">
        <f>C3*D3</f>
        <v>46020</v>
      </c>
    </row>
    <row r="4" spans="1:12">
      <c r="A4" s="21"/>
      <c r="B4" s="12" t="s">
        <v>29</v>
      </c>
      <c r="C4" s="12">
        <v>2</v>
      </c>
      <c r="D4" s="17">
        <v>39100</v>
      </c>
      <c r="E4" s="17">
        <v>45000</v>
      </c>
      <c r="F4" s="18">
        <f t="shared" ref="F4:F8" si="3">C4*E4</f>
        <v>90000</v>
      </c>
      <c r="G4" s="48">
        <f t="shared" ref="G4:G8" si="4">G3+F4</f>
        <v>180000</v>
      </c>
      <c r="H4" s="18">
        <f t="shared" ref="H4:H8" si="5">E4-D4</f>
        <v>5900</v>
      </c>
      <c r="I4" s="18">
        <f t="shared" ref="I4:I8" si="6">C4*H4</f>
        <v>11800</v>
      </c>
      <c r="J4" s="24">
        <f t="shared" ref="J4:J8" si="7">J3+I4</f>
        <v>55780</v>
      </c>
      <c r="K4" s="12"/>
      <c r="L4" s="7">
        <f t="shared" ref="L4:L8" si="8">C4*D4</f>
        <v>78200</v>
      </c>
    </row>
    <row r="5" spans="1:12">
      <c r="A5" s="21"/>
      <c r="B5" s="12" t="s">
        <v>11</v>
      </c>
      <c r="C5" s="12">
        <v>5</v>
      </c>
      <c r="D5" s="17">
        <v>13800</v>
      </c>
      <c r="E5" s="17">
        <v>16000</v>
      </c>
      <c r="F5" s="46">
        <f t="shared" si="3"/>
        <v>80000</v>
      </c>
      <c r="G5" s="38">
        <f t="shared" si="4"/>
        <v>260000</v>
      </c>
      <c r="H5" s="47">
        <f t="shared" si="5"/>
        <v>2200</v>
      </c>
      <c r="I5" s="18">
        <f t="shared" si="6"/>
        <v>11000</v>
      </c>
      <c r="J5" s="24">
        <f t="shared" si="7"/>
        <v>66780</v>
      </c>
      <c r="K5" s="12"/>
      <c r="L5" s="7">
        <f t="shared" si="8"/>
        <v>69000</v>
      </c>
    </row>
    <row r="6" spans="1:12">
      <c r="A6" s="21"/>
      <c r="B6" s="12" t="s">
        <v>11</v>
      </c>
      <c r="C6" s="12">
        <v>1</v>
      </c>
      <c r="D6" s="17">
        <v>13800</v>
      </c>
      <c r="E6" s="17">
        <v>17000</v>
      </c>
      <c r="F6" s="46">
        <f t="shared" si="3"/>
        <v>17000</v>
      </c>
      <c r="G6" s="38">
        <f t="shared" si="4"/>
        <v>277000</v>
      </c>
      <c r="H6" s="47">
        <f t="shared" si="5"/>
        <v>3200</v>
      </c>
      <c r="I6" s="18">
        <f t="shared" si="6"/>
        <v>3200</v>
      </c>
      <c r="J6" s="24">
        <f t="shared" si="7"/>
        <v>69980</v>
      </c>
      <c r="K6" s="12"/>
      <c r="L6" s="7">
        <f t="shared" si="8"/>
        <v>13800</v>
      </c>
    </row>
    <row r="7" spans="1:12">
      <c r="A7" s="21"/>
      <c r="B7" s="12" t="s">
        <v>44</v>
      </c>
      <c r="C7" s="12">
        <v>4</v>
      </c>
      <c r="D7" s="17">
        <v>15340</v>
      </c>
      <c r="E7" s="17">
        <v>25000</v>
      </c>
      <c r="F7" s="46">
        <f t="shared" si="3"/>
        <v>100000</v>
      </c>
      <c r="G7" s="38">
        <f t="shared" si="4"/>
        <v>377000</v>
      </c>
      <c r="H7" s="47">
        <f t="shared" si="5"/>
        <v>9660</v>
      </c>
      <c r="I7" s="18">
        <f t="shared" si="6"/>
        <v>38640</v>
      </c>
      <c r="J7" s="24">
        <f t="shared" si="7"/>
        <v>108620</v>
      </c>
      <c r="K7" s="12"/>
      <c r="L7" s="7">
        <f t="shared" si="8"/>
        <v>61360</v>
      </c>
    </row>
    <row r="8" spans="1:12" ht="15.75" thickBot="1">
      <c r="A8" s="21"/>
      <c r="B8" s="12" t="s">
        <v>68</v>
      </c>
      <c r="C8" s="12">
        <v>1</v>
      </c>
      <c r="D8" s="17">
        <v>127684.24</v>
      </c>
      <c r="E8" s="17">
        <v>133000</v>
      </c>
      <c r="F8" s="46">
        <f t="shared" si="3"/>
        <v>133000</v>
      </c>
      <c r="G8" s="44">
        <f t="shared" si="4"/>
        <v>510000</v>
      </c>
      <c r="H8" s="47">
        <f t="shared" si="5"/>
        <v>5315.7599999999948</v>
      </c>
      <c r="I8" s="18">
        <f t="shared" si="6"/>
        <v>5315.7599999999948</v>
      </c>
      <c r="J8" s="11">
        <f t="shared" si="7"/>
        <v>113935.76</v>
      </c>
      <c r="K8" s="12"/>
      <c r="L8" s="7">
        <f t="shared" si="8"/>
        <v>127684.24</v>
      </c>
    </row>
    <row r="9" spans="1:12" s="1" customFormat="1">
      <c r="A9" s="21"/>
      <c r="B9" s="21" t="s">
        <v>62</v>
      </c>
      <c r="C9" s="21"/>
      <c r="D9" s="11"/>
      <c r="E9" s="11"/>
      <c r="F9" s="51">
        <v>-5000</v>
      </c>
      <c r="G9" s="45">
        <f>G8+F9</f>
        <v>505000</v>
      </c>
      <c r="H9" s="52"/>
      <c r="I9" s="13"/>
      <c r="J9" s="11"/>
      <c r="K9" s="21"/>
      <c r="L9" s="8">
        <f>SUM(L3:L8)</f>
        <v>396064.24</v>
      </c>
    </row>
    <row r="10" spans="1:12" s="1" customFormat="1">
      <c r="A10" s="21"/>
      <c r="B10" s="21" t="s">
        <v>17</v>
      </c>
      <c r="C10" s="21"/>
      <c r="D10" s="11"/>
      <c r="E10" s="11"/>
      <c r="F10" s="51">
        <v>-505000</v>
      </c>
      <c r="G10" s="45">
        <f t="shared" ref="G10" si="9">G9+F10</f>
        <v>0</v>
      </c>
      <c r="H10" s="52"/>
      <c r="I10" s="13"/>
      <c r="J10" s="11"/>
      <c r="K10" s="21"/>
      <c r="L10" s="8"/>
    </row>
    <row r="11" spans="1:12">
      <c r="A11" s="12"/>
      <c r="B11" s="12"/>
      <c r="C11" s="12"/>
      <c r="D11" s="17"/>
      <c r="E11" s="17"/>
      <c r="F11" s="12"/>
      <c r="G11" s="12"/>
      <c r="H11" s="12"/>
      <c r="I11" s="12"/>
      <c r="J11" s="12"/>
      <c r="K11" s="12"/>
    </row>
    <row r="12" spans="1:12">
      <c r="A12" s="27" t="s">
        <v>16</v>
      </c>
      <c r="B12" s="12" t="s">
        <v>12</v>
      </c>
      <c r="C12" s="12">
        <v>1</v>
      </c>
      <c r="D12" s="17">
        <v>35250</v>
      </c>
      <c r="E12" s="17">
        <v>45000</v>
      </c>
      <c r="F12" s="18">
        <f t="shared" ref="F12:F17" si="10">C12*E12</f>
        <v>45000</v>
      </c>
      <c r="G12" s="18">
        <v>45000</v>
      </c>
      <c r="H12" s="18">
        <f t="shared" ref="H12:H17" si="11">E12-D12</f>
        <v>9750</v>
      </c>
      <c r="I12" s="18">
        <f t="shared" ref="I12:I17" si="12">C12*H12</f>
        <v>9750</v>
      </c>
      <c r="J12" s="18">
        <v>9750</v>
      </c>
      <c r="K12" s="12"/>
      <c r="L12" s="7">
        <f>C12*D12</f>
        <v>35250</v>
      </c>
    </row>
    <row r="13" spans="1:12">
      <c r="A13" s="12"/>
      <c r="B13" s="12" t="s">
        <v>29</v>
      </c>
      <c r="C13" s="12">
        <v>2</v>
      </c>
      <c r="D13" s="17">
        <v>39100</v>
      </c>
      <c r="E13" s="17">
        <v>45000</v>
      </c>
      <c r="F13" s="18">
        <f t="shared" si="10"/>
        <v>90000</v>
      </c>
      <c r="G13" s="49">
        <f>G12+F13</f>
        <v>135000</v>
      </c>
      <c r="H13" s="18">
        <f t="shared" si="11"/>
        <v>5900</v>
      </c>
      <c r="I13" s="18">
        <f t="shared" si="12"/>
        <v>11800</v>
      </c>
      <c r="J13" s="20">
        <f>J12+I13</f>
        <v>21550</v>
      </c>
      <c r="K13" s="12"/>
      <c r="L13" s="7">
        <f t="shared" ref="L13:L17" si="13">C13*D13</f>
        <v>78200</v>
      </c>
    </row>
    <row r="14" spans="1:12">
      <c r="A14" s="12"/>
      <c r="B14" s="12" t="s">
        <v>14</v>
      </c>
      <c r="C14" s="12">
        <v>1</v>
      </c>
      <c r="D14" s="17">
        <v>76900</v>
      </c>
      <c r="E14" s="17">
        <v>85000</v>
      </c>
      <c r="F14" s="46">
        <f t="shared" si="10"/>
        <v>85000</v>
      </c>
      <c r="G14" s="38">
        <f t="shared" ref="G14:G17" si="14">G13+F14</f>
        <v>220000</v>
      </c>
      <c r="H14" s="47">
        <f t="shared" si="11"/>
        <v>8100</v>
      </c>
      <c r="I14" s="18">
        <f t="shared" si="12"/>
        <v>8100</v>
      </c>
      <c r="J14" s="20">
        <f t="shared" ref="J14:J17" si="15">J13+I14</f>
        <v>29650</v>
      </c>
      <c r="K14" s="12"/>
      <c r="L14" s="7">
        <f t="shared" si="13"/>
        <v>76900</v>
      </c>
    </row>
    <row r="15" spans="1:12">
      <c r="A15" s="12"/>
      <c r="B15" s="12" t="s">
        <v>44</v>
      </c>
      <c r="C15" s="12">
        <v>3</v>
      </c>
      <c r="D15" s="17">
        <v>15340</v>
      </c>
      <c r="E15" s="17">
        <v>30000</v>
      </c>
      <c r="F15" s="46">
        <f t="shared" si="10"/>
        <v>90000</v>
      </c>
      <c r="G15" s="38">
        <f t="shared" si="14"/>
        <v>310000</v>
      </c>
      <c r="H15" s="47">
        <f t="shared" si="11"/>
        <v>14660</v>
      </c>
      <c r="I15" s="18">
        <f t="shared" si="12"/>
        <v>43980</v>
      </c>
      <c r="J15" s="20">
        <f t="shared" si="15"/>
        <v>73630</v>
      </c>
      <c r="K15" s="12"/>
      <c r="L15" s="7">
        <f t="shared" si="13"/>
        <v>46020</v>
      </c>
    </row>
    <row r="16" spans="1:12">
      <c r="A16" s="12"/>
      <c r="B16" s="12" t="s">
        <v>105</v>
      </c>
      <c r="C16" s="12">
        <v>2</v>
      </c>
      <c r="D16" s="17">
        <v>1750</v>
      </c>
      <c r="E16" s="17">
        <v>3000</v>
      </c>
      <c r="F16" s="46">
        <f t="shared" si="10"/>
        <v>6000</v>
      </c>
      <c r="G16" s="38">
        <f t="shared" si="14"/>
        <v>316000</v>
      </c>
      <c r="H16" s="47">
        <f t="shared" si="11"/>
        <v>1250</v>
      </c>
      <c r="I16" s="18">
        <f t="shared" si="12"/>
        <v>2500</v>
      </c>
      <c r="J16" s="20">
        <f t="shared" si="15"/>
        <v>76130</v>
      </c>
      <c r="K16" s="12"/>
      <c r="L16" s="7">
        <f t="shared" si="13"/>
        <v>3500</v>
      </c>
    </row>
    <row r="17" spans="1:12" ht="15.75" thickBot="1">
      <c r="A17" s="12"/>
      <c r="B17" s="12" t="s">
        <v>106</v>
      </c>
      <c r="C17" s="12">
        <v>2</v>
      </c>
      <c r="D17" s="17">
        <v>100</v>
      </c>
      <c r="E17" s="17">
        <v>500</v>
      </c>
      <c r="F17" s="46">
        <f t="shared" si="10"/>
        <v>1000</v>
      </c>
      <c r="G17" s="44">
        <f t="shared" si="14"/>
        <v>317000</v>
      </c>
      <c r="H17" s="47">
        <f t="shared" si="11"/>
        <v>400</v>
      </c>
      <c r="I17" s="18">
        <f t="shared" si="12"/>
        <v>800</v>
      </c>
      <c r="J17" s="13">
        <f t="shared" si="15"/>
        <v>76930</v>
      </c>
      <c r="K17" s="12"/>
      <c r="L17" s="7">
        <f t="shared" si="13"/>
        <v>200</v>
      </c>
    </row>
    <row r="18" spans="1:12">
      <c r="A18" s="12"/>
      <c r="B18" s="21" t="s">
        <v>72</v>
      </c>
      <c r="C18" s="21"/>
      <c r="D18" s="11"/>
      <c r="E18" s="11"/>
      <c r="F18" s="13">
        <v>-317000</v>
      </c>
      <c r="G18" s="41">
        <f>G17+F18</f>
        <v>0</v>
      </c>
      <c r="H18" s="18"/>
      <c r="I18" s="18"/>
      <c r="J18" s="20"/>
      <c r="K18" s="12"/>
      <c r="L18" s="8">
        <f>SUM(L12:L17)</f>
        <v>240070</v>
      </c>
    </row>
    <row r="19" spans="1:12">
      <c r="A19" s="12"/>
      <c r="B19" s="21"/>
      <c r="C19" s="21"/>
      <c r="D19" s="11"/>
      <c r="E19" s="11"/>
      <c r="F19" s="13"/>
      <c r="G19" s="13"/>
      <c r="H19" s="18"/>
      <c r="I19" s="18"/>
      <c r="J19" s="20"/>
      <c r="K19" s="12"/>
      <c r="L19" s="7"/>
    </row>
    <row r="20" spans="1:12" ht="15.75" thickBot="1">
      <c r="A20" s="27" t="s">
        <v>107</v>
      </c>
      <c r="B20" s="12" t="s">
        <v>11</v>
      </c>
      <c r="C20" s="12">
        <v>2</v>
      </c>
      <c r="D20" s="17">
        <v>13800</v>
      </c>
      <c r="E20" s="17">
        <v>16000</v>
      </c>
      <c r="F20" s="18">
        <f t="shared" ref="F20" si="16">C20*E20</f>
        <v>32000</v>
      </c>
      <c r="G20" s="40">
        <v>32000</v>
      </c>
      <c r="H20" s="18">
        <f t="shared" ref="H20" si="17">E20-D20</f>
        <v>2200</v>
      </c>
      <c r="I20" s="18">
        <f t="shared" ref="I20" si="18">C20*H20</f>
        <v>4400</v>
      </c>
      <c r="J20" s="11">
        <v>4400</v>
      </c>
      <c r="K20" s="12"/>
      <c r="L20" s="7">
        <f>C20*D20</f>
        <v>27600</v>
      </c>
    </row>
    <row r="21" spans="1:12">
      <c r="A21" s="12"/>
      <c r="B21" s="21" t="s">
        <v>108</v>
      </c>
      <c r="C21" s="21"/>
      <c r="D21" s="11"/>
      <c r="E21" s="11"/>
      <c r="F21" s="13">
        <v>-32000</v>
      </c>
      <c r="G21" s="41">
        <f>G20+F21</f>
        <v>0</v>
      </c>
      <c r="H21" s="18"/>
      <c r="I21" s="18"/>
      <c r="J21" s="13"/>
      <c r="K21" s="12"/>
      <c r="L21" s="8">
        <f>SUM(L20:L20)</f>
        <v>27600</v>
      </c>
    </row>
    <row r="22" spans="1:12">
      <c r="A22" s="12"/>
      <c r="B22" s="21"/>
      <c r="C22" s="21"/>
      <c r="D22" s="11"/>
      <c r="E22" s="11"/>
      <c r="F22" s="13"/>
      <c r="G22" s="41"/>
      <c r="H22" s="18"/>
      <c r="I22" s="18"/>
      <c r="J22" s="13"/>
      <c r="K22" s="12"/>
      <c r="L22" s="8"/>
    </row>
    <row r="23" spans="1:12">
      <c r="A23" s="21" t="s">
        <v>80</v>
      </c>
      <c r="B23" s="21" t="s">
        <v>12</v>
      </c>
      <c r="C23" s="21">
        <v>2</v>
      </c>
      <c r="D23" s="11">
        <v>35250</v>
      </c>
      <c r="E23" s="11">
        <v>39000</v>
      </c>
      <c r="F23" s="13">
        <f>C23*E23</f>
        <v>78000</v>
      </c>
      <c r="G23" s="41">
        <v>78000</v>
      </c>
      <c r="H23" s="18">
        <f>E23-D23</f>
        <v>3750</v>
      </c>
      <c r="I23" s="18">
        <f>C23*H23</f>
        <v>7500</v>
      </c>
      <c r="J23" s="13">
        <v>7500</v>
      </c>
      <c r="K23" s="12"/>
      <c r="L23" s="8">
        <f>C23*D23</f>
        <v>70500</v>
      </c>
    </row>
    <row r="24" spans="1:12">
      <c r="A24" s="12"/>
      <c r="B24" s="21" t="s">
        <v>69</v>
      </c>
      <c r="C24" s="21">
        <v>1</v>
      </c>
      <c r="D24" s="11">
        <v>10000</v>
      </c>
      <c r="E24" s="11">
        <v>15000</v>
      </c>
      <c r="F24" s="13">
        <f>C24*E24</f>
        <v>15000</v>
      </c>
      <c r="G24" s="41">
        <f>G23+F24</f>
        <v>93000</v>
      </c>
      <c r="H24" s="18">
        <f>E24-D24</f>
        <v>5000</v>
      </c>
      <c r="I24" s="18">
        <f>C24*H24</f>
        <v>5000</v>
      </c>
      <c r="J24" s="13">
        <f>J23+I24</f>
        <v>12500</v>
      </c>
      <c r="K24" s="12"/>
      <c r="L24" s="8">
        <f t="shared" ref="L24:L25" si="19">C24*D24</f>
        <v>10000</v>
      </c>
    </row>
    <row r="25" spans="1:12" ht="15.75" thickBot="1">
      <c r="A25" s="12"/>
      <c r="B25" s="21" t="s">
        <v>81</v>
      </c>
      <c r="C25" s="21">
        <v>1</v>
      </c>
      <c r="D25" s="11">
        <v>73250</v>
      </c>
      <c r="E25" s="11">
        <v>81000</v>
      </c>
      <c r="F25" s="13">
        <f>C25*E25</f>
        <v>81000</v>
      </c>
      <c r="G25" s="40">
        <f>G24+F25</f>
        <v>174000</v>
      </c>
      <c r="H25" s="18">
        <f>E25-D25</f>
        <v>7750</v>
      </c>
      <c r="I25" s="18">
        <f>C25*H25</f>
        <v>7750</v>
      </c>
      <c r="J25" s="13">
        <f>J24+I25</f>
        <v>20250</v>
      </c>
      <c r="K25" s="12"/>
      <c r="L25" s="8">
        <f t="shared" si="19"/>
        <v>73250</v>
      </c>
    </row>
    <row r="26" spans="1:12">
      <c r="A26" s="12"/>
      <c r="B26" s="21" t="s">
        <v>109</v>
      </c>
      <c r="C26" s="21"/>
      <c r="D26" s="11"/>
      <c r="E26" s="11"/>
      <c r="F26" s="13">
        <v>-3000</v>
      </c>
      <c r="G26" s="41">
        <f>G25+F26</f>
        <v>171000</v>
      </c>
      <c r="H26" s="18"/>
      <c r="I26" s="18"/>
      <c r="J26" s="13"/>
      <c r="K26" s="12"/>
      <c r="L26" s="8">
        <f>SUM(L23:L25)</f>
        <v>153750</v>
      </c>
    </row>
    <row r="27" spans="1:12">
      <c r="A27" s="12"/>
      <c r="B27" s="21" t="s">
        <v>110</v>
      </c>
      <c r="C27" s="21"/>
      <c r="D27" s="11"/>
      <c r="E27" s="11"/>
      <c r="F27" s="13">
        <v>-171000</v>
      </c>
      <c r="G27" s="41">
        <f>G26+F27</f>
        <v>0</v>
      </c>
      <c r="H27" s="18"/>
      <c r="I27" s="18"/>
      <c r="J27" s="13"/>
      <c r="K27" s="12"/>
      <c r="L27" s="8"/>
    </row>
    <row r="28" spans="1:12" s="3" customFormat="1">
      <c r="A28" s="27"/>
      <c r="B28" s="21"/>
      <c r="C28" s="21"/>
      <c r="D28" s="11"/>
      <c r="E28" s="11"/>
      <c r="F28" s="11"/>
      <c r="G28" s="13"/>
      <c r="H28" s="18"/>
      <c r="I28" s="18"/>
      <c r="J28" s="17"/>
      <c r="K28" s="23"/>
      <c r="L28" s="8"/>
    </row>
    <row r="29" spans="1:12">
      <c r="A29" s="27" t="s">
        <v>19</v>
      </c>
      <c r="B29" s="12" t="s">
        <v>11</v>
      </c>
      <c r="C29" s="12">
        <v>30</v>
      </c>
      <c r="D29" s="17">
        <v>13800</v>
      </c>
      <c r="E29" s="17">
        <v>16000</v>
      </c>
      <c r="F29" s="20">
        <f t="shared" ref="F29:F33" si="20">C29*E29</f>
        <v>480000</v>
      </c>
      <c r="G29" s="20">
        <v>480000</v>
      </c>
      <c r="H29" s="20">
        <f t="shared" ref="H29:H33" si="21">E29-D29</f>
        <v>2200</v>
      </c>
      <c r="I29" s="20">
        <f t="shared" ref="I29:I33" si="22">C29*H29</f>
        <v>66000</v>
      </c>
      <c r="J29" s="20">
        <v>66000</v>
      </c>
      <c r="K29" s="12"/>
      <c r="L29" s="9">
        <f>C29*D29</f>
        <v>414000</v>
      </c>
    </row>
    <row r="30" spans="1:12">
      <c r="A30" s="12"/>
      <c r="B30" s="12" t="s">
        <v>12</v>
      </c>
      <c r="C30" s="12">
        <v>17</v>
      </c>
      <c r="D30" s="17">
        <v>35250</v>
      </c>
      <c r="E30" s="17">
        <v>39000</v>
      </c>
      <c r="F30" s="20">
        <f t="shared" si="20"/>
        <v>663000</v>
      </c>
      <c r="G30" s="48">
        <f>G29+F30</f>
        <v>1143000</v>
      </c>
      <c r="H30" s="20">
        <f t="shared" si="21"/>
        <v>3750</v>
      </c>
      <c r="I30" s="20">
        <f t="shared" si="22"/>
        <v>63750</v>
      </c>
      <c r="J30" s="20">
        <f>J29+I30</f>
        <v>129750</v>
      </c>
      <c r="K30" s="12"/>
      <c r="L30" s="9">
        <f t="shared" ref="L30:L33" si="23">C30*D30</f>
        <v>599250</v>
      </c>
    </row>
    <row r="31" spans="1:12">
      <c r="A31" s="12"/>
      <c r="B31" s="12" t="s">
        <v>14</v>
      </c>
      <c r="C31" s="12">
        <v>4</v>
      </c>
      <c r="D31" s="17">
        <v>76900</v>
      </c>
      <c r="E31" s="17">
        <v>83000</v>
      </c>
      <c r="F31" s="53">
        <f t="shared" si="20"/>
        <v>332000</v>
      </c>
      <c r="G31" s="20">
        <f t="shared" ref="G31:G33" si="24">G30+F31</f>
        <v>1475000</v>
      </c>
      <c r="H31" s="54">
        <f t="shared" si="21"/>
        <v>6100</v>
      </c>
      <c r="I31" s="20">
        <f t="shared" si="22"/>
        <v>24400</v>
      </c>
      <c r="J31" s="20">
        <f t="shared" ref="J31:J33" si="25">J30+I31</f>
        <v>154150</v>
      </c>
      <c r="K31" s="12"/>
      <c r="L31" s="9">
        <f t="shared" si="23"/>
        <v>307600</v>
      </c>
    </row>
    <row r="32" spans="1:12">
      <c r="A32" s="12"/>
      <c r="B32" s="12" t="s">
        <v>46</v>
      </c>
      <c r="C32" s="12">
        <v>1</v>
      </c>
      <c r="D32" s="17">
        <v>33800</v>
      </c>
      <c r="E32" s="17">
        <v>37000</v>
      </c>
      <c r="F32" s="53">
        <f t="shared" si="20"/>
        <v>37000</v>
      </c>
      <c r="G32" s="20">
        <f t="shared" si="24"/>
        <v>1512000</v>
      </c>
      <c r="H32" s="54">
        <f t="shared" si="21"/>
        <v>3200</v>
      </c>
      <c r="I32" s="20">
        <f t="shared" si="22"/>
        <v>3200</v>
      </c>
      <c r="J32" s="20">
        <f t="shared" si="25"/>
        <v>157350</v>
      </c>
      <c r="K32" s="12"/>
      <c r="L32" s="9">
        <f t="shared" si="23"/>
        <v>33800</v>
      </c>
    </row>
    <row r="33" spans="1:12" ht="15.75" thickBot="1">
      <c r="A33" s="12"/>
      <c r="B33" s="12" t="s">
        <v>111</v>
      </c>
      <c r="C33" s="12">
        <v>2</v>
      </c>
      <c r="D33" s="17">
        <v>23175</v>
      </c>
      <c r="E33" s="17">
        <v>25500</v>
      </c>
      <c r="F33" s="53">
        <f t="shared" si="20"/>
        <v>51000</v>
      </c>
      <c r="G33" s="40">
        <f t="shared" si="24"/>
        <v>1563000</v>
      </c>
      <c r="H33" s="54">
        <f t="shared" si="21"/>
        <v>2325</v>
      </c>
      <c r="I33" s="20">
        <f t="shared" si="22"/>
        <v>4650</v>
      </c>
      <c r="J33" s="13">
        <f t="shared" si="25"/>
        <v>162000</v>
      </c>
      <c r="K33" s="12"/>
      <c r="L33" s="9">
        <f t="shared" si="23"/>
        <v>46350</v>
      </c>
    </row>
    <row r="34" spans="1:12">
      <c r="A34" s="12"/>
      <c r="B34" s="21" t="s">
        <v>20</v>
      </c>
      <c r="C34" s="21"/>
      <c r="D34" s="11"/>
      <c r="E34" s="11"/>
      <c r="F34" s="11">
        <v>-5000</v>
      </c>
      <c r="G34" s="41">
        <f>G33+F34</f>
        <v>1558000</v>
      </c>
      <c r="H34" s="12"/>
      <c r="I34" s="12"/>
      <c r="J34" s="12"/>
      <c r="K34" s="12"/>
      <c r="L34" s="8">
        <f>SUM(L29:L33)</f>
        <v>1401000</v>
      </c>
    </row>
    <row r="35" spans="1:12">
      <c r="A35" s="12"/>
      <c r="B35" s="21" t="s">
        <v>42</v>
      </c>
      <c r="C35" s="21"/>
      <c r="D35" s="11"/>
      <c r="E35" s="11"/>
      <c r="F35" s="11">
        <v>-20000</v>
      </c>
      <c r="G35" s="41">
        <f t="shared" ref="G35:G36" si="26">G34+F35</f>
        <v>1538000</v>
      </c>
      <c r="H35" s="12"/>
      <c r="I35" s="12"/>
      <c r="J35" s="12"/>
      <c r="K35" s="12"/>
    </row>
    <row r="36" spans="1:12">
      <c r="A36" s="12"/>
      <c r="B36" s="21" t="s">
        <v>112</v>
      </c>
      <c r="C36" s="21"/>
      <c r="D36" s="11"/>
      <c r="E36" s="11"/>
      <c r="F36" s="11">
        <v>-2000</v>
      </c>
      <c r="G36" s="41">
        <f t="shared" si="26"/>
        <v>1536000</v>
      </c>
      <c r="H36" s="12"/>
      <c r="I36" s="12"/>
      <c r="J36" s="12"/>
      <c r="K36" s="12"/>
    </row>
    <row r="37" spans="1:12">
      <c r="A37" s="12"/>
      <c r="B37" s="21"/>
      <c r="C37" s="21"/>
      <c r="D37" s="11"/>
      <c r="E37" s="11"/>
      <c r="F37" s="11"/>
      <c r="G37" s="41"/>
      <c r="H37" s="12"/>
      <c r="I37" s="12"/>
      <c r="J37" s="12"/>
      <c r="K37" s="12"/>
    </row>
    <row r="38" spans="1:12">
      <c r="A38" s="12"/>
      <c r="B38" s="21"/>
      <c r="C38" s="21"/>
      <c r="D38" s="11"/>
      <c r="E38" s="11"/>
      <c r="F38" s="11"/>
      <c r="G38" s="41"/>
      <c r="H38" s="12"/>
      <c r="I38" s="12"/>
      <c r="J38" s="12"/>
      <c r="K38" s="12"/>
    </row>
    <row r="39" spans="1:12">
      <c r="A39" s="12"/>
      <c r="B39" s="21"/>
      <c r="C39" s="21"/>
      <c r="D39" s="11"/>
      <c r="E39" s="11"/>
      <c r="F39" s="11"/>
      <c r="G39" s="41"/>
      <c r="H39" s="12"/>
      <c r="I39" s="12"/>
      <c r="J39" s="12"/>
      <c r="K39" s="12"/>
    </row>
    <row r="40" spans="1:12">
      <c r="A40" s="12"/>
      <c r="B40" s="21"/>
      <c r="C40" s="21"/>
      <c r="D40" s="11"/>
      <c r="E40" s="11"/>
      <c r="F40" s="11"/>
      <c r="G40" s="41"/>
      <c r="H40" s="12"/>
      <c r="I40" s="12"/>
      <c r="J40" s="12"/>
      <c r="K40" s="12"/>
    </row>
    <row r="41" spans="1:12">
      <c r="A41" s="12"/>
      <c r="B41" s="21"/>
      <c r="C41" s="21"/>
      <c r="D41" s="11"/>
      <c r="E41" s="11"/>
      <c r="F41" s="11"/>
      <c r="G41" s="13"/>
      <c r="H41" s="12"/>
      <c r="I41" s="12"/>
      <c r="J41" s="12"/>
      <c r="K41" s="12"/>
    </row>
    <row r="42" spans="1:12" s="3" customFormat="1">
      <c r="A42" s="27" t="s">
        <v>31</v>
      </c>
      <c r="B42" s="23" t="s">
        <v>39</v>
      </c>
      <c r="C42" s="23">
        <v>7</v>
      </c>
      <c r="D42" s="24">
        <v>15340</v>
      </c>
      <c r="E42" s="24">
        <v>25000</v>
      </c>
      <c r="F42" s="53">
        <f>C42*E42</f>
        <v>175000</v>
      </c>
      <c r="G42" s="20">
        <v>175000</v>
      </c>
      <c r="H42" s="54">
        <f>E42-D42</f>
        <v>9660</v>
      </c>
      <c r="I42" s="20">
        <f>C42*H42</f>
        <v>67620</v>
      </c>
      <c r="J42" s="24">
        <v>67620</v>
      </c>
      <c r="K42" s="23"/>
      <c r="L42" s="9">
        <f>C42*D42</f>
        <v>107380</v>
      </c>
    </row>
    <row r="43" spans="1:12" s="3" customFormat="1">
      <c r="A43" s="21"/>
      <c r="B43" s="12" t="s">
        <v>12</v>
      </c>
      <c r="C43" s="23">
        <v>1</v>
      </c>
      <c r="D43" s="24">
        <v>35250</v>
      </c>
      <c r="E43" s="24">
        <v>45000</v>
      </c>
      <c r="F43" s="53">
        <f>C43*E43</f>
        <v>45000</v>
      </c>
      <c r="G43" s="20">
        <f t="shared" ref="G43:G44" si="27">G42+F43</f>
        <v>220000</v>
      </c>
      <c r="H43" s="54">
        <f>E43-D43</f>
        <v>9750</v>
      </c>
      <c r="I43" s="20">
        <f>C43*H43</f>
        <v>9750</v>
      </c>
      <c r="J43" s="24">
        <f>J42+I43</f>
        <v>77370</v>
      </c>
      <c r="K43" s="23"/>
      <c r="L43" s="9">
        <f t="shared" ref="L43:L44" si="28">C43*D43</f>
        <v>35250</v>
      </c>
    </row>
    <row r="44" spans="1:12" s="3" customFormat="1" ht="15.75" thickBot="1">
      <c r="A44" s="21"/>
      <c r="B44" s="12" t="s">
        <v>30</v>
      </c>
      <c r="C44" s="23">
        <v>2</v>
      </c>
      <c r="D44" s="24">
        <v>35250</v>
      </c>
      <c r="E44" s="24">
        <v>39000</v>
      </c>
      <c r="F44" s="53">
        <f t="shared" ref="F44" si="29">C44*E44</f>
        <v>78000</v>
      </c>
      <c r="G44" s="40">
        <f t="shared" si="27"/>
        <v>298000</v>
      </c>
      <c r="H44" s="54">
        <f t="shared" ref="H44" si="30">E44-D44</f>
        <v>3750</v>
      </c>
      <c r="I44" s="20">
        <f t="shared" ref="I44" si="31">C44*H44</f>
        <v>7500</v>
      </c>
      <c r="J44" s="11">
        <f t="shared" ref="J44" si="32">J43+I44</f>
        <v>84870</v>
      </c>
      <c r="K44" s="23"/>
      <c r="L44" s="9">
        <f t="shared" si="28"/>
        <v>70500</v>
      </c>
    </row>
    <row r="45" spans="1:12">
      <c r="A45" s="12"/>
      <c r="B45" s="21" t="s">
        <v>36</v>
      </c>
      <c r="C45" s="12"/>
      <c r="D45" s="17"/>
      <c r="E45" s="11"/>
      <c r="F45" s="55">
        <v>-288000</v>
      </c>
      <c r="G45" s="41">
        <f>G44+F45</f>
        <v>10000</v>
      </c>
      <c r="H45" s="30"/>
      <c r="I45" s="12"/>
      <c r="J45" s="24"/>
      <c r="K45" s="12"/>
      <c r="L45" s="8">
        <f>SUM(L42:L44)</f>
        <v>213130</v>
      </c>
    </row>
    <row r="46" spans="1:12" s="1" customFormat="1">
      <c r="A46" s="21"/>
      <c r="B46" s="21" t="s">
        <v>104</v>
      </c>
      <c r="C46" s="21"/>
      <c r="D46" s="11"/>
      <c r="E46" s="11"/>
      <c r="F46" s="11">
        <v>-10000</v>
      </c>
      <c r="G46" s="41">
        <f>G45+F46</f>
        <v>0</v>
      </c>
      <c r="H46" s="21"/>
      <c r="I46" s="21"/>
      <c r="J46" s="21"/>
      <c r="K46" s="21"/>
    </row>
  </sheetData>
  <mergeCells count="1">
    <mergeCell ref="F1:K1"/>
  </mergeCells>
  <pageMargins left="0.7" right="0.7" top="0.75" bottom="0.75" header="0.3" footer="0.3"/>
  <pageSetup scale="8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abSelected="1" workbookViewId="0">
      <selection activeCell="L43" sqref="L43"/>
    </sheetView>
  </sheetViews>
  <sheetFormatPr defaultRowHeight="15"/>
  <cols>
    <col min="1" max="1" width="11.710937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6" customWidth="1"/>
    <col min="11" max="11" width="10.85546875" customWidth="1"/>
    <col min="12" max="12" width="13.140625" customWidth="1"/>
  </cols>
  <sheetData>
    <row r="1" spans="1:12" ht="15.75">
      <c r="A1" s="68" t="s">
        <v>82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51</v>
      </c>
    </row>
    <row r="3" spans="1:12">
      <c r="A3" s="27" t="s">
        <v>55</v>
      </c>
      <c r="B3" s="12" t="s">
        <v>11</v>
      </c>
      <c r="C3" s="12">
        <v>47</v>
      </c>
      <c r="D3" s="17">
        <v>10500</v>
      </c>
      <c r="E3" s="17">
        <v>13000</v>
      </c>
      <c r="F3" s="18">
        <f>C3*E3</f>
        <v>611000</v>
      </c>
      <c r="G3" s="18">
        <v>611000</v>
      </c>
      <c r="H3" s="18">
        <f>E3-D3</f>
        <v>2500</v>
      </c>
      <c r="I3" s="18">
        <f>C3*H3</f>
        <v>117500</v>
      </c>
      <c r="J3" s="17">
        <v>117500</v>
      </c>
      <c r="K3" s="12"/>
      <c r="L3" s="7">
        <f>C3*D3</f>
        <v>493500</v>
      </c>
    </row>
    <row r="4" spans="1:12">
      <c r="A4" s="21"/>
      <c r="B4" s="12" t="s">
        <v>73</v>
      </c>
      <c r="C4" s="12">
        <v>1</v>
      </c>
      <c r="D4" s="17">
        <v>8500</v>
      </c>
      <c r="E4" s="17">
        <v>9500</v>
      </c>
      <c r="F4" s="18">
        <f>C4*E4</f>
        <v>9500</v>
      </c>
      <c r="G4" s="49">
        <f t="shared" ref="G4:G6" si="0">G3+F4</f>
        <v>620500</v>
      </c>
      <c r="H4" s="18">
        <f t="shared" ref="H4:H6" si="1">E4-D4</f>
        <v>1000</v>
      </c>
      <c r="I4" s="18">
        <f>C4*H4</f>
        <v>1000</v>
      </c>
      <c r="J4" s="24">
        <f>J3+I4</f>
        <v>118500</v>
      </c>
      <c r="K4" s="12"/>
      <c r="L4" s="7">
        <f t="shared" ref="L4:L6" si="2">C4*D4</f>
        <v>8500</v>
      </c>
    </row>
    <row r="5" spans="1:12">
      <c r="A5" s="21"/>
      <c r="B5" s="12" t="s">
        <v>46</v>
      </c>
      <c r="C5" s="12">
        <v>7</v>
      </c>
      <c r="D5" s="17">
        <v>30500</v>
      </c>
      <c r="E5" s="17">
        <v>35000</v>
      </c>
      <c r="F5" s="46">
        <f t="shared" ref="F5:F6" si="3">C5*E5</f>
        <v>245000</v>
      </c>
      <c r="G5" s="38">
        <f t="shared" si="0"/>
        <v>865500</v>
      </c>
      <c r="H5" s="47">
        <f t="shared" si="1"/>
        <v>4500</v>
      </c>
      <c r="I5" s="18">
        <f t="shared" ref="I5:I6" si="4">C5*H5</f>
        <v>31500</v>
      </c>
      <c r="J5" s="24">
        <f t="shared" ref="J5:J6" si="5">J4+I5</f>
        <v>150000</v>
      </c>
      <c r="K5" s="12"/>
      <c r="L5" s="7">
        <f t="shared" si="2"/>
        <v>213500</v>
      </c>
    </row>
    <row r="6" spans="1:12" ht="15.75" thickBot="1">
      <c r="A6" s="21"/>
      <c r="B6" s="12" t="s">
        <v>12</v>
      </c>
      <c r="C6" s="12">
        <v>2</v>
      </c>
      <c r="D6" s="17">
        <v>35250</v>
      </c>
      <c r="E6" s="17">
        <v>39000</v>
      </c>
      <c r="F6" s="46">
        <f t="shared" si="3"/>
        <v>78000</v>
      </c>
      <c r="G6" s="44">
        <f t="shared" si="0"/>
        <v>943500</v>
      </c>
      <c r="H6" s="47">
        <f t="shared" si="1"/>
        <v>3750</v>
      </c>
      <c r="I6" s="18">
        <f t="shared" si="4"/>
        <v>7500</v>
      </c>
      <c r="J6" s="11">
        <f t="shared" si="5"/>
        <v>157500</v>
      </c>
      <c r="K6" s="12"/>
      <c r="L6" s="7">
        <f t="shared" si="2"/>
        <v>70500</v>
      </c>
    </row>
    <row r="7" spans="1:12" s="1" customFormat="1">
      <c r="A7" s="21"/>
      <c r="B7" s="21" t="s">
        <v>56</v>
      </c>
      <c r="C7" s="21"/>
      <c r="D7" s="11"/>
      <c r="E7" s="11"/>
      <c r="F7" s="13">
        <v>-60000</v>
      </c>
      <c r="G7" s="45">
        <f>G6+F7</f>
        <v>883500</v>
      </c>
      <c r="H7" s="13"/>
      <c r="I7" s="13"/>
      <c r="J7" s="11"/>
      <c r="K7" s="21"/>
      <c r="L7" s="8">
        <f>SUM(L3:L6)</f>
        <v>786000</v>
      </c>
    </row>
    <row r="8" spans="1:12" s="1" customFormat="1">
      <c r="A8" s="21"/>
      <c r="B8" s="21" t="s">
        <v>113</v>
      </c>
      <c r="C8" s="21"/>
      <c r="D8" s="11"/>
      <c r="E8" s="11"/>
      <c r="F8" s="13">
        <v>-1000</v>
      </c>
      <c r="G8" s="45">
        <f t="shared" ref="G8:G12" si="6">G7+F8</f>
        <v>882500</v>
      </c>
      <c r="H8" s="13"/>
      <c r="I8" s="13"/>
      <c r="J8" s="11"/>
      <c r="K8" s="21"/>
      <c r="L8" s="8"/>
    </row>
    <row r="9" spans="1:12" s="1" customFormat="1">
      <c r="A9" s="21"/>
      <c r="B9" s="21" t="s">
        <v>41</v>
      </c>
      <c r="C9" s="21"/>
      <c r="D9" s="11"/>
      <c r="E9" s="11"/>
      <c r="F9" s="13">
        <v>-851000</v>
      </c>
      <c r="G9" s="45">
        <f t="shared" si="6"/>
        <v>31500</v>
      </c>
      <c r="H9" s="13"/>
      <c r="I9" s="13"/>
      <c r="J9" s="11"/>
      <c r="K9" s="21"/>
      <c r="L9" s="8"/>
    </row>
    <row r="10" spans="1:12">
      <c r="A10" s="12"/>
      <c r="B10" s="21" t="s">
        <v>72</v>
      </c>
      <c r="C10" s="21"/>
      <c r="D10" s="11"/>
      <c r="E10" s="11"/>
      <c r="F10" s="11">
        <v>-18000</v>
      </c>
      <c r="G10" s="45">
        <f t="shared" si="6"/>
        <v>13500</v>
      </c>
      <c r="H10" s="12"/>
      <c r="I10" s="12"/>
      <c r="J10" s="17"/>
      <c r="K10" s="12"/>
      <c r="L10" s="8"/>
    </row>
    <row r="11" spans="1:12">
      <c r="A11" s="12"/>
      <c r="B11" s="21" t="s">
        <v>57</v>
      </c>
      <c r="C11" s="21"/>
      <c r="D11" s="11"/>
      <c r="E11" s="11"/>
      <c r="F11" s="11">
        <v>-500</v>
      </c>
      <c r="G11" s="45">
        <f t="shared" si="6"/>
        <v>13000</v>
      </c>
      <c r="H11" s="12"/>
      <c r="I11" s="12"/>
      <c r="J11" s="17"/>
      <c r="K11" s="12"/>
      <c r="L11" s="8"/>
    </row>
    <row r="12" spans="1:12">
      <c r="A12" s="12"/>
      <c r="B12" s="21" t="s">
        <v>72</v>
      </c>
      <c r="C12" s="21"/>
      <c r="D12" s="11"/>
      <c r="E12" s="11"/>
      <c r="F12" s="11">
        <v>-13000</v>
      </c>
      <c r="G12" s="45">
        <f t="shared" si="6"/>
        <v>0</v>
      </c>
      <c r="H12" s="12"/>
      <c r="I12" s="12"/>
      <c r="J12" s="17"/>
      <c r="K12" s="12"/>
      <c r="L12" s="8"/>
    </row>
    <row r="13" spans="1:12">
      <c r="A13" s="12"/>
      <c r="B13" s="21"/>
      <c r="C13" s="21"/>
      <c r="D13" s="11"/>
      <c r="E13" s="11"/>
      <c r="F13" s="11"/>
      <c r="G13" s="13"/>
      <c r="H13" s="12"/>
      <c r="I13" s="12"/>
      <c r="J13" s="17"/>
      <c r="K13" s="12"/>
      <c r="L13" s="7"/>
    </row>
    <row r="14" spans="1:12">
      <c r="A14" s="27" t="s">
        <v>21</v>
      </c>
      <c r="B14" s="21" t="s">
        <v>11</v>
      </c>
      <c r="C14" s="23">
        <v>48</v>
      </c>
      <c r="D14" s="24">
        <v>10500</v>
      </c>
      <c r="E14" s="24">
        <v>13000</v>
      </c>
      <c r="F14" s="20">
        <f t="shared" ref="F14:F18" si="7">C14*E14</f>
        <v>624000</v>
      </c>
      <c r="G14" s="20">
        <v>624000</v>
      </c>
      <c r="H14" s="18">
        <f t="shared" ref="H14:H18" si="8">E14-D14</f>
        <v>2500</v>
      </c>
      <c r="I14" s="18">
        <f t="shared" ref="I14:I18" si="9">C14*H14</f>
        <v>120000</v>
      </c>
      <c r="J14" s="24">
        <v>120000</v>
      </c>
      <c r="K14" s="12"/>
      <c r="L14" s="7">
        <f>C14*D14</f>
        <v>504000</v>
      </c>
    </row>
    <row r="15" spans="1:12">
      <c r="A15" s="21"/>
      <c r="B15" s="21" t="s">
        <v>12</v>
      </c>
      <c r="C15" s="23">
        <v>5</v>
      </c>
      <c r="D15" s="24">
        <v>34500</v>
      </c>
      <c r="E15" s="24">
        <v>39000</v>
      </c>
      <c r="F15" s="20">
        <f t="shared" si="7"/>
        <v>195000</v>
      </c>
      <c r="G15" s="20">
        <f t="shared" ref="G15:G18" si="10">G14+F15</f>
        <v>819000</v>
      </c>
      <c r="H15" s="18">
        <f t="shared" si="8"/>
        <v>4500</v>
      </c>
      <c r="I15" s="18">
        <f t="shared" si="9"/>
        <v>22500</v>
      </c>
      <c r="J15" s="24">
        <f>J14+I15</f>
        <v>142500</v>
      </c>
      <c r="K15" s="12"/>
      <c r="L15" s="7">
        <f t="shared" ref="L15:L18" si="11">C15*D15</f>
        <v>172500</v>
      </c>
    </row>
    <row r="16" spans="1:12">
      <c r="A16" s="21"/>
      <c r="B16" s="21" t="s">
        <v>67</v>
      </c>
      <c r="C16" s="23">
        <v>2</v>
      </c>
      <c r="D16" s="24">
        <v>30500</v>
      </c>
      <c r="E16" s="24">
        <v>35000</v>
      </c>
      <c r="F16" s="53">
        <f t="shared" si="7"/>
        <v>70000</v>
      </c>
      <c r="G16" s="20">
        <f t="shared" si="10"/>
        <v>889000</v>
      </c>
      <c r="H16" s="47">
        <f t="shared" si="8"/>
        <v>4500</v>
      </c>
      <c r="I16" s="18">
        <f t="shared" si="9"/>
        <v>9000</v>
      </c>
      <c r="J16" s="24">
        <f>J15+I16</f>
        <v>151500</v>
      </c>
      <c r="K16" s="12"/>
      <c r="L16" s="7">
        <f t="shared" si="11"/>
        <v>61000</v>
      </c>
    </row>
    <row r="17" spans="1:12">
      <c r="A17" s="21"/>
      <c r="B17" s="21" t="s">
        <v>14</v>
      </c>
      <c r="C17" s="23">
        <v>1</v>
      </c>
      <c r="D17" s="24">
        <v>76900</v>
      </c>
      <c r="E17" s="24">
        <v>85000</v>
      </c>
      <c r="F17" s="53">
        <f t="shared" si="7"/>
        <v>85000</v>
      </c>
      <c r="G17" s="20">
        <f t="shared" si="10"/>
        <v>974000</v>
      </c>
      <c r="H17" s="47">
        <f t="shared" si="8"/>
        <v>8100</v>
      </c>
      <c r="I17" s="18">
        <f t="shared" si="9"/>
        <v>8100</v>
      </c>
      <c r="J17" s="24">
        <f>J16+I17</f>
        <v>159600</v>
      </c>
      <c r="K17" s="12"/>
      <c r="L17" s="7">
        <f t="shared" si="11"/>
        <v>76900</v>
      </c>
    </row>
    <row r="18" spans="1:12" ht="15.75" thickBot="1">
      <c r="A18" s="21"/>
      <c r="B18" s="21" t="s">
        <v>73</v>
      </c>
      <c r="C18" s="23">
        <v>1</v>
      </c>
      <c r="D18" s="24">
        <v>8500</v>
      </c>
      <c r="E18" s="24">
        <v>9500</v>
      </c>
      <c r="F18" s="53">
        <f t="shared" si="7"/>
        <v>9500</v>
      </c>
      <c r="G18" s="40">
        <f t="shared" si="10"/>
        <v>983500</v>
      </c>
      <c r="H18" s="47">
        <f t="shared" si="8"/>
        <v>1000</v>
      </c>
      <c r="I18" s="18">
        <f t="shared" si="9"/>
        <v>1000</v>
      </c>
      <c r="J18" s="11">
        <f>J17+I18</f>
        <v>160600</v>
      </c>
      <c r="K18" s="12"/>
      <c r="L18" s="7">
        <f t="shared" si="11"/>
        <v>8500</v>
      </c>
    </row>
    <row r="19" spans="1:12">
      <c r="A19" s="12"/>
      <c r="B19" s="21" t="s">
        <v>40</v>
      </c>
      <c r="C19" s="21"/>
      <c r="D19" s="11"/>
      <c r="E19" s="11"/>
      <c r="F19" s="11">
        <v>-5000</v>
      </c>
      <c r="G19" s="41">
        <f>G18+F19</f>
        <v>978500</v>
      </c>
      <c r="H19" s="12"/>
      <c r="I19" s="18"/>
      <c r="J19" s="17"/>
      <c r="K19" s="12"/>
      <c r="L19" s="8">
        <f>SUM(L14:L18)</f>
        <v>822900</v>
      </c>
    </row>
    <row r="20" spans="1:12">
      <c r="A20" s="12"/>
      <c r="B20" s="21" t="s">
        <v>119</v>
      </c>
      <c r="C20" s="21"/>
      <c r="D20" s="11"/>
      <c r="E20" s="11"/>
      <c r="F20" s="11">
        <v>-2000</v>
      </c>
      <c r="G20" s="13">
        <f>G19+F20</f>
        <v>976500</v>
      </c>
      <c r="H20" s="12"/>
      <c r="I20" s="18"/>
      <c r="J20" s="17"/>
      <c r="K20" s="12"/>
    </row>
    <row r="21" spans="1:12">
      <c r="A21" s="12"/>
      <c r="B21" s="21" t="s">
        <v>120</v>
      </c>
      <c r="C21" s="21"/>
      <c r="D21" s="11"/>
      <c r="E21" s="11"/>
      <c r="F21" s="11">
        <v>-2000</v>
      </c>
      <c r="G21" s="13">
        <f t="shared" ref="G21:G22" si="12">G20+F21</f>
        <v>974500</v>
      </c>
      <c r="H21" s="12"/>
      <c r="I21" s="18"/>
      <c r="J21" s="17"/>
      <c r="K21" s="12"/>
    </row>
    <row r="22" spans="1:12">
      <c r="A22" s="12"/>
      <c r="B22" s="21" t="s">
        <v>41</v>
      </c>
      <c r="C22" s="21"/>
      <c r="D22" s="11"/>
      <c r="E22" s="11"/>
      <c r="F22" s="11">
        <v>-974500</v>
      </c>
      <c r="G22" s="13">
        <f t="shared" si="12"/>
        <v>0</v>
      </c>
      <c r="H22" s="12"/>
      <c r="I22" s="18"/>
      <c r="J22" s="17"/>
      <c r="K22" s="12"/>
    </row>
    <row r="23" spans="1:12" s="1" customFormat="1">
      <c r="A23" s="21"/>
      <c r="B23" s="21"/>
      <c r="C23" s="21"/>
      <c r="D23" s="11"/>
      <c r="E23" s="31"/>
      <c r="F23" s="31"/>
      <c r="G23" s="32"/>
      <c r="H23" s="13"/>
      <c r="I23" s="13"/>
      <c r="J23" s="11"/>
      <c r="K23" s="21"/>
      <c r="L23" s="8"/>
    </row>
    <row r="24" spans="1:12" s="1" customFormat="1">
      <c r="A24" s="27" t="s">
        <v>48</v>
      </c>
      <c r="B24" s="21" t="s">
        <v>11</v>
      </c>
      <c r="C24" s="21">
        <v>23</v>
      </c>
      <c r="D24" s="11">
        <v>10500</v>
      </c>
      <c r="E24" s="31">
        <v>13000</v>
      </c>
      <c r="F24" s="31">
        <f>C24*E24</f>
        <v>299000</v>
      </c>
      <c r="G24" s="32">
        <v>299000</v>
      </c>
      <c r="H24" s="13">
        <f>E24-D24</f>
        <v>2500</v>
      </c>
      <c r="I24" s="13">
        <f>C24*H24</f>
        <v>57500</v>
      </c>
      <c r="J24" s="11">
        <v>57500</v>
      </c>
      <c r="K24" s="21"/>
      <c r="L24" s="8">
        <f>C24*D24</f>
        <v>241500</v>
      </c>
    </row>
    <row r="25" spans="1:12" s="1" customFormat="1" ht="15.75" thickBot="1">
      <c r="A25" s="21"/>
      <c r="B25" s="21" t="s">
        <v>58</v>
      </c>
      <c r="C25" s="21">
        <v>5</v>
      </c>
      <c r="D25" s="11">
        <v>34500</v>
      </c>
      <c r="E25" s="31">
        <v>39000</v>
      </c>
      <c r="F25" s="31">
        <f>C25*E25</f>
        <v>195000</v>
      </c>
      <c r="G25" s="40">
        <f>G24+F25</f>
        <v>494000</v>
      </c>
      <c r="H25" s="13">
        <f>E25-D25</f>
        <v>4500</v>
      </c>
      <c r="I25" s="13">
        <f>C25*H25</f>
        <v>22500</v>
      </c>
      <c r="J25" s="11">
        <f>J24+I25</f>
        <v>80000</v>
      </c>
      <c r="K25" s="21"/>
      <c r="L25" s="8">
        <f t="shared" ref="L25" si="13">C25*D25</f>
        <v>172500</v>
      </c>
    </row>
    <row r="26" spans="1:12" s="1" customFormat="1">
      <c r="A26" s="21"/>
      <c r="B26" s="21" t="s">
        <v>114</v>
      </c>
      <c r="C26" s="21"/>
      <c r="D26" s="11"/>
      <c r="E26" s="31"/>
      <c r="F26" s="31">
        <v>-15000</v>
      </c>
      <c r="G26" s="41">
        <f>G25+F26</f>
        <v>479000</v>
      </c>
      <c r="H26" s="13"/>
      <c r="I26" s="13"/>
      <c r="J26" s="11"/>
      <c r="K26" s="21"/>
      <c r="L26" s="8">
        <f>SUM(L24:L25)</f>
        <v>414000</v>
      </c>
    </row>
    <row r="27" spans="1:12" s="1" customFormat="1">
      <c r="A27" s="21"/>
      <c r="B27" s="21" t="s">
        <v>115</v>
      </c>
      <c r="C27" s="21"/>
      <c r="D27" s="11"/>
      <c r="E27" s="31"/>
      <c r="F27" s="31">
        <v>-10000</v>
      </c>
      <c r="G27" s="41">
        <f t="shared" ref="G27:G30" si="14">G26+F27</f>
        <v>469000</v>
      </c>
      <c r="H27" s="13"/>
      <c r="I27" s="13"/>
      <c r="J27" s="11"/>
      <c r="K27" s="21"/>
      <c r="L27" s="8"/>
    </row>
    <row r="28" spans="1:12" s="1" customFormat="1">
      <c r="A28" s="21"/>
      <c r="B28" s="21" t="s">
        <v>116</v>
      </c>
      <c r="C28" s="21"/>
      <c r="D28" s="11"/>
      <c r="E28" s="31"/>
      <c r="F28" s="31">
        <v>-35000</v>
      </c>
      <c r="G28" s="41">
        <f t="shared" si="14"/>
        <v>434000</v>
      </c>
      <c r="H28" s="13"/>
      <c r="I28" s="13"/>
      <c r="J28" s="11"/>
      <c r="K28" s="21"/>
      <c r="L28" s="8"/>
    </row>
    <row r="29" spans="1:12" s="1" customFormat="1">
      <c r="A29" s="21"/>
      <c r="B29" s="21" t="s">
        <v>117</v>
      </c>
      <c r="C29" s="21"/>
      <c r="D29" s="11"/>
      <c r="E29" s="31"/>
      <c r="F29" s="31">
        <v>-20000</v>
      </c>
      <c r="G29" s="41">
        <f t="shared" si="14"/>
        <v>414000</v>
      </c>
      <c r="H29" s="13"/>
      <c r="I29" s="13"/>
      <c r="J29" s="11"/>
      <c r="K29" s="21"/>
      <c r="L29" s="8"/>
    </row>
    <row r="30" spans="1:12" s="1" customFormat="1">
      <c r="A30" s="21"/>
      <c r="B30" s="21" t="s">
        <v>118</v>
      </c>
      <c r="C30" s="21"/>
      <c r="D30" s="11"/>
      <c r="E30" s="31"/>
      <c r="F30" s="31">
        <v>-6000</v>
      </c>
      <c r="G30" s="41">
        <f t="shared" si="14"/>
        <v>408000</v>
      </c>
      <c r="H30" s="13"/>
      <c r="I30" s="13"/>
      <c r="J30" s="11"/>
      <c r="K30" s="21"/>
      <c r="L30" s="8"/>
    </row>
    <row r="31" spans="1:12" s="1" customFormat="1">
      <c r="A31" s="21"/>
      <c r="B31" s="21"/>
      <c r="C31" s="21"/>
      <c r="D31" s="11"/>
      <c r="E31" s="31"/>
      <c r="F31" s="31"/>
      <c r="G31" s="13"/>
      <c r="H31" s="13"/>
      <c r="I31" s="13"/>
      <c r="J31" s="11"/>
      <c r="K31" s="21"/>
      <c r="L31" s="8"/>
    </row>
    <row r="32" spans="1:12" s="1" customFormat="1">
      <c r="A32" s="21"/>
      <c r="B32" s="21"/>
      <c r="C32" s="21"/>
      <c r="D32" s="11"/>
      <c r="E32" s="31"/>
      <c r="F32" s="31"/>
      <c r="G32" s="13"/>
      <c r="H32" s="13"/>
      <c r="I32" s="13"/>
      <c r="J32" s="11"/>
      <c r="K32" s="21"/>
      <c r="L32" s="8"/>
    </row>
    <row r="33" spans="1:12" s="1" customFormat="1">
      <c r="A33" s="21"/>
      <c r="B33" s="21"/>
      <c r="C33" s="21"/>
      <c r="D33" s="11"/>
      <c r="E33" s="31"/>
      <c r="F33" s="31"/>
      <c r="G33" s="13"/>
      <c r="H33" s="13"/>
      <c r="I33" s="13"/>
      <c r="J33" s="11"/>
      <c r="K33" s="21"/>
      <c r="L33" s="8"/>
    </row>
    <row r="34" spans="1:12" s="1" customFormat="1">
      <c r="A34" s="21"/>
      <c r="B34" s="21"/>
      <c r="C34" s="21"/>
      <c r="D34" s="11"/>
      <c r="E34" s="31"/>
      <c r="F34" s="31"/>
      <c r="G34" s="13"/>
      <c r="H34" s="13"/>
      <c r="I34" s="13"/>
      <c r="J34" s="11"/>
      <c r="K34" s="21"/>
      <c r="L34" s="8"/>
    </row>
    <row r="35" spans="1:12" s="1" customFormat="1">
      <c r="A35" s="21"/>
      <c r="B35" s="21"/>
      <c r="C35" s="21"/>
      <c r="D35" s="11"/>
      <c r="E35" s="31"/>
      <c r="F35" s="31"/>
      <c r="G35" s="13"/>
      <c r="H35" s="13"/>
      <c r="I35" s="13"/>
      <c r="J35" s="11"/>
      <c r="K35" s="21"/>
      <c r="L35" s="8"/>
    </row>
    <row r="36" spans="1:12" s="1" customFormat="1">
      <c r="A36" s="21"/>
      <c r="B36" s="21"/>
      <c r="C36" s="21"/>
      <c r="D36" s="11"/>
      <c r="E36" s="31"/>
      <c r="F36" s="31"/>
      <c r="G36" s="13"/>
      <c r="H36" s="13"/>
      <c r="I36" s="13"/>
      <c r="J36" s="11"/>
      <c r="K36" s="21"/>
      <c r="L36" s="8"/>
    </row>
    <row r="37" spans="1:12" s="1" customFormat="1">
      <c r="A37" s="21"/>
      <c r="B37" s="21"/>
      <c r="C37" s="21"/>
      <c r="D37" s="11"/>
      <c r="E37" s="31"/>
      <c r="F37" s="31"/>
      <c r="G37" s="13"/>
      <c r="H37" s="13"/>
      <c r="I37" s="13"/>
      <c r="J37" s="11"/>
      <c r="K37" s="21"/>
      <c r="L37" s="8"/>
    </row>
    <row r="38" spans="1:12" s="1" customFormat="1">
      <c r="A38" s="21"/>
      <c r="B38" s="21"/>
      <c r="C38" s="21"/>
      <c r="D38" s="11"/>
      <c r="E38" s="31"/>
      <c r="F38" s="31"/>
      <c r="G38" s="13"/>
      <c r="H38" s="13"/>
      <c r="I38" s="13"/>
      <c r="J38" s="11"/>
      <c r="K38" s="21"/>
      <c r="L38" s="8"/>
    </row>
    <row r="39" spans="1:12" ht="15.75" thickBot="1">
      <c r="A39" s="12"/>
      <c r="B39" s="12" t="s">
        <v>30</v>
      </c>
      <c r="C39" s="12"/>
      <c r="D39" s="17"/>
      <c r="E39" s="28"/>
      <c r="F39" s="31"/>
      <c r="G39" s="32"/>
      <c r="H39" s="12"/>
      <c r="I39" s="12"/>
      <c r="J39" s="17"/>
      <c r="K39" s="12"/>
    </row>
    <row r="40" spans="1:12" ht="15.75" thickBot="1">
      <c r="A40" s="12"/>
      <c r="B40" s="23"/>
      <c r="C40" s="12"/>
      <c r="D40" s="29"/>
      <c r="E40" s="71" t="s">
        <v>22</v>
      </c>
      <c r="F40" s="72"/>
      <c r="G40" s="73"/>
      <c r="H40" s="30"/>
      <c r="I40" s="12"/>
      <c r="J40" s="17"/>
      <c r="K40" s="12"/>
    </row>
    <row r="41" spans="1:12" ht="15.75" thickBot="1">
      <c r="A41" s="12"/>
      <c r="B41" s="23"/>
      <c r="C41" s="12"/>
      <c r="D41" s="29"/>
      <c r="E41" s="71" t="s">
        <v>23</v>
      </c>
      <c r="F41" s="72"/>
      <c r="G41" s="73"/>
      <c r="H41" s="30"/>
      <c r="I41" s="12"/>
      <c r="J41" s="17"/>
      <c r="K41" s="12"/>
    </row>
    <row r="42" spans="1:12" ht="15.75" thickBot="1">
      <c r="A42" s="12"/>
      <c r="B42" s="23"/>
      <c r="C42" s="12"/>
      <c r="D42" s="29"/>
      <c r="E42" s="69" t="s">
        <v>24</v>
      </c>
      <c r="F42" s="70"/>
      <c r="G42" s="35">
        <v>10856000</v>
      </c>
      <c r="H42" s="30"/>
      <c r="I42" s="12"/>
      <c r="J42" s="17"/>
      <c r="K42" s="12"/>
    </row>
    <row r="43" spans="1:12" ht="15.75" thickBot="1">
      <c r="A43" s="12"/>
      <c r="B43" s="21"/>
      <c r="C43" s="12"/>
      <c r="D43" s="29"/>
      <c r="E43" s="69" t="s">
        <v>25</v>
      </c>
      <c r="F43" s="70"/>
      <c r="G43" s="36">
        <v>9075168.4800000004</v>
      </c>
      <c r="H43" s="30"/>
      <c r="I43" s="12"/>
      <c r="J43" s="17"/>
      <c r="K43" s="12"/>
    </row>
    <row r="44" spans="1:12" ht="15.75" thickBot="1">
      <c r="A44" s="12"/>
      <c r="B44" s="12"/>
      <c r="C44" s="12"/>
      <c r="D44" s="29"/>
      <c r="E44" s="69" t="s">
        <v>26</v>
      </c>
      <c r="F44" s="70"/>
      <c r="G44" s="36">
        <f>G42-G43</f>
        <v>1780831.5199999996</v>
      </c>
      <c r="H44" s="30"/>
      <c r="I44" s="12"/>
      <c r="J44" s="17"/>
      <c r="K44" s="12"/>
    </row>
    <row r="45" spans="1:12" ht="15.75" thickBot="1">
      <c r="A45" s="12"/>
      <c r="B45" s="12"/>
      <c r="C45" s="12"/>
      <c r="D45" s="29"/>
      <c r="E45" s="69" t="s">
        <v>27</v>
      </c>
      <c r="F45" s="70"/>
      <c r="G45" s="35">
        <v>419500</v>
      </c>
      <c r="H45" s="30"/>
      <c r="I45" s="12"/>
      <c r="J45" s="17"/>
      <c r="K45" s="12"/>
    </row>
    <row r="46" spans="1:12" ht="15.75" thickBot="1">
      <c r="A46" s="12"/>
      <c r="B46" s="12"/>
      <c r="C46" s="12"/>
      <c r="D46" s="29"/>
      <c r="E46" s="69" t="s">
        <v>28</v>
      </c>
      <c r="F46" s="70"/>
      <c r="G46" s="36">
        <f>G44-G45</f>
        <v>1361331.5199999996</v>
      </c>
      <c r="H46" s="30"/>
      <c r="I46" s="12"/>
      <c r="J46" s="17"/>
      <c r="K46" s="12"/>
    </row>
    <row r="47" spans="1:12">
      <c r="A47" s="12"/>
      <c r="B47" s="12"/>
      <c r="C47" s="12"/>
      <c r="D47" s="17"/>
      <c r="E47" s="33"/>
      <c r="F47" s="34"/>
      <c r="G47" s="34"/>
      <c r="H47" s="12"/>
      <c r="I47" s="12"/>
      <c r="J47" s="17"/>
      <c r="K47" s="12"/>
    </row>
    <row r="48" spans="1:12">
      <c r="A48" s="12"/>
      <c r="B48" s="12"/>
      <c r="C48" s="12"/>
      <c r="D48" s="17"/>
      <c r="E48" s="17"/>
      <c r="F48" s="12"/>
      <c r="G48" s="12"/>
      <c r="H48" s="12"/>
      <c r="I48" s="12"/>
      <c r="J48" s="17"/>
      <c r="K48" s="12"/>
    </row>
  </sheetData>
  <mergeCells count="8">
    <mergeCell ref="E46:F46"/>
    <mergeCell ref="E40:G40"/>
    <mergeCell ref="E41:G41"/>
    <mergeCell ref="A1:K1"/>
    <mergeCell ref="E45:F45"/>
    <mergeCell ref="E44:F44"/>
    <mergeCell ref="E43:F43"/>
    <mergeCell ref="E42:F42"/>
  </mergeCells>
  <pageMargins left="0.7" right="0.7" top="0.75" bottom="0.75" header="0.3" footer="0.3"/>
  <pageSetup scale="8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sqref="A1:K6"/>
    </sheetView>
  </sheetViews>
  <sheetFormatPr defaultRowHeight="15"/>
  <cols>
    <col min="1" max="1" width="11.42578125" customWidth="1"/>
    <col min="2" max="2" width="16.140625" customWidth="1"/>
    <col min="4" max="4" width="11" customWidth="1"/>
    <col min="5" max="5" width="12.28515625" customWidth="1"/>
    <col min="6" max="6" width="15.42578125" customWidth="1"/>
    <col min="7" max="7" width="14.42578125" customWidth="1"/>
    <col min="8" max="8" width="12" customWidth="1"/>
    <col min="9" max="9" width="12.5703125" customWidth="1"/>
    <col min="10" max="10" width="12.7109375" customWidth="1"/>
    <col min="11" max="11" width="11.140625" customWidth="1"/>
  </cols>
  <sheetData>
    <row r="1" spans="1:11" s="42" customFormat="1" ht="18.75">
      <c r="A1" s="74" t="s">
        <v>52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51</v>
      </c>
    </row>
    <row r="3" spans="1:11">
      <c r="A3" s="43">
        <v>43476</v>
      </c>
      <c r="B3" s="12" t="s">
        <v>11</v>
      </c>
      <c r="C3" s="12">
        <v>40</v>
      </c>
      <c r="D3" s="17">
        <v>13800</v>
      </c>
      <c r="E3" s="17">
        <v>14100</v>
      </c>
      <c r="F3" s="18">
        <f>C3*E3</f>
        <v>564000</v>
      </c>
      <c r="G3" s="18">
        <v>564000</v>
      </c>
      <c r="H3" s="18">
        <f>E3-D3</f>
        <v>300</v>
      </c>
      <c r="I3" s="18">
        <f>C3*H3</f>
        <v>12000</v>
      </c>
      <c r="J3" s="17">
        <v>12000</v>
      </c>
      <c r="K3" s="12"/>
    </row>
    <row r="4" spans="1:11">
      <c r="A4" s="21"/>
      <c r="B4" s="12" t="s">
        <v>12</v>
      </c>
      <c r="C4" s="12">
        <v>11</v>
      </c>
      <c r="D4" s="17">
        <v>35250</v>
      </c>
      <c r="E4" s="17">
        <v>35750</v>
      </c>
      <c r="F4" s="18">
        <f>C4*E4</f>
        <v>393250</v>
      </c>
      <c r="G4" s="37">
        <f t="shared" ref="G4" si="0">G3+F4</f>
        <v>957250</v>
      </c>
      <c r="H4" s="18">
        <f t="shared" ref="H4" si="1">E4-D4</f>
        <v>500</v>
      </c>
      <c r="I4" s="18">
        <f>C4*H4</f>
        <v>5500</v>
      </c>
      <c r="J4" s="11">
        <f>J3+I4</f>
        <v>17500</v>
      </c>
      <c r="K4" s="12"/>
    </row>
    <row r="5" spans="1:11">
      <c r="A5" s="12"/>
      <c r="B5" s="21" t="s">
        <v>53</v>
      </c>
      <c r="C5" s="21"/>
      <c r="D5" s="11"/>
      <c r="E5" s="11"/>
      <c r="F5" s="11">
        <v>-957250</v>
      </c>
      <c r="G5" s="13">
        <f>G4+F5</f>
        <v>0</v>
      </c>
      <c r="H5" s="12"/>
      <c r="I5" s="12"/>
      <c r="J5" s="17"/>
      <c r="K5" s="12"/>
    </row>
    <row r="6" spans="1:11">
      <c r="A6" s="12"/>
      <c r="B6" s="21"/>
      <c r="C6" s="21"/>
      <c r="D6" s="11"/>
      <c r="E6" s="11"/>
      <c r="F6" s="11"/>
      <c r="G6" s="13"/>
      <c r="H6" s="12"/>
      <c r="I6" s="12"/>
      <c r="J6" s="17"/>
      <c r="K6" s="12"/>
    </row>
    <row r="7" spans="1:11">
      <c r="A7" s="43">
        <v>43507</v>
      </c>
      <c r="B7" s="21" t="s">
        <v>11</v>
      </c>
      <c r="C7" s="23">
        <v>40</v>
      </c>
      <c r="D7" s="24">
        <v>13800</v>
      </c>
      <c r="E7" s="24">
        <v>14100</v>
      </c>
      <c r="F7" s="20">
        <f>C7*E7</f>
        <v>564000</v>
      </c>
      <c r="G7" s="20">
        <v>564000</v>
      </c>
      <c r="H7" s="18">
        <f>E7-D7</f>
        <v>300</v>
      </c>
      <c r="I7" s="18">
        <f>C7*H7</f>
        <v>12000</v>
      </c>
      <c r="J7" s="24">
        <v>12000</v>
      </c>
      <c r="K7" s="12"/>
    </row>
    <row r="8" spans="1:11" ht="15.75" thickBot="1">
      <c r="A8" s="21"/>
      <c r="B8" s="21" t="s">
        <v>12</v>
      </c>
      <c r="C8" s="23">
        <v>10</v>
      </c>
      <c r="D8" s="24">
        <v>35250</v>
      </c>
      <c r="E8" s="24">
        <v>35750</v>
      </c>
      <c r="F8" s="20">
        <f>C8*E8</f>
        <v>357500</v>
      </c>
      <c r="G8" s="40">
        <f t="shared" ref="G8" si="2">G7+F8</f>
        <v>921500</v>
      </c>
      <c r="H8" s="18">
        <f>E8-D8</f>
        <v>500</v>
      </c>
      <c r="I8" s="18">
        <f>C8*H8</f>
        <v>5000</v>
      </c>
      <c r="J8" s="11">
        <f>J7+I8</f>
        <v>17000</v>
      </c>
      <c r="K8" s="12"/>
    </row>
    <row r="9" spans="1:11">
      <c r="A9" s="12"/>
      <c r="B9" s="21" t="s">
        <v>53</v>
      </c>
      <c r="C9" s="21"/>
      <c r="D9" s="11"/>
      <c r="E9" s="11"/>
      <c r="F9" s="11">
        <v>-921500</v>
      </c>
      <c r="G9" s="13">
        <f>G8+F9</f>
        <v>0</v>
      </c>
      <c r="H9" s="12"/>
      <c r="I9" s="18"/>
      <c r="J9" s="17"/>
      <c r="K9" s="12"/>
    </row>
    <row r="10" spans="1:11">
      <c r="A10" s="12"/>
      <c r="B10" s="21"/>
      <c r="C10" s="21"/>
      <c r="D10" s="11"/>
      <c r="E10" s="11"/>
      <c r="F10" s="11"/>
      <c r="G10" s="13"/>
      <c r="H10" s="12"/>
      <c r="I10" s="18"/>
      <c r="J10" s="17"/>
      <c r="K10" s="12"/>
    </row>
    <row r="11" spans="1:11">
      <c r="A11" s="43">
        <v>43566</v>
      </c>
      <c r="B11" s="21" t="s">
        <v>11</v>
      </c>
      <c r="C11" s="23">
        <v>38</v>
      </c>
      <c r="D11" s="24">
        <v>13800</v>
      </c>
      <c r="E11" s="24">
        <v>14100</v>
      </c>
      <c r="F11" s="20">
        <f>C11*E11</f>
        <v>535800</v>
      </c>
      <c r="G11" s="20">
        <v>535800</v>
      </c>
      <c r="H11" s="18">
        <f>E11-D11</f>
        <v>300</v>
      </c>
      <c r="I11" s="18">
        <f>C11*H11</f>
        <v>11400</v>
      </c>
      <c r="J11" s="24">
        <v>11400</v>
      </c>
      <c r="K11" s="12"/>
    </row>
    <row r="12" spans="1:11" ht="15.75" thickBot="1">
      <c r="A12" s="21"/>
      <c r="B12" s="21" t="s">
        <v>12</v>
      </c>
      <c r="C12" s="23">
        <v>9</v>
      </c>
      <c r="D12" s="24">
        <v>35250</v>
      </c>
      <c r="E12" s="24">
        <v>35750</v>
      </c>
      <c r="F12" s="20">
        <f>C12*E12</f>
        <v>321750</v>
      </c>
      <c r="G12" s="40">
        <f>G11+F12</f>
        <v>857550</v>
      </c>
      <c r="H12" s="18">
        <f>E12-D12</f>
        <v>500</v>
      </c>
      <c r="I12" s="18">
        <f>C12*H12</f>
        <v>4500</v>
      </c>
      <c r="J12" s="11">
        <f>J11+I12</f>
        <v>15900</v>
      </c>
      <c r="K12" s="12"/>
    </row>
    <row r="13" spans="1:11">
      <c r="A13" s="12"/>
      <c r="B13" s="21" t="s">
        <v>53</v>
      </c>
      <c r="C13" s="21"/>
      <c r="D13" s="11"/>
      <c r="E13" s="11"/>
      <c r="F13" s="11">
        <v>-857550</v>
      </c>
      <c r="G13" s="41">
        <f>G12+F13</f>
        <v>0</v>
      </c>
      <c r="H13" s="12"/>
      <c r="I13" s="18"/>
      <c r="J13" s="17"/>
      <c r="K13" s="12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2" sqref="A22"/>
    </sheetView>
  </sheetViews>
  <sheetFormatPr defaultRowHeight="15"/>
  <cols>
    <col min="1" max="1" width="10.85546875" customWidth="1"/>
    <col min="2" max="2" width="16" customWidth="1"/>
    <col min="4" max="4" width="12.140625" customWidth="1"/>
    <col min="5" max="5" width="11.7109375" customWidth="1"/>
    <col min="6" max="6" width="12.85546875" customWidth="1"/>
    <col min="7" max="7" width="11.28515625" customWidth="1"/>
    <col min="8" max="8" width="10.42578125" customWidth="1"/>
    <col min="9" max="9" width="11.85546875" customWidth="1"/>
    <col min="10" max="10" width="11.5703125" customWidth="1"/>
    <col min="11" max="11" width="11.140625" customWidth="1"/>
  </cols>
  <sheetData>
    <row r="1" spans="1:11" ht="18.75">
      <c r="A1" s="74" t="s">
        <v>60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6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51</v>
      </c>
    </row>
    <row r="3" spans="1:11">
      <c r="A3" s="43">
        <v>43627</v>
      </c>
      <c r="B3" s="12" t="s">
        <v>11</v>
      </c>
      <c r="C3" s="12">
        <v>29</v>
      </c>
      <c r="D3" s="17">
        <v>10500</v>
      </c>
      <c r="E3" s="17">
        <v>14100</v>
      </c>
      <c r="F3" s="18">
        <f>C3*E3</f>
        <v>408900</v>
      </c>
      <c r="G3" s="18">
        <v>408900</v>
      </c>
      <c r="H3" s="18">
        <f>E3-D3</f>
        <v>3600</v>
      </c>
      <c r="I3" s="18">
        <f>C3*H3</f>
        <v>104400</v>
      </c>
      <c r="J3" s="17">
        <v>8700</v>
      </c>
      <c r="K3" s="12"/>
    </row>
    <row r="4" spans="1:11">
      <c r="A4" s="21"/>
      <c r="B4" s="12" t="s">
        <v>12</v>
      </c>
      <c r="C4" s="12">
        <v>1</v>
      </c>
      <c r="D4" s="17">
        <v>34500</v>
      </c>
      <c r="E4" s="17">
        <v>39000</v>
      </c>
      <c r="F4" s="18">
        <f>C4*E4</f>
        <v>39000</v>
      </c>
      <c r="G4" s="38">
        <f t="shared" ref="G4:G5" si="0">G3+F4</f>
        <v>447900</v>
      </c>
      <c r="H4" s="18">
        <f t="shared" ref="H4:H5" si="1">E4-D4</f>
        <v>4500</v>
      </c>
      <c r="I4" s="18">
        <f>C4*H4</f>
        <v>4500</v>
      </c>
      <c r="J4" s="24">
        <f>J3+I4</f>
        <v>13200</v>
      </c>
      <c r="K4" s="12"/>
    </row>
    <row r="5" spans="1:11" ht="15.75" thickBot="1">
      <c r="A5" s="21"/>
      <c r="B5" s="12" t="s">
        <v>59</v>
      </c>
      <c r="C5" s="12">
        <v>10</v>
      </c>
      <c r="D5" s="17">
        <v>30500</v>
      </c>
      <c r="E5" s="17">
        <v>35000</v>
      </c>
      <c r="F5" s="18">
        <f>C5*E5</f>
        <v>350000</v>
      </c>
      <c r="G5" s="44">
        <f t="shared" si="0"/>
        <v>797900</v>
      </c>
      <c r="H5" s="18">
        <f t="shared" si="1"/>
        <v>4500</v>
      </c>
      <c r="I5" s="18">
        <f>C5*H5</f>
        <v>45000</v>
      </c>
      <c r="J5" s="24">
        <f>J4+I5</f>
        <v>58200</v>
      </c>
      <c r="K5" s="12"/>
    </row>
    <row r="6" spans="1:11">
      <c r="A6" s="12"/>
      <c r="B6" s="21" t="s">
        <v>61</v>
      </c>
      <c r="C6" s="21"/>
      <c r="D6" s="11"/>
      <c r="E6" s="11"/>
      <c r="F6" s="11">
        <v>-797900</v>
      </c>
      <c r="G6" s="41">
        <f>G5+F6</f>
        <v>0</v>
      </c>
      <c r="H6" s="12"/>
      <c r="I6" s="12"/>
      <c r="J6" s="17"/>
      <c r="K6" s="12"/>
    </row>
    <row r="7" spans="1:11">
      <c r="A7" s="12"/>
      <c r="B7" s="21"/>
      <c r="C7" s="21"/>
      <c r="D7" s="11"/>
      <c r="E7" s="11"/>
      <c r="F7" s="11"/>
      <c r="G7" s="13"/>
      <c r="H7" s="12"/>
      <c r="I7" s="12"/>
      <c r="J7" s="17"/>
      <c r="K7" s="12"/>
    </row>
  </sheetData>
  <mergeCells count="1">
    <mergeCell ref="A1:K1"/>
  </mergeCells>
  <pageMargins left="0.7" right="0.7" top="0.75" bottom="0.75" header="0.3" footer="0.3"/>
  <pageSetup scale="9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M11" sqref="M11"/>
    </sheetView>
  </sheetViews>
  <sheetFormatPr defaultRowHeight="15"/>
  <cols>
    <col min="1" max="2" width="14.28515625" customWidth="1"/>
  </cols>
  <sheetData>
    <row r="1" spans="1:10" s="58" customFormat="1" ht="18.75">
      <c r="A1" s="75" t="s">
        <v>121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s="58" customFormat="1" ht="19.5" thickBot="1">
      <c r="A2" s="78" t="s">
        <v>125</v>
      </c>
      <c r="B2" s="79"/>
      <c r="C2" s="79"/>
      <c r="D2" s="79"/>
      <c r="E2" s="79"/>
      <c r="F2" s="79"/>
      <c r="G2" s="79"/>
      <c r="H2" s="79"/>
      <c r="I2" s="79"/>
      <c r="J2" s="80"/>
    </row>
    <row r="3" spans="1:10" s="58" customFormat="1" ht="18.75">
      <c r="A3" s="64" t="s">
        <v>136</v>
      </c>
      <c r="B3" s="64" t="s">
        <v>137</v>
      </c>
      <c r="C3" s="81" t="s">
        <v>138</v>
      </c>
      <c r="D3" s="81"/>
      <c r="E3" s="81"/>
      <c r="F3" s="81"/>
      <c r="G3" s="81"/>
      <c r="H3" s="81"/>
      <c r="I3" s="81"/>
      <c r="J3" s="82"/>
    </row>
    <row r="4" spans="1:10">
      <c r="A4" s="65" t="s">
        <v>9</v>
      </c>
      <c r="B4" s="65" t="s">
        <v>139</v>
      </c>
      <c r="C4" s="59" t="s">
        <v>144</v>
      </c>
      <c r="D4" s="59"/>
      <c r="E4" s="59"/>
      <c r="F4" s="59"/>
      <c r="G4" s="59"/>
      <c r="H4" s="59"/>
      <c r="I4" s="59"/>
      <c r="J4" s="60"/>
    </row>
    <row r="5" spans="1:10">
      <c r="A5" s="65"/>
      <c r="B5" s="65" t="s">
        <v>140</v>
      </c>
      <c r="C5" s="59" t="s">
        <v>133</v>
      </c>
      <c r="D5" s="59"/>
      <c r="E5" s="59"/>
      <c r="F5" s="59"/>
      <c r="G5" s="59"/>
      <c r="H5" s="59"/>
      <c r="I5" s="61"/>
      <c r="J5" s="60"/>
    </row>
    <row r="6" spans="1:10">
      <c r="A6" s="66"/>
      <c r="B6" s="66"/>
      <c r="C6" s="59" t="s">
        <v>122</v>
      </c>
      <c r="D6" s="59"/>
      <c r="E6" s="59"/>
      <c r="F6" s="59"/>
      <c r="G6" s="59"/>
      <c r="H6" s="59"/>
      <c r="I6" s="59"/>
      <c r="J6" s="60"/>
    </row>
    <row r="7" spans="1:10">
      <c r="A7" s="67"/>
      <c r="B7" s="67"/>
      <c r="C7" s="59" t="s">
        <v>123</v>
      </c>
      <c r="D7" s="59"/>
      <c r="E7" s="59"/>
      <c r="F7" s="59"/>
      <c r="G7" s="59"/>
      <c r="H7" s="59"/>
      <c r="I7" s="59"/>
      <c r="J7" s="60"/>
    </row>
    <row r="8" spans="1:10">
      <c r="A8" s="67"/>
      <c r="B8" s="67"/>
      <c r="C8" s="59" t="s">
        <v>124</v>
      </c>
      <c r="D8" s="59"/>
      <c r="E8" s="59"/>
      <c r="F8" s="59"/>
      <c r="G8" s="59"/>
      <c r="H8" s="59"/>
      <c r="I8" s="59"/>
      <c r="J8" s="60"/>
    </row>
    <row r="9" spans="1:10">
      <c r="A9" s="34"/>
      <c r="B9" s="34"/>
      <c r="C9" s="62"/>
      <c r="D9" s="62"/>
      <c r="E9" s="62"/>
      <c r="F9" s="62"/>
      <c r="G9" s="62"/>
      <c r="H9" s="62"/>
      <c r="I9" s="62"/>
      <c r="J9" s="63"/>
    </row>
    <row r="10" spans="1:10">
      <c r="A10" s="65" t="s">
        <v>126</v>
      </c>
      <c r="B10" s="65" t="s">
        <v>141</v>
      </c>
      <c r="C10" s="59" t="s">
        <v>128</v>
      </c>
      <c r="D10" s="59"/>
      <c r="E10" s="59"/>
      <c r="F10" s="59"/>
      <c r="G10" s="59"/>
      <c r="H10" s="59"/>
      <c r="I10" s="59"/>
      <c r="J10" s="60"/>
    </row>
    <row r="11" spans="1:10">
      <c r="A11" s="65" t="s">
        <v>127</v>
      </c>
      <c r="B11" s="65"/>
      <c r="C11" s="59" t="s">
        <v>129</v>
      </c>
      <c r="D11" s="59"/>
      <c r="E11" s="59"/>
      <c r="F11" s="59"/>
      <c r="G11" s="59"/>
      <c r="H11" s="59"/>
      <c r="I11" s="59"/>
      <c r="J11" s="60"/>
    </row>
    <row r="12" spans="1:10">
      <c r="A12" s="67"/>
      <c r="B12" s="67"/>
      <c r="C12" s="59" t="s">
        <v>130</v>
      </c>
      <c r="D12" s="59"/>
      <c r="E12" s="59"/>
      <c r="F12" s="59"/>
      <c r="G12" s="59"/>
      <c r="H12" s="59"/>
      <c r="I12" s="59"/>
      <c r="J12" s="60"/>
    </row>
    <row r="13" spans="1:10">
      <c r="A13" s="67"/>
      <c r="B13" s="67"/>
      <c r="C13" s="59" t="s">
        <v>134</v>
      </c>
      <c r="D13" s="59"/>
      <c r="E13" s="59"/>
      <c r="F13" s="59"/>
      <c r="G13" s="59"/>
      <c r="H13" s="59"/>
      <c r="I13" s="59"/>
      <c r="J13" s="60"/>
    </row>
    <row r="14" spans="1:10">
      <c r="A14" s="67"/>
      <c r="B14" s="67"/>
      <c r="C14" s="59" t="s">
        <v>135</v>
      </c>
      <c r="D14" s="59"/>
      <c r="E14" s="59"/>
      <c r="F14" s="59"/>
      <c r="G14" s="59"/>
      <c r="H14" s="59"/>
      <c r="I14" s="59"/>
      <c r="J14" s="60"/>
    </row>
    <row r="15" spans="1:10">
      <c r="A15" s="67"/>
      <c r="B15" s="67"/>
      <c r="C15" s="59"/>
      <c r="D15" s="59"/>
      <c r="E15" s="59"/>
      <c r="F15" s="59"/>
      <c r="G15" s="59"/>
      <c r="H15" s="59"/>
      <c r="I15" s="59"/>
      <c r="J15" s="60"/>
    </row>
    <row r="16" spans="1:10">
      <c r="A16" s="67"/>
      <c r="B16" s="65" t="s">
        <v>145</v>
      </c>
      <c r="C16" s="59" t="s">
        <v>131</v>
      </c>
      <c r="D16" s="59"/>
      <c r="E16" s="59"/>
      <c r="F16" s="59"/>
      <c r="G16" s="59"/>
      <c r="H16" s="59"/>
      <c r="I16" s="59"/>
      <c r="J16" s="60"/>
    </row>
    <row r="17" spans="1:10">
      <c r="A17" s="67"/>
      <c r="B17" s="65" t="s">
        <v>142</v>
      </c>
      <c r="C17" s="59" t="s">
        <v>132</v>
      </c>
      <c r="D17" s="59"/>
      <c r="E17" s="59"/>
      <c r="F17" s="59"/>
      <c r="G17" s="59"/>
      <c r="H17" s="59"/>
      <c r="I17" s="59"/>
      <c r="J17" s="60"/>
    </row>
    <row r="18" spans="1:10">
      <c r="A18" s="67"/>
      <c r="B18" s="65" t="s">
        <v>143</v>
      </c>
      <c r="C18" s="59" t="s">
        <v>146</v>
      </c>
      <c r="D18" s="59"/>
      <c r="E18" s="59"/>
      <c r="F18" s="59"/>
      <c r="G18" s="59"/>
      <c r="H18" s="59"/>
      <c r="I18" s="59"/>
      <c r="J18" s="60"/>
    </row>
    <row r="19" spans="1:10">
      <c r="A19" s="67"/>
      <c r="B19" s="67"/>
      <c r="C19" s="59"/>
      <c r="D19" s="59"/>
      <c r="E19" s="59"/>
      <c r="F19" s="59"/>
      <c r="G19" s="59"/>
      <c r="H19" s="59"/>
      <c r="I19" s="59"/>
      <c r="J19" s="60"/>
    </row>
    <row r="20" spans="1:10">
      <c r="A20" s="67"/>
      <c r="B20" s="67"/>
      <c r="C20" s="59"/>
      <c r="D20" s="59"/>
      <c r="E20" s="59"/>
      <c r="F20" s="59"/>
      <c r="G20" s="59"/>
      <c r="H20" s="59"/>
      <c r="I20" s="59"/>
      <c r="J20" s="60"/>
    </row>
    <row r="21" spans="1:10">
      <c r="A21" s="67"/>
      <c r="B21" s="67"/>
      <c r="C21" s="59"/>
      <c r="D21" s="59"/>
      <c r="E21" s="59"/>
      <c r="F21" s="59"/>
      <c r="G21" s="59"/>
      <c r="H21" s="59"/>
      <c r="I21" s="59"/>
      <c r="J21" s="60"/>
    </row>
    <row r="22" spans="1:10">
      <c r="A22" s="67"/>
      <c r="B22" s="67"/>
      <c r="C22" s="59"/>
      <c r="D22" s="59"/>
      <c r="E22" s="59"/>
      <c r="F22" s="59"/>
      <c r="G22" s="59"/>
      <c r="H22" s="59"/>
      <c r="I22" s="59"/>
      <c r="J22" s="60"/>
    </row>
    <row r="23" spans="1:10">
      <c r="A23" s="67"/>
      <c r="B23" s="67"/>
      <c r="C23" s="59"/>
      <c r="D23" s="59"/>
      <c r="E23" s="59"/>
      <c r="F23" s="59"/>
      <c r="G23" s="59"/>
      <c r="H23" s="59"/>
      <c r="I23" s="59"/>
      <c r="J23" s="60"/>
    </row>
    <row r="24" spans="1:10">
      <c r="A24" s="67"/>
      <c r="B24" s="67"/>
      <c r="C24" s="59"/>
      <c r="D24" s="59"/>
      <c r="E24" s="59"/>
      <c r="F24" s="59"/>
      <c r="G24" s="59"/>
      <c r="H24" s="59"/>
      <c r="I24" s="59"/>
      <c r="J24" s="60"/>
    </row>
    <row r="25" spans="1:10">
      <c r="A25" s="34"/>
      <c r="B25" s="34"/>
      <c r="C25" s="62"/>
      <c r="D25" s="62"/>
      <c r="E25" s="62"/>
      <c r="F25" s="62"/>
      <c r="G25" s="62"/>
      <c r="H25" s="62"/>
      <c r="I25" s="62"/>
      <c r="J25" s="63"/>
    </row>
  </sheetData>
  <mergeCells count="3">
    <mergeCell ref="A1:J1"/>
    <mergeCell ref="A2:J2"/>
    <mergeCell ref="C3:J3"/>
  </mergeCells>
  <pageMargins left="0.7" right="0.7" top="0.75" bottom="0.75" header="0.3" footer="0.3"/>
  <pageSetup scale="8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GODOWN</vt:lpstr>
      <vt:lpstr>DAR</vt:lpstr>
      <vt:lpstr>MOSHI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2019-11-16T05:38:54Z</dcterms:modified>
</cp:coreProperties>
</file>