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GODOWN" sheetId="1" r:id="rId1"/>
    <sheet name="DAR" sheetId="2" r:id="rId2"/>
    <sheet name="MOSHI" sheetId="3" r:id="rId3"/>
    <sheet name="Sheet1" sheetId="4" r:id="rId4"/>
  </sheets>
  <calcPr calcId="124519"/>
</workbook>
</file>

<file path=xl/calcChain.xml><?xml version="1.0" encoding="utf-8"?>
<calcChain xmlns="http://schemas.openxmlformats.org/spreadsheetml/2006/main">
  <c r="G97" i="1"/>
  <c r="G39" i="3"/>
  <c r="G37"/>
  <c r="G79" i="1"/>
  <c r="L42" i="2"/>
  <c r="L43"/>
  <c r="L44"/>
  <c r="L41"/>
  <c r="L16"/>
  <c r="L17"/>
  <c r="L18"/>
  <c r="L19"/>
  <c r="L20"/>
  <c r="L21"/>
  <c r="L22"/>
  <c r="L15"/>
  <c r="F7" i="3"/>
  <c r="H7"/>
  <c r="I7"/>
  <c r="L7"/>
  <c r="L22"/>
  <c r="L20"/>
  <c r="L21"/>
  <c r="L19"/>
  <c r="G22"/>
  <c r="L59" i="1"/>
  <c r="L60"/>
  <c r="L61"/>
  <c r="L62"/>
  <c r="L58"/>
  <c r="L51"/>
  <c r="L52"/>
  <c r="L53"/>
  <c r="L54"/>
  <c r="L55"/>
  <c r="L50"/>
  <c r="L43"/>
  <c r="L44"/>
  <c r="L45"/>
  <c r="L46"/>
  <c r="L42"/>
  <c r="L25"/>
  <c r="L26"/>
  <c r="L27"/>
  <c r="L28"/>
  <c r="L29"/>
  <c r="L30"/>
  <c r="L31"/>
  <c r="L32"/>
  <c r="L33"/>
  <c r="L24"/>
  <c r="F33"/>
  <c r="H33"/>
  <c r="I33" s="1"/>
  <c r="L26" i="3"/>
  <c r="L27"/>
  <c r="L28"/>
  <c r="L25"/>
  <c r="L4" i="1"/>
  <c r="L5"/>
  <c r="L6"/>
  <c r="L7"/>
  <c r="L8"/>
  <c r="L9"/>
  <c r="L10"/>
  <c r="L3"/>
  <c r="F11"/>
  <c r="H11"/>
  <c r="I11" s="1"/>
  <c r="F10"/>
  <c r="H10"/>
  <c r="I10" s="1"/>
  <c r="L8" i="2"/>
  <c r="L9"/>
  <c r="L10"/>
  <c r="L11"/>
  <c r="L7"/>
  <c r="L4"/>
  <c r="L3"/>
  <c r="L63" i="1" l="1"/>
  <c r="L56"/>
  <c r="L11"/>
  <c r="L47"/>
  <c r="L34"/>
  <c r="F55"/>
  <c r="H55"/>
  <c r="I55" s="1"/>
  <c r="L27" i="2"/>
  <c r="L28"/>
  <c r="L29"/>
  <c r="L26"/>
  <c r="F29"/>
  <c r="H29"/>
  <c r="I29" s="1"/>
  <c r="H28" i="3"/>
  <c r="I28" s="1"/>
  <c r="F28"/>
  <c r="H43" i="2"/>
  <c r="I43" s="1"/>
  <c r="H44"/>
  <c r="I44" s="1"/>
  <c r="F43"/>
  <c r="F44"/>
  <c r="L4" i="3"/>
  <c r="L8" s="1"/>
  <c r="L5"/>
  <c r="L6"/>
  <c r="L3"/>
  <c r="H6"/>
  <c r="I6" s="1"/>
  <c r="F6"/>
  <c r="H28" i="2"/>
  <c r="I28" s="1"/>
  <c r="F28"/>
  <c r="H21" i="3"/>
  <c r="I21" s="1"/>
  <c r="F21"/>
  <c r="F22" i="2"/>
  <c r="H22"/>
  <c r="I22" s="1"/>
  <c r="F21"/>
  <c r="H21"/>
  <c r="I21" s="1"/>
  <c r="F20"/>
  <c r="H20"/>
  <c r="I20" s="1"/>
  <c r="F11"/>
  <c r="H11"/>
  <c r="I11" s="1"/>
  <c r="L29" i="3" l="1"/>
  <c r="L12" i="2"/>
  <c r="L45"/>
  <c r="L30"/>
  <c r="L5"/>
  <c r="F62" i="1"/>
  <c r="H62"/>
  <c r="I62" s="1"/>
  <c r="F32"/>
  <c r="H32"/>
  <c r="I32" s="1"/>
  <c r="F31"/>
  <c r="H31"/>
  <c r="I31" s="1"/>
  <c r="H27" i="3" l="1"/>
  <c r="I27" s="1"/>
  <c r="H26"/>
  <c r="F27"/>
  <c r="L23" i="2" l="1"/>
  <c r="F9" i="1"/>
  <c r="H9"/>
  <c r="I9" s="1"/>
  <c r="H52" l="1"/>
  <c r="I52" s="1"/>
  <c r="H53"/>
  <c r="I53" s="1"/>
  <c r="H54"/>
  <c r="I54" s="1"/>
  <c r="F52"/>
  <c r="F53"/>
  <c r="F54"/>
  <c r="H45"/>
  <c r="I45" s="1"/>
  <c r="H46"/>
  <c r="I46" s="1"/>
  <c r="F45"/>
  <c r="F46"/>
  <c r="F30"/>
  <c r="H30"/>
  <c r="I30" s="1"/>
  <c r="F29"/>
  <c r="H29"/>
  <c r="I29" s="1"/>
  <c r="F28" l="1"/>
  <c r="H28"/>
  <c r="I28" s="1"/>
  <c r="H61"/>
  <c r="I61" s="1"/>
  <c r="F61"/>
  <c r="H60"/>
  <c r="I60" s="1"/>
  <c r="F60"/>
  <c r="H59"/>
  <c r="I59" s="1"/>
  <c r="J59" s="1"/>
  <c r="F59"/>
  <c r="G59" s="1"/>
  <c r="H58"/>
  <c r="I58" s="1"/>
  <c r="F58"/>
  <c r="G60" l="1"/>
  <c r="G61" s="1"/>
  <c r="J60"/>
  <c r="J61" s="1"/>
  <c r="J62" s="1"/>
  <c r="H5" i="3"/>
  <c r="I5" s="1"/>
  <c r="F5"/>
  <c r="H20"/>
  <c r="I20" s="1"/>
  <c r="J20" s="1"/>
  <c r="J21" s="1"/>
  <c r="F20"/>
  <c r="G20" s="1"/>
  <c r="F10" i="2"/>
  <c r="H10"/>
  <c r="I10" s="1"/>
  <c r="G21" i="3" l="1"/>
  <c r="G62" i="1"/>
  <c r="G63" s="1"/>
  <c r="H51"/>
  <c r="I51" s="1"/>
  <c r="J51" s="1"/>
  <c r="J52" s="1"/>
  <c r="J53" s="1"/>
  <c r="J54" s="1"/>
  <c r="J55" s="1"/>
  <c r="F51"/>
  <c r="G51" s="1"/>
  <c r="H50"/>
  <c r="I50" s="1"/>
  <c r="F50"/>
  <c r="H44"/>
  <c r="I44" s="1"/>
  <c r="F44"/>
  <c r="H43"/>
  <c r="I43" s="1"/>
  <c r="J43" s="1"/>
  <c r="F43"/>
  <c r="G43" s="1"/>
  <c r="H42"/>
  <c r="I42" s="1"/>
  <c r="F42"/>
  <c r="H26"/>
  <c r="I26" s="1"/>
  <c r="H27"/>
  <c r="I27" s="1"/>
  <c r="F26"/>
  <c r="F27"/>
  <c r="G44" l="1"/>
  <c r="G45" s="1"/>
  <c r="G46" s="1"/>
  <c r="G47" s="1"/>
  <c r="G23" i="3"/>
  <c r="J44" i="1"/>
  <c r="J45" s="1"/>
  <c r="J46" s="1"/>
  <c r="G52"/>
  <c r="G53" s="1"/>
  <c r="G54" s="1"/>
  <c r="G55" l="1"/>
  <c r="G56" s="1"/>
  <c r="G48"/>
  <c r="G81" l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H25" l="1"/>
  <c r="I25" s="1"/>
  <c r="J25" s="1"/>
  <c r="J26" s="1"/>
  <c r="J27" s="1"/>
  <c r="J28" s="1"/>
  <c r="J29" s="1"/>
  <c r="J30" s="1"/>
  <c r="J31" s="1"/>
  <c r="J32" s="1"/>
  <c r="J33" s="1"/>
  <c r="F25"/>
  <c r="H24"/>
  <c r="I24" s="1"/>
  <c r="F24"/>
  <c r="H19" i="2"/>
  <c r="I19" s="1"/>
  <c r="F19"/>
  <c r="H18"/>
  <c r="I18" s="1"/>
  <c r="F18"/>
  <c r="H17"/>
  <c r="I17" s="1"/>
  <c r="F17"/>
  <c r="H16"/>
  <c r="I16" s="1"/>
  <c r="J16" s="1"/>
  <c r="F16"/>
  <c r="G16" s="1"/>
  <c r="H15"/>
  <c r="I15" s="1"/>
  <c r="F15"/>
  <c r="H9"/>
  <c r="I9" s="1"/>
  <c r="F9"/>
  <c r="H8"/>
  <c r="I8" s="1"/>
  <c r="J8" s="1"/>
  <c r="F8"/>
  <c r="G8" s="1"/>
  <c r="H7"/>
  <c r="I7" s="1"/>
  <c r="F7"/>
  <c r="G17" l="1"/>
  <c r="G18" s="1"/>
  <c r="G19" s="1"/>
  <c r="G20" s="1"/>
  <c r="G21" s="1"/>
  <c r="G22" s="1"/>
  <c r="G23" s="1"/>
  <c r="G24" s="1"/>
  <c r="J9"/>
  <c r="J10" s="1"/>
  <c r="J11" s="1"/>
  <c r="J17"/>
  <c r="J18" s="1"/>
  <c r="J19" s="1"/>
  <c r="J20" s="1"/>
  <c r="J21" s="1"/>
  <c r="J22" s="1"/>
  <c r="G25" i="1"/>
  <c r="G26" s="1"/>
  <c r="G27" s="1"/>
  <c r="G28" s="1"/>
  <c r="G29" s="1"/>
  <c r="G30" s="1"/>
  <c r="G9" i="2"/>
  <c r="G31" i="1" l="1"/>
  <c r="G32" s="1"/>
  <c r="G10" i="2"/>
  <c r="F42"/>
  <c r="F27"/>
  <c r="G27" s="1"/>
  <c r="H27"/>
  <c r="I27" s="1"/>
  <c r="J27" s="1"/>
  <c r="G33" i="1" l="1"/>
  <c r="G34" s="1"/>
  <c r="G35" s="1"/>
  <c r="G11" i="2"/>
  <c r="G12" s="1"/>
  <c r="G13" s="1"/>
  <c r="I26" i="3"/>
  <c r="J26" s="1"/>
  <c r="J27" s="1"/>
  <c r="J28" s="1"/>
  <c r="F26"/>
  <c r="F25"/>
  <c r="H25"/>
  <c r="I25" s="1"/>
  <c r="G26" l="1"/>
  <c r="G27" s="1"/>
  <c r="G28" s="1"/>
  <c r="G29" s="1"/>
  <c r="H26" i="2"/>
  <c r="I26" s="1"/>
  <c r="F26"/>
  <c r="H42"/>
  <c r="I42" s="1"/>
  <c r="J42" s="1"/>
  <c r="J43" s="1"/>
  <c r="J44" s="1"/>
  <c r="G42"/>
  <c r="G43" s="1"/>
  <c r="G44" s="1"/>
  <c r="G45" s="1"/>
  <c r="G46" s="1"/>
  <c r="H41"/>
  <c r="I41" s="1"/>
  <c r="F41"/>
  <c r="G30" i="3" l="1"/>
  <c r="G31" s="1"/>
  <c r="H19"/>
  <c r="I19" s="1"/>
  <c r="F19"/>
  <c r="H4" i="2" l="1"/>
  <c r="I4" s="1"/>
  <c r="J4" s="1"/>
  <c r="F4"/>
  <c r="H4" i="3" l="1"/>
  <c r="I4" s="1"/>
  <c r="J4" s="1"/>
  <c r="J5" s="1"/>
  <c r="J6" s="1"/>
  <c r="J7" s="1"/>
  <c r="F4"/>
  <c r="G4" s="1"/>
  <c r="H3"/>
  <c r="I3" s="1"/>
  <c r="F3"/>
  <c r="G5" l="1"/>
  <c r="H3" i="2"/>
  <c r="I3" s="1"/>
  <c r="F3"/>
  <c r="G4" s="1"/>
  <c r="G5" s="1"/>
  <c r="F8" i="1"/>
  <c r="H8"/>
  <c r="I8" s="1"/>
  <c r="F7"/>
  <c r="H7"/>
  <c r="I7" s="1"/>
  <c r="G6" i="3" l="1"/>
  <c r="G7" s="1"/>
  <c r="G8" s="1"/>
  <c r="G9" s="1"/>
  <c r="G10" s="1"/>
  <c r="G11" s="1"/>
  <c r="J28" i="2"/>
  <c r="J29" s="1"/>
  <c r="G28"/>
  <c r="G29" l="1"/>
  <c r="H6" i="1"/>
  <c r="I6" s="1"/>
  <c r="F6"/>
  <c r="H5"/>
  <c r="I5" s="1"/>
  <c r="F5"/>
  <c r="H4"/>
  <c r="I4" s="1"/>
  <c r="J4" s="1"/>
  <c r="F4"/>
  <c r="G4" s="1"/>
  <c r="H3"/>
  <c r="I3" s="1"/>
  <c r="F3"/>
  <c r="G30" i="2" l="1"/>
  <c r="G31" s="1"/>
  <c r="G32" s="1"/>
  <c r="G33" s="1"/>
  <c r="G5" i="1"/>
  <c r="G6" s="1"/>
  <c r="G7" s="1"/>
  <c r="G8" s="1"/>
  <c r="J5"/>
  <c r="J6" s="1"/>
  <c r="J7" s="1"/>
  <c r="J8" s="1"/>
  <c r="J9" s="1"/>
  <c r="J10" s="1"/>
  <c r="J11" s="1"/>
  <c r="G9" l="1"/>
  <c r="G10" l="1"/>
  <c r="G11" s="1"/>
  <c r="G12" s="1"/>
  <c r="G13"/>
  <c r="G14" s="1"/>
  <c r="G15" l="1"/>
  <c r="G16" s="1"/>
  <c r="G17" s="1"/>
  <c r="G18" s="1"/>
  <c r="G19" s="1"/>
  <c r="G20" s="1"/>
  <c r="G21" s="1"/>
  <c r="G22" s="1"/>
</calcChain>
</file>

<file path=xl/sharedStrings.xml><?xml version="1.0" encoding="utf-8"?>
<sst xmlns="http://schemas.openxmlformats.org/spreadsheetml/2006/main" count="211" uniqueCount="115">
  <si>
    <t>ITEM</t>
  </si>
  <si>
    <t>QTY</t>
  </si>
  <si>
    <t>COST PRICE</t>
  </si>
  <si>
    <t>SELLING PRICE</t>
  </si>
  <si>
    <t>MARGIN</t>
  </si>
  <si>
    <t>VALUE</t>
  </si>
  <si>
    <t>CUMMULATIVE VALUE</t>
  </si>
  <si>
    <t>TOTAL MARGIN</t>
  </si>
  <si>
    <t>NAME</t>
  </si>
  <si>
    <t>TAUSI</t>
  </si>
  <si>
    <t>CUMMULATIVE MARGIN</t>
  </si>
  <si>
    <t>Mhn 6kg gas</t>
  </si>
  <si>
    <t>Mhn 15kg gas</t>
  </si>
  <si>
    <t>Burner</t>
  </si>
  <si>
    <t>Mhn 38kg gas</t>
  </si>
  <si>
    <t>CAROL</t>
  </si>
  <si>
    <t>AFRICANA</t>
  </si>
  <si>
    <t>M-PESA</t>
  </si>
  <si>
    <t>TEGETA</t>
  </si>
  <si>
    <t>MLALAKUWA</t>
  </si>
  <si>
    <t>LINDA</t>
  </si>
  <si>
    <t>Lunch</t>
  </si>
  <si>
    <t>PEMBE</t>
  </si>
  <si>
    <t>GRAND</t>
  </si>
  <si>
    <t>SUMMARY</t>
  </si>
  <si>
    <t>TOTAL SALES</t>
  </si>
  <si>
    <t>COST OF SALES</t>
  </si>
  <si>
    <t>GROSS PROFIT</t>
  </si>
  <si>
    <t>EXPENSES</t>
  </si>
  <si>
    <t>NET PROFIT</t>
  </si>
  <si>
    <t>Mhn 6kg complete</t>
  </si>
  <si>
    <t xml:space="preserve"> </t>
  </si>
  <si>
    <t>TABATA</t>
  </si>
  <si>
    <t>DEBORA</t>
  </si>
  <si>
    <t>LINA A/C</t>
  </si>
  <si>
    <t>TOTAL</t>
  </si>
  <si>
    <t>CASH TO BOSS</t>
  </si>
  <si>
    <t>Mhn 6kg gas &amp; cyl.</t>
  </si>
  <si>
    <t>Trivet</t>
  </si>
  <si>
    <t>happys lunch</t>
  </si>
  <si>
    <t xml:space="preserve">M-PESA </t>
  </si>
  <si>
    <t>GODOWN</t>
  </si>
  <si>
    <t>CO2 gas 25kg</t>
  </si>
  <si>
    <t>CASH TO LINA</t>
  </si>
  <si>
    <t>cash to lina</t>
  </si>
  <si>
    <t>From godown</t>
  </si>
  <si>
    <t>phone credit</t>
  </si>
  <si>
    <t>M/MAGRETH</t>
  </si>
  <si>
    <t>Taifa 6kg complete</t>
  </si>
  <si>
    <t>Taifa 6kg gas</t>
  </si>
  <si>
    <t>Taifa 6kg cyl.</t>
  </si>
  <si>
    <t>O2 gas 8.5</t>
  </si>
  <si>
    <t>M/JENIPHER</t>
  </si>
  <si>
    <t>EQUITY ACCOUNT</t>
  </si>
  <si>
    <t>O2 gas 8.5kg</t>
  </si>
  <si>
    <t>Mhn &amp; taifa 6kg gas</t>
  </si>
  <si>
    <t>TIGO-PESA</t>
  </si>
  <si>
    <t>payment to laborer</t>
  </si>
  <si>
    <t>OFFICE</t>
  </si>
  <si>
    <t>payment for gas transport to customer</t>
  </si>
  <si>
    <t>Mhn 15kg cyl.</t>
  </si>
  <si>
    <t>Mhn 6kg compact gas</t>
  </si>
  <si>
    <t>Mhn 6kg cyl.</t>
  </si>
  <si>
    <t>From carol</t>
  </si>
  <si>
    <t>From magreth</t>
  </si>
  <si>
    <t>From jennifer</t>
  </si>
  <si>
    <t>from tausi</t>
  </si>
  <si>
    <t>from tabata</t>
  </si>
  <si>
    <t>DATE; 14-OCTOBER-2019</t>
  </si>
  <si>
    <t>D.A 6.3 gas</t>
  </si>
  <si>
    <t>Nikai cooker</t>
  </si>
  <si>
    <t>electricity</t>
  </si>
  <si>
    <t xml:space="preserve">D.A 6.3 gas </t>
  </si>
  <si>
    <t>Taifa  6kg complete</t>
  </si>
  <si>
    <t>Regulator L/P</t>
  </si>
  <si>
    <t>purchase of water</t>
  </si>
  <si>
    <t>Mr.pauls lunch(maendeleo bank)</t>
  </si>
  <si>
    <t>fuel for truck T887DQQ</t>
  </si>
  <si>
    <t>koki ya bomba bought</t>
  </si>
  <si>
    <t>payment to plumber</t>
  </si>
  <si>
    <t>allowance payment to pastor shayo</t>
  </si>
  <si>
    <t>payment for Magreth Nyereres lunch</t>
  </si>
  <si>
    <t>payment for puncher fixing truck T785DLV</t>
  </si>
  <si>
    <t>Getruda A/C</t>
  </si>
  <si>
    <t>Medical O2 gas 8.5</t>
  </si>
  <si>
    <t>payment for mashakas transport to bank</t>
  </si>
  <si>
    <t>purchase of phone credit</t>
  </si>
  <si>
    <t>deposit to DTB bank</t>
  </si>
  <si>
    <t>Mhn 38kg cyl.</t>
  </si>
  <si>
    <t>Medical O2 gas 1.36</t>
  </si>
  <si>
    <t>Deposit to DTB</t>
  </si>
  <si>
    <t>Mhn 38kg  gas</t>
  </si>
  <si>
    <t>payment for levy</t>
  </si>
  <si>
    <t>diesel T900DKK</t>
  </si>
  <si>
    <t>fuel T166DRP</t>
  </si>
  <si>
    <t>Phone credit</t>
  </si>
  <si>
    <t>linda allowance</t>
  </si>
  <si>
    <t xml:space="preserve">M-PESA  </t>
  </si>
  <si>
    <t>From Carol 12/10</t>
  </si>
  <si>
    <t>From tausi</t>
  </si>
  <si>
    <t>Hance (mhn 6kg 35@14,100)</t>
  </si>
  <si>
    <t>Hance (mhn 15kg 10@35,750)</t>
  </si>
  <si>
    <t>purchase of fuel for truck T887DQQ</t>
  </si>
  <si>
    <t>purchase of fuel for truck T165DRP</t>
  </si>
  <si>
    <t>payment for crossing the truck kivukoni from depot</t>
  </si>
  <si>
    <t>advance payment to sape</t>
  </si>
  <si>
    <t>payment for jennifer and mremas lunch</t>
  </si>
  <si>
    <t>purchase of uel for truck T704DKL</t>
  </si>
  <si>
    <t>payment for carol and peters lunch marketing</t>
  </si>
  <si>
    <t>allowance payment to peter joseph</t>
  </si>
  <si>
    <t>payment for linas transport</t>
  </si>
  <si>
    <t>advance payment to abdallah</t>
  </si>
  <si>
    <t>transport of gas from mihan depot kigamboni to doreen</t>
  </si>
  <si>
    <t>payment for jack, magreth and drivers lunch mkt.</t>
  </si>
  <si>
    <t>phone credit purchased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</si>
</sst>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_-;\-* #,##0_-;_-* &quot;-&quot;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 wrapText="1"/>
    </xf>
    <xf numFmtId="43" fontId="4" fillId="0" borderId="0" xfId="1" applyFont="1"/>
    <xf numFmtId="43" fontId="3" fillId="2" borderId="0" xfId="1" applyFont="1" applyFill="1" applyAlignment="1">
      <alignment horizontal="center" wrapText="1"/>
    </xf>
    <xf numFmtId="43" fontId="0" fillId="0" borderId="0" xfId="1" applyFont="1"/>
    <xf numFmtId="43" fontId="0" fillId="0" borderId="0" xfId="0" applyNumberFormat="1"/>
    <xf numFmtId="43" fontId="2" fillId="0" borderId="0" xfId="1" applyFont="1"/>
    <xf numFmtId="43" fontId="2" fillId="0" borderId="0" xfId="0" applyNumberFormat="1" applyFont="1"/>
    <xf numFmtId="43" fontId="1" fillId="0" borderId="0" xfId="1" applyFont="1"/>
    <xf numFmtId="43" fontId="0" fillId="0" borderId="0" xfId="0" applyNumberFormat="1" applyFont="1"/>
    <xf numFmtId="43" fontId="6" fillId="0" borderId="0" xfId="0" applyNumberFormat="1" applyFont="1"/>
    <xf numFmtId="0" fontId="4" fillId="0" borderId="0" xfId="0" applyFont="1" applyAlignment="1">
      <alignment horizontal="right"/>
    </xf>
    <xf numFmtId="43" fontId="2" fillId="0" borderId="1" xfId="1" applyFont="1" applyBorder="1"/>
    <xf numFmtId="0" fontId="0" fillId="0" borderId="1" xfId="0" applyBorder="1"/>
    <xf numFmtId="43" fontId="2" fillId="0" borderId="1" xfId="0" applyNumberFormat="1" applyFont="1" applyBorder="1"/>
    <xf numFmtId="43" fontId="2" fillId="0" borderId="0" xfId="0" applyNumberFormat="1" applyFont="1" applyAlignment="1">
      <alignment horizontal="center"/>
    </xf>
    <xf numFmtId="4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43" fontId="2" fillId="0" borderId="5" xfId="0" applyNumberFormat="1" applyFont="1" applyBorder="1"/>
    <xf numFmtId="43" fontId="0" fillId="0" borderId="0" xfId="0" applyNumberFormat="1" applyFont="1" applyBorder="1"/>
    <xf numFmtId="43" fontId="2" fillId="0" borderId="5" xfId="1" applyFont="1" applyBorder="1"/>
    <xf numFmtId="43" fontId="1" fillId="0" borderId="0" xfId="1" applyFont="1" applyBorder="1"/>
    <xf numFmtId="43" fontId="2" fillId="0" borderId="0" xfId="0" applyNumberFormat="1" applyFont="1" applyAlignment="1">
      <alignment horizontal="center"/>
    </xf>
    <xf numFmtId="43" fontId="0" fillId="0" borderId="0" xfId="0" applyNumberFormat="1" applyFont="1" applyAlignment="1">
      <alignment horizontal="center"/>
    </xf>
    <xf numFmtId="43" fontId="2" fillId="0" borderId="0" xfId="0" applyNumberFormat="1" applyFont="1" applyBorder="1"/>
    <xf numFmtId="43" fontId="2" fillId="0" borderId="0" xfId="0" applyNumberFormat="1" applyFont="1" applyAlignment="1">
      <alignment horizontal="center"/>
    </xf>
    <xf numFmtId="16" fontId="2" fillId="0" borderId="0" xfId="0" applyNumberFormat="1" applyFont="1"/>
    <xf numFmtId="0" fontId="2" fillId="0" borderId="0" xfId="0" applyFont="1" applyAlignment="1">
      <alignment horizontal="left"/>
    </xf>
    <xf numFmtId="0" fontId="0" fillId="0" borderId="0" xfId="0" applyFill="1"/>
    <xf numFmtId="164" fontId="2" fillId="0" borderId="0" xfId="2" applyFont="1"/>
    <xf numFmtId="0" fontId="5" fillId="0" borderId="0" xfId="0" applyFont="1"/>
    <xf numFmtId="43" fontId="5" fillId="0" borderId="0" xfId="0" applyNumberFormat="1" applyFont="1"/>
    <xf numFmtId="43" fontId="2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topLeftCell="A56" workbookViewId="0">
      <selection activeCell="H97" sqref="H97"/>
    </sheetView>
  </sheetViews>
  <sheetFormatPr defaultRowHeight="15"/>
  <cols>
    <col min="1" max="1" width="14.28515625" customWidth="1"/>
    <col min="2" max="2" width="23.5703125" customWidth="1"/>
    <col min="3" max="3" width="5.85546875" customWidth="1"/>
    <col min="4" max="5" width="11.5703125" style="8" bestFit="1" customWidth="1"/>
    <col min="6" max="6" width="16" customWidth="1"/>
    <col min="7" max="7" width="15.140625" customWidth="1"/>
    <col min="8" max="8" width="11.5703125" bestFit="1" customWidth="1"/>
    <col min="9" max="9" width="11.28515625" customWidth="1"/>
    <col min="10" max="10" width="15.140625" customWidth="1"/>
    <col min="12" max="12" width="16.140625" customWidth="1"/>
    <col min="13" max="13" width="11.5703125" bestFit="1" customWidth="1"/>
  </cols>
  <sheetData>
    <row r="1" spans="1:12" s="4" customFormat="1" ht="15.75">
      <c r="A1" s="15"/>
      <c r="B1" s="15"/>
      <c r="C1" s="15"/>
      <c r="D1" s="37" t="s">
        <v>68</v>
      </c>
      <c r="E1" s="37"/>
      <c r="F1" s="37"/>
      <c r="G1" s="37"/>
      <c r="H1" s="37"/>
      <c r="I1" s="37"/>
      <c r="J1" s="37"/>
    </row>
    <row r="2" spans="1:12" s="2" customFormat="1" ht="30">
      <c r="A2" s="5" t="s">
        <v>8</v>
      </c>
      <c r="B2" s="5" t="s">
        <v>0</v>
      </c>
      <c r="C2" s="5" t="s">
        <v>1</v>
      </c>
      <c r="D2" s="7" t="s">
        <v>2</v>
      </c>
      <c r="E2" s="7" t="s">
        <v>3</v>
      </c>
      <c r="F2" s="5" t="s">
        <v>5</v>
      </c>
      <c r="G2" s="5" t="s">
        <v>6</v>
      </c>
      <c r="H2" s="5" t="s">
        <v>4</v>
      </c>
      <c r="I2" s="5" t="s">
        <v>7</v>
      </c>
      <c r="J2" s="5" t="s">
        <v>10</v>
      </c>
    </row>
    <row r="3" spans="1:12">
      <c r="A3" s="31" t="s">
        <v>9</v>
      </c>
      <c r="B3" t="s">
        <v>72</v>
      </c>
      <c r="C3">
        <v>1</v>
      </c>
      <c r="D3" s="8">
        <v>127864.8</v>
      </c>
      <c r="E3" s="8">
        <v>133000</v>
      </c>
      <c r="F3" s="9">
        <f t="shared" ref="F3:F11" si="0">C3*E3</f>
        <v>133000</v>
      </c>
      <c r="G3" s="9">
        <v>133000</v>
      </c>
      <c r="H3" s="9">
        <f t="shared" ref="H3:H11" si="1">E3-D3</f>
        <v>5135.1999999999971</v>
      </c>
      <c r="I3" s="9">
        <f t="shared" ref="I3:I11" si="2">C3*H3</f>
        <v>5135.1999999999971</v>
      </c>
      <c r="J3" s="9">
        <v>5135.2</v>
      </c>
      <c r="L3" s="9">
        <f>C3*D3</f>
        <v>127864.8</v>
      </c>
    </row>
    <row r="4" spans="1:12">
      <c r="A4" s="30"/>
      <c r="B4" t="s">
        <v>11</v>
      </c>
      <c r="C4">
        <v>2</v>
      </c>
      <c r="D4" s="8">
        <v>13800</v>
      </c>
      <c r="E4" s="8">
        <v>18000</v>
      </c>
      <c r="F4" s="9">
        <f t="shared" si="0"/>
        <v>36000</v>
      </c>
      <c r="G4" s="9">
        <f>G3+F4</f>
        <v>169000</v>
      </c>
      <c r="H4" s="9">
        <f t="shared" si="1"/>
        <v>4200</v>
      </c>
      <c r="I4" s="9">
        <f t="shared" si="2"/>
        <v>8400</v>
      </c>
      <c r="J4" s="9">
        <f t="shared" ref="J4:J11" si="3">J3+I4</f>
        <v>13535.2</v>
      </c>
      <c r="L4" s="9">
        <f t="shared" ref="L4:L10" si="4">C4*D4</f>
        <v>27600</v>
      </c>
    </row>
    <row r="5" spans="1:12">
      <c r="B5" t="s">
        <v>11</v>
      </c>
      <c r="C5">
        <v>1</v>
      </c>
      <c r="D5" s="8">
        <v>13800</v>
      </c>
      <c r="E5" s="8">
        <v>17000</v>
      </c>
      <c r="F5" s="9">
        <f t="shared" si="0"/>
        <v>17000</v>
      </c>
      <c r="G5" s="9">
        <f t="shared" ref="G5:G11" si="5">G4+F5</f>
        <v>186000</v>
      </c>
      <c r="H5" s="9">
        <f t="shared" si="1"/>
        <v>3200</v>
      </c>
      <c r="I5" s="9">
        <f t="shared" si="2"/>
        <v>3200</v>
      </c>
      <c r="J5" s="9">
        <f t="shared" si="3"/>
        <v>16735.2</v>
      </c>
      <c r="L5" s="9">
        <f t="shared" si="4"/>
        <v>13800</v>
      </c>
    </row>
    <row r="6" spans="1:12">
      <c r="B6" t="s">
        <v>12</v>
      </c>
      <c r="C6">
        <v>1</v>
      </c>
      <c r="D6" s="8">
        <v>35250</v>
      </c>
      <c r="E6" s="8">
        <v>42000</v>
      </c>
      <c r="F6" s="9">
        <f t="shared" si="0"/>
        <v>42000</v>
      </c>
      <c r="G6" s="9">
        <f t="shared" si="5"/>
        <v>228000</v>
      </c>
      <c r="H6" s="9">
        <f t="shared" si="1"/>
        <v>6750</v>
      </c>
      <c r="I6" s="9">
        <f t="shared" si="2"/>
        <v>6750</v>
      </c>
      <c r="J6" s="9">
        <f t="shared" si="3"/>
        <v>23485.200000000001</v>
      </c>
      <c r="L6" s="9">
        <f t="shared" si="4"/>
        <v>35250</v>
      </c>
    </row>
    <row r="7" spans="1:12">
      <c r="B7" t="s">
        <v>12</v>
      </c>
      <c r="C7">
        <v>1</v>
      </c>
      <c r="D7" s="8">
        <v>35250</v>
      </c>
      <c r="E7" s="8">
        <v>45000</v>
      </c>
      <c r="F7" s="9">
        <f t="shared" si="0"/>
        <v>45000</v>
      </c>
      <c r="G7" s="9">
        <f t="shared" si="5"/>
        <v>273000</v>
      </c>
      <c r="H7" s="9">
        <f t="shared" si="1"/>
        <v>9750</v>
      </c>
      <c r="I7" s="9">
        <f t="shared" si="2"/>
        <v>9750</v>
      </c>
      <c r="J7" s="9">
        <f t="shared" si="3"/>
        <v>33235.199999999997</v>
      </c>
      <c r="L7" s="9">
        <f t="shared" si="4"/>
        <v>35250</v>
      </c>
    </row>
    <row r="8" spans="1:12">
      <c r="B8" t="s">
        <v>73</v>
      </c>
      <c r="C8">
        <v>2</v>
      </c>
      <c r="D8" s="8">
        <v>39100</v>
      </c>
      <c r="E8" s="8">
        <v>42000</v>
      </c>
      <c r="F8" s="9">
        <f t="shared" si="0"/>
        <v>84000</v>
      </c>
      <c r="G8" s="23">
        <f t="shared" si="5"/>
        <v>357000</v>
      </c>
      <c r="H8" s="9">
        <f t="shared" si="1"/>
        <v>2900</v>
      </c>
      <c r="I8" s="9">
        <f t="shared" si="2"/>
        <v>5800</v>
      </c>
      <c r="J8" s="13">
        <f t="shared" si="3"/>
        <v>39035.199999999997</v>
      </c>
      <c r="L8" s="9">
        <f t="shared" si="4"/>
        <v>78200</v>
      </c>
    </row>
    <row r="9" spans="1:12">
      <c r="B9" t="s">
        <v>74</v>
      </c>
      <c r="C9">
        <v>1</v>
      </c>
      <c r="D9" s="8">
        <v>10000</v>
      </c>
      <c r="E9" s="8">
        <v>15000</v>
      </c>
      <c r="F9" s="9">
        <f t="shared" si="0"/>
        <v>15000</v>
      </c>
      <c r="G9" s="23">
        <f t="shared" si="5"/>
        <v>372000</v>
      </c>
      <c r="H9" s="9">
        <f t="shared" si="1"/>
        <v>5000</v>
      </c>
      <c r="I9" s="9">
        <f t="shared" si="2"/>
        <v>5000</v>
      </c>
      <c r="J9" s="13">
        <f t="shared" si="3"/>
        <v>44035.199999999997</v>
      </c>
      <c r="L9" s="9">
        <f t="shared" si="4"/>
        <v>10000</v>
      </c>
    </row>
    <row r="10" spans="1:12">
      <c r="B10" t="s">
        <v>13</v>
      </c>
      <c r="C10">
        <v>1</v>
      </c>
      <c r="D10" s="8">
        <v>2500</v>
      </c>
      <c r="E10" s="8">
        <v>5000</v>
      </c>
      <c r="F10" s="9">
        <f t="shared" si="0"/>
        <v>5000</v>
      </c>
      <c r="G10" s="23">
        <f t="shared" si="5"/>
        <v>377000</v>
      </c>
      <c r="H10" s="9">
        <f t="shared" si="1"/>
        <v>2500</v>
      </c>
      <c r="I10" s="9">
        <f t="shared" si="2"/>
        <v>2500</v>
      </c>
      <c r="J10" s="13">
        <f t="shared" si="3"/>
        <v>46535.199999999997</v>
      </c>
      <c r="L10" s="9">
        <f t="shared" si="4"/>
        <v>2500</v>
      </c>
    </row>
    <row r="11" spans="1:12" ht="15.75" thickBot="1">
      <c r="B11" t="s">
        <v>13</v>
      </c>
      <c r="C11">
        <v>1</v>
      </c>
      <c r="D11" s="8">
        <v>2500</v>
      </c>
      <c r="E11" s="8">
        <v>6000</v>
      </c>
      <c r="F11" s="9">
        <f t="shared" si="0"/>
        <v>6000</v>
      </c>
      <c r="G11" s="22">
        <f t="shared" si="5"/>
        <v>383000</v>
      </c>
      <c r="H11" s="9">
        <f t="shared" si="1"/>
        <v>3500</v>
      </c>
      <c r="I11" s="9">
        <f t="shared" si="2"/>
        <v>3500</v>
      </c>
      <c r="J11" s="11">
        <f t="shared" si="3"/>
        <v>50035.199999999997</v>
      </c>
      <c r="L11" s="11">
        <f>SUM(L3:L10)</f>
        <v>330464.8</v>
      </c>
    </row>
    <row r="12" spans="1:12" s="1" customFormat="1">
      <c r="B12" s="1" t="s">
        <v>75</v>
      </c>
      <c r="D12" s="10"/>
      <c r="E12" s="10"/>
      <c r="F12" s="11">
        <v>-5000</v>
      </c>
      <c r="G12" s="28">
        <f>G11+F12</f>
        <v>378000</v>
      </c>
      <c r="H12" s="11"/>
      <c r="I12" s="11"/>
      <c r="J12" s="11"/>
      <c r="L12" s="11"/>
    </row>
    <row r="13" spans="1:12">
      <c r="B13" s="1" t="s">
        <v>76</v>
      </c>
      <c r="C13" s="36">
        <v>-10000</v>
      </c>
      <c r="D13" s="36"/>
      <c r="E13" s="36"/>
      <c r="F13" s="36"/>
      <c r="G13" s="28">
        <f>G12+C13</f>
        <v>368000</v>
      </c>
      <c r="H13" s="13"/>
      <c r="I13" s="13"/>
      <c r="J13" s="11"/>
      <c r="L13" s="11"/>
    </row>
    <row r="14" spans="1:12">
      <c r="B14" s="1" t="s">
        <v>77</v>
      </c>
      <c r="C14" s="36">
        <v>-10000</v>
      </c>
      <c r="D14" s="36"/>
      <c r="E14" s="36"/>
      <c r="F14" s="36"/>
      <c r="G14" s="28">
        <f>G13+C14</f>
        <v>358000</v>
      </c>
      <c r="H14" s="13"/>
      <c r="I14" s="13"/>
      <c r="J14" s="11"/>
      <c r="L14" s="9"/>
    </row>
    <row r="15" spans="1:12">
      <c r="B15" s="1" t="s">
        <v>78</v>
      </c>
      <c r="C15" s="36">
        <v>-15000</v>
      </c>
      <c r="D15" s="36"/>
      <c r="E15" s="36"/>
      <c r="F15" s="36"/>
      <c r="G15" s="28">
        <f>G14+C15</f>
        <v>343000</v>
      </c>
      <c r="H15" s="13"/>
      <c r="I15" s="13"/>
      <c r="J15" s="11"/>
      <c r="L15" s="9"/>
    </row>
    <row r="16" spans="1:12">
      <c r="B16" s="1" t="s">
        <v>79</v>
      </c>
      <c r="C16" s="19"/>
      <c r="D16" s="19"/>
      <c r="E16" s="19"/>
      <c r="F16" s="19">
        <v>-2000</v>
      </c>
      <c r="G16" s="28">
        <f t="shared" ref="G16:G22" si="6">G15+F16</f>
        <v>341000</v>
      </c>
      <c r="H16" s="13"/>
      <c r="I16" s="13"/>
      <c r="J16" s="11"/>
      <c r="L16" s="9"/>
    </row>
    <row r="17" spans="1:12">
      <c r="B17" s="1" t="s">
        <v>80</v>
      </c>
      <c r="C17" s="26"/>
      <c r="D17" s="26"/>
      <c r="E17" s="26"/>
      <c r="F17" s="26">
        <v>-100000</v>
      </c>
      <c r="G17" s="28">
        <f t="shared" si="6"/>
        <v>241000</v>
      </c>
      <c r="H17" s="13"/>
      <c r="I17" s="13"/>
      <c r="J17" s="11"/>
      <c r="L17" s="9"/>
    </row>
    <row r="18" spans="1:12">
      <c r="B18" s="1" t="s">
        <v>81</v>
      </c>
      <c r="C18" s="29"/>
      <c r="D18" s="29"/>
      <c r="E18" s="29"/>
      <c r="F18" s="29">
        <v>-5000</v>
      </c>
      <c r="G18" s="28">
        <f t="shared" si="6"/>
        <v>236000</v>
      </c>
      <c r="H18" s="13"/>
      <c r="I18" s="13"/>
      <c r="J18" s="11"/>
      <c r="L18" s="9"/>
    </row>
    <row r="19" spans="1:12">
      <c r="B19" s="1" t="s">
        <v>82</v>
      </c>
      <c r="C19" s="29"/>
      <c r="D19" s="29"/>
      <c r="E19" s="29"/>
      <c r="F19" s="29">
        <v>-3000</v>
      </c>
      <c r="G19" s="28">
        <f t="shared" si="6"/>
        <v>233000</v>
      </c>
      <c r="H19" s="13"/>
      <c r="I19" s="13"/>
      <c r="J19" s="11"/>
      <c r="L19" s="9"/>
    </row>
    <row r="20" spans="1:12">
      <c r="B20" s="1" t="s">
        <v>83</v>
      </c>
      <c r="C20" s="29"/>
      <c r="D20" s="29"/>
      <c r="E20" s="29"/>
      <c r="F20" s="29">
        <v>-18000</v>
      </c>
      <c r="G20" s="28">
        <f t="shared" si="6"/>
        <v>215000</v>
      </c>
      <c r="H20" s="13"/>
      <c r="I20" s="13"/>
      <c r="J20" s="11"/>
      <c r="L20" s="9"/>
    </row>
    <row r="21" spans="1:12">
      <c r="B21" s="1" t="s">
        <v>43</v>
      </c>
      <c r="C21" s="29"/>
      <c r="D21" s="29"/>
      <c r="E21" s="29"/>
      <c r="F21" s="29">
        <v>-200000</v>
      </c>
      <c r="G21" s="28">
        <f t="shared" si="6"/>
        <v>15000</v>
      </c>
      <c r="H21" s="13"/>
      <c r="I21" s="13"/>
      <c r="J21" s="11"/>
      <c r="L21" s="9"/>
    </row>
    <row r="22" spans="1:12">
      <c r="B22" s="1" t="s">
        <v>43</v>
      </c>
      <c r="C22" s="29"/>
      <c r="D22" s="29"/>
      <c r="E22" s="29"/>
      <c r="F22" s="29">
        <v>-15000</v>
      </c>
      <c r="G22" s="28">
        <f t="shared" si="6"/>
        <v>0</v>
      </c>
      <c r="H22" s="13"/>
      <c r="I22" s="13"/>
      <c r="J22" s="11"/>
      <c r="L22" s="9"/>
    </row>
    <row r="23" spans="1:12">
      <c r="B23" s="1"/>
      <c r="C23" s="20"/>
      <c r="D23" s="20"/>
      <c r="E23" s="20"/>
      <c r="F23" s="20"/>
      <c r="G23" s="11"/>
      <c r="H23" s="13"/>
      <c r="I23" s="13"/>
      <c r="J23" s="11"/>
      <c r="L23" s="9"/>
    </row>
    <row r="24" spans="1:12">
      <c r="A24" s="1" t="s">
        <v>15</v>
      </c>
      <c r="B24" s="3" t="s">
        <v>12</v>
      </c>
      <c r="C24" s="3">
        <v>21</v>
      </c>
      <c r="D24" s="12">
        <v>35250</v>
      </c>
      <c r="E24" s="12">
        <v>39000</v>
      </c>
      <c r="F24" s="13">
        <f t="shared" ref="F24:F33" si="7">C24*E24</f>
        <v>819000</v>
      </c>
      <c r="G24" s="12">
        <v>819000</v>
      </c>
      <c r="H24" s="13">
        <f t="shared" ref="H24:H33" si="8">E24-D24</f>
        <v>3750</v>
      </c>
      <c r="I24" s="13">
        <f t="shared" ref="I24:I33" si="9">C24*H24</f>
        <v>78750</v>
      </c>
      <c r="J24" s="8">
        <v>78750</v>
      </c>
      <c r="L24" s="9">
        <f>C24*D24</f>
        <v>740250</v>
      </c>
    </row>
    <row r="25" spans="1:12">
      <c r="B25" s="3" t="s">
        <v>11</v>
      </c>
      <c r="C25" s="3">
        <v>47</v>
      </c>
      <c r="D25" s="8">
        <v>13800</v>
      </c>
      <c r="E25" s="8">
        <v>16000</v>
      </c>
      <c r="F25" s="13">
        <f t="shared" si="7"/>
        <v>752000</v>
      </c>
      <c r="G25" s="12">
        <f t="shared" ref="G25:G33" si="10">G24+F25</f>
        <v>1571000</v>
      </c>
      <c r="H25" s="9">
        <f t="shared" si="8"/>
        <v>2200</v>
      </c>
      <c r="I25" s="9">
        <f t="shared" si="9"/>
        <v>103400</v>
      </c>
      <c r="J25" s="13">
        <f>J24+I25</f>
        <v>182150</v>
      </c>
      <c r="L25" s="9">
        <f t="shared" ref="L25:L33" si="11">C25*D25</f>
        <v>648600</v>
      </c>
    </row>
    <row r="26" spans="1:12">
      <c r="B26" s="3" t="s">
        <v>49</v>
      </c>
      <c r="C26" s="3">
        <v>45</v>
      </c>
      <c r="D26" s="8">
        <v>13500</v>
      </c>
      <c r="E26" s="8">
        <v>16000</v>
      </c>
      <c r="F26" s="13">
        <f t="shared" si="7"/>
        <v>720000</v>
      </c>
      <c r="G26" s="12">
        <f t="shared" si="10"/>
        <v>2291000</v>
      </c>
      <c r="H26" s="9">
        <f t="shared" si="8"/>
        <v>2500</v>
      </c>
      <c r="I26" s="9">
        <f t="shared" si="9"/>
        <v>112500</v>
      </c>
      <c r="J26" s="13">
        <f t="shared" ref="J26:J33" si="12">J25+I26</f>
        <v>294650</v>
      </c>
      <c r="L26" s="9">
        <f t="shared" si="11"/>
        <v>607500</v>
      </c>
    </row>
    <row r="27" spans="1:12">
      <c r="B27" s="3" t="s">
        <v>60</v>
      </c>
      <c r="C27" s="3">
        <v>1</v>
      </c>
      <c r="D27" s="8">
        <v>38000</v>
      </c>
      <c r="E27" s="8">
        <v>40000</v>
      </c>
      <c r="F27" s="13">
        <f t="shared" si="7"/>
        <v>40000</v>
      </c>
      <c r="G27" s="25">
        <f t="shared" si="10"/>
        <v>2331000</v>
      </c>
      <c r="H27" s="9">
        <f t="shared" si="8"/>
        <v>2000</v>
      </c>
      <c r="I27" s="9">
        <f t="shared" si="9"/>
        <v>2000</v>
      </c>
      <c r="J27" s="13">
        <f t="shared" si="12"/>
        <v>296650</v>
      </c>
      <c r="L27" s="9">
        <f t="shared" si="11"/>
        <v>38000</v>
      </c>
    </row>
    <row r="28" spans="1:12">
      <c r="B28" s="3" t="s">
        <v>14</v>
      </c>
      <c r="C28" s="3">
        <v>1</v>
      </c>
      <c r="D28" s="8">
        <v>76900</v>
      </c>
      <c r="E28" s="8">
        <v>85000</v>
      </c>
      <c r="F28" s="13">
        <f t="shared" si="7"/>
        <v>85000</v>
      </c>
      <c r="G28" s="25">
        <f t="shared" si="10"/>
        <v>2416000</v>
      </c>
      <c r="H28" s="9">
        <f t="shared" si="8"/>
        <v>8100</v>
      </c>
      <c r="I28" s="9">
        <f t="shared" si="9"/>
        <v>8100</v>
      </c>
      <c r="J28" s="13">
        <f t="shared" si="12"/>
        <v>304750</v>
      </c>
      <c r="L28" s="9">
        <f t="shared" si="11"/>
        <v>76900</v>
      </c>
    </row>
    <row r="29" spans="1:12">
      <c r="B29" s="3" t="s">
        <v>88</v>
      </c>
      <c r="C29" s="3">
        <v>1</v>
      </c>
      <c r="D29" s="8">
        <v>80000</v>
      </c>
      <c r="E29" s="8">
        <v>85000</v>
      </c>
      <c r="F29" s="13">
        <f t="shared" si="7"/>
        <v>85000</v>
      </c>
      <c r="G29" s="25">
        <f t="shared" si="10"/>
        <v>2501000</v>
      </c>
      <c r="H29" s="9">
        <f t="shared" si="8"/>
        <v>5000</v>
      </c>
      <c r="I29" s="9">
        <f t="shared" si="9"/>
        <v>5000</v>
      </c>
      <c r="J29" s="13">
        <f t="shared" si="12"/>
        <v>309750</v>
      </c>
      <c r="L29" s="9">
        <f t="shared" si="11"/>
        <v>80000</v>
      </c>
    </row>
    <row r="30" spans="1:12">
      <c r="B30" s="3" t="s">
        <v>50</v>
      </c>
      <c r="C30" s="3">
        <v>4</v>
      </c>
      <c r="D30" s="8">
        <v>18000</v>
      </c>
      <c r="E30" s="8">
        <v>19000</v>
      </c>
      <c r="F30" s="13">
        <f t="shared" si="7"/>
        <v>76000</v>
      </c>
      <c r="G30" s="25">
        <f t="shared" si="10"/>
        <v>2577000</v>
      </c>
      <c r="H30" s="9">
        <f t="shared" si="8"/>
        <v>1000</v>
      </c>
      <c r="I30" s="9">
        <f t="shared" si="9"/>
        <v>4000</v>
      </c>
      <c r="J30" s="13">
        <f t="shared" si="12"/>
        <v>313750</v>
      </c>
      <c r="L30" s="9">
        <f t="shared" si="11"/>
        <v>72000</v>
      </c>
    </row>
    <row r="31" spans="1:12">
      <c r="B31" s="3" t="s">
        <v>62</v>
      </c>
      <c r="C31" s="3">
        <v>5</v>
      </c>
      <c r="D31" s="8">
        <v>20000</v>
      </c>
      <c r="E31" s="8">
        <v>20000</v>
      </c>
      <c r="F31" s="13">
        <f t="shared" si="7"/>
        <v>100000</v>
      </c>
      <c r="G31" s="25">
        <f t="shared" si="10"/>
        <v>2677000</v>
      </c>
      <c r="H31" s="9">
        <f t="shared" si="8"/>
        <v>0</v>
      </c>
      <c r="I31" s="9">
        <f t="shared" si="9"/>
        <v>0</v>
      </c>
      <c r="J31" s="13">
        <f t="shared" si="12"/>
        <v>313750</v>
      </c>
      <c r="L31" s="9">
        <f t="shared" si="11"/>
        <v>100000</v>
      </c>
    </row>
    <row r="32" spans="1:12">
      <c r="B32" s="3" t="s">
        <v>38</v>
      </c>
      <c r="C32" s="3">
        <v>3</v>
      </c>
      <c r="D32" s="8">
        <v>2800</v>
      </c>
      <c r="E32" s="8">
        <v>3500</v>
      </c>
      <c r="F32" s="13">
        <f t="shared" si="7"/>
        <v>10500</v>
      </c>
      <c r="G32" s="25">
        <f t="shared" si="10"/>
        <v>2687500</v>
      </c>
      <c r="H32" s="9">
        <f t="shared" si="8"/>
        <v>700</v>
      </c>
      <c r="I32" s="9">
        <f t="shared" si="9"/>
        <v>2100</v>
      </c>
      <c r="J32" s="13">
        <f t="shared" si="12"/>
        <v>315850</v>
      </c>
      <c r="L32" s="9">
        <f t="shared" si="11"/>
        <v>8400</v>
      </c>
    </row>
    <row r="33" spans="1:12" ht="15.75" thickBot="1">
      <c r="B33" s="3" t="s">
        <v>13</v>
      </c>
      <c r="C33" s="3">
        <v>3</v>
      </c>
      <c r="D33" s="8">
        <v>2500</v>
      </c>
      <c r="E33" s="8">
        <v>3500</v>
      </c>
      <c r="F33" s="13">
        <f t="shared" si="7"/>
        <v>10500</v>
      </c>
      <c r="G33" s="24">
        <f t="shared" si="10"/>
        <v>2698000</v>
      </c>
      <c r="H33" s="9">
        <f t="shared" si="8"/>
        <v>1000</v>
      </c>
      <c r="I33" s="9">
        <f t="shared" si="9"/>
        <v>3000</v>
      </c>
      <c r="J33" s="11">
        <f t="shared" si="12"/>
        <v>318850</v>
      </c>
      <c r="L33" s="9">
        <f t="shared" si="11"/>
        <v>7500</v>
      </c>
    </row>
    <row r="34" spans="1:12" s="3" customFormat="1">
      <c r="B34" s="1" t="s">
        <v>44</v>
      </c>
      <c r="C34" s="1"/>
      <c r="D34" s="10"/>
      <c r="E34" s="10"/>
      <c r="F34" s="10">
        <v>-914000</v>
      </c>
      <c r="G34" s="11">
        <f>G33+F34</f>
        <v>1784000</v>
      </c>
      <c r="H34" s="1"/>
      <c r="I34" s="1"/>
      <c r="J34" s="1"/>
      <c r="L34" s="11">
        <f>SUM(L24:L33)</f>
        <v>2379150</v>
      </c>
    </row>
    <row r="35" spans="1:12" s="3" customFormat="1">
      <c r="B35" s="1" t="s">
        <v>44</v>
      </c>
      <c r="C35"/>
      <c r="D35" s="8"/>
      <c r="E35" s="8"/>
      <c r="F35" s="10">
        <v>-997000</v>
      </c>
      <c r="G35" s="11">
        <f t="shared" ref="G35" si="13">G34+F35</f>
        <v>787000</v>
      </c>
      <c r="H35"/>
      <c r="I35"/>
      <c r="J35"/>
    </row>
    <row r="36" spans="1:12" s="3" customFormat="1">
      <c r="B36" s="1" t="s">
        <v>17</v>
      </c>
      <c r="C36"/>
      <c r="D36" s="8"/>
      <c r="E36" s="8"/>
      <c r="F36" s="10"/>
      <c r="G36" s="11"/>
      <c r="H36"/>
      <c r="I36"/>
      <c r="J36"/>
    </row>
    <row r="37" spans="1:12" s="3" customFormat="1">
      <c r="B37" s="1" t="s">
        <v>17</v>
      </c>
      <c r="C37"/>
      <c r="D37" s="8"/>
      <c r="E37" s="8"/>
      <c r="F37" s="10"/>
      <c r="G37" s="11"/>
      <c r="H37"/>
      <c r="I37"/>
      <c r="J37"/>
    </row>
    <row r="38" spans="1:12" s="3" customFormat="1">
      <c r="B38" s="1" t="s">
        <v>17</v>
      </c>
      <c r="C38"/>
      <c r="D38" s="8"/>
      <c r="E38" s="8"/>
      <c r="F38" s="10"/>
      <c r="G38" s="11"/>
      <c r="H38"/>
      <c r="I38"/>
      <c r="J38"/>
    </row>
    <row r="39" spans="1:12" s="3" customFormat="1">
      <c r="B39" s="1" t="s">
        <v>17</v>
      </c>
      <c r="C39"/>
      <c r="D39" s="8"/>
      <c r="E39" s="8"/>
      <c r="F39" s="10"/>
      <c r="G39" s="11"/>
      <c r="H39"/>
      <c r="I39"/>
      <c r="J39"/>
    </row>
    <row r="40" spans="1:12" s="3" customFormat="1">
      <c r="B40" s="1" t="s">
        <v>17</v>
      </c>
      <c r="C40"/>
      <c r="D40" s="8"/>
      <c r="E40" s="8"/>
      <c r="F40" s="10"/>
      <c r="G40" s="11"/>
      <c r="H40"/>
      <c r="I40"/>
      <c r="J40"/>
    </row>
    <row r="41" spans="1:12" s="3" customFormat="1">
      <c r="B41" s="1"/>
      <c r="C41"/>
      <c r="D41" s="8"/>
      <c r="E41" s="8"/>
      <c r="F41" s="10"/>
      <c r="G41" s="11"/>
      <c r="H41"/>
      <c r="I41"/>
      <c r="J41"/>
    </row>
    <row r="42" spans="1:12" s="3" customFormat="1">
      <c r="A42" s="1" t="s">
        <v>41</v>
      </c>
      <c r="B42" s="1" t="s">
        <v>84</v>
      </c>
      <c r="C42">
        <v>3</v>
      </c>
      <c r="D42" s="8">
        <v>14000</v>
      </c>
      <c r="E42" s="8">
        <v>23000</v>
      </c>
      <c r="F42" s="12">
        <f>C42*E42</f>
        <v>69000</v>
      </c>
      <c r="G42" s="13">
        <v>69000</v>
      </c>
      <c r="H42" s="9">
        <f>E42-D42</f>
        <v>9000</v>
      </c>
      <c r="I42" s="9">
        <f>C42*H42</f>
        <v>27000</v>
      </c>
      <c r="J42" s="9">
        <v>27000</v>
      </c>
      <c r="L42" s="13">
        <f>C42*D42</f>
        <v>42000</v>
      </c>
    </row>
    <row r="43" spans="1:12" s="3" customFormat="1">
      <c r="B43" s="1" t="s">
        <v>42</v>
      </c>
      <c r="C43">
        <v>1</v>
      </c>
      <c r="D43" s="8">
        <v>71682.240000000005</v>
      </c>
      <c r="E43" s="8">
        <v>83000</v>
      </c>
      <c r="F43" s="12">
        <f>C43*E43</f>
        <v>83000</v>
      </c>
      <c r="G43" s="13">
        <f>G42+F43</f>
        <v>152000</v>
      </c>
      <c r="H43" s="9">
        <f>E43-D43</f>
        <v>11317.759999999995</v>
      </c>
      <c r="I43" s="9">
        <f>C43*H43</f>
        <v>11317.759999999995</v>
      </c>
      <c r="J43" s="9">
        <f>J42+I43</f>
        <v>38317.759999999995</v>
      </c>
      <c r="L43" s="13">
        <f t="shared" ref="L43:L46" si="14">C43*D43</f>
        <v>71682.240000000005</v>
      </c>
    </row>
    <row r="44" spans="1:12" s="3" customFormat="1">
      <c r="B44" s="1" t="s">
        <v>89</v>
      </c>
      <c r="C44">
        <v>2</v>
      </c>
      <c r="D44" s="8">
        <v>5000</v>
      </c>
      <c r="E44" s="8">
        <v>10000</v>
      </c>
      <c r="F44" s="12">
        <f t="shared" ref="F44:F46" si="15">C44*E44</f>
        <v>20000</v>
      </c>
      <c r="G44" s="23">
        <f t="shared" ref="G44:G46" si="16">G43+F44</f>
        <v>172000</v>
      </c>
      <c r="H44" s="9">
        <f t="shared" ref="H44:H46" si="17">E44-D44</f>
        <v>5000</v>
      </c>
      <c r="I44" s="9">
        <f t="shared" ref="I44:I46" si="18">C44*H44</f>
        <v>10000</v>
      </c>
      <c r="J44" s="13">
        <f t="shared" ref="J44:J46" si="19">J43+I44</f>
        <v>48317.759999999995</v>
      </c>
      <c r="L44" s="13">
        <f t="shared" si="14"/>
        <v>10000</v>
      </c>
    </row>
    <row r="45" spans="1:12" s="3" customFormat="1">
      <c r="B45" s="1" t="s">
        <v>12</v>
      </c>
      <c r="C45">
        <v>10</v>
      </c>
      <c r="D45" s="8">
        <v>35250</v>
      </c>
      <c r="E45" s="8">
        <v>36250</v>
      </c>
      <c r="F45" s="12">
        <f t="shared" si="15"/>
        <v>362500</v>
      </c>
      <c r="G45" s="23">
        <f t="shared" si="16"/>
        <v>534500</v>
      </c>
      <c r="H45" s="9">
        <f t="shared" si="17"/>
        <v>1000</v>
      </c>
      <c r="I45" s="9">
        <f t="shared" si="18"/>
        <v>10000</v>
      </c>
      <c r="J45" s="13">
        <f t="shared" si="19"/>
        <v>58317.759999999995</v>
      </c>
      <c r="L45" s="13">
        <f t="shared" si="14"/>
        <v>352500</v>
      </c>
    </row>
    <row r="46" spans="1:12" s="3" customFormat="1" ht="15.75" thickBot="1">
      <c r="B46" s="1" t="s">
        <v>11</v>
      </c>
      <c r="C46">
        <v>28</v>
      </c>
      <c r="D46" s="27">
        <v>13800</v>
      </c>
      <c r="E46" s="8">
        <v>14300</v>
      </c>
      <c r="F46" s="12">
        <f t="shared" si="15"/>
        <v>400400</v>
      </c>
      <c r="G46" s="22">
        <f t="shared" si="16"/>
        <v>934900</v>
      </c>
      <c r="H46" s="9">
        <f t="shared" si="17"/>
        <v>500</v>
      </c>
      <c r="I46" s="9">
        <f t="shared" si="18"/>
        <v>14000</v>
      </c>
      <c r="J46" s="11">
        <f t="shared" si="19"/>
        <v>72317.759999999995</v>
      </c>
      <c r="L46" s="13">
        <f t="shared" si="14"/>
        <v>386400</v>
      </c>
    </row>
    <row r="47" spans="1:12" s="3" customFormat="1">
      <c r="B47" s="1" t="s">
        <v>43</v>
      </c>
      <c r="C47"/>
      <c r="D47" s="8"/>
      <c r="E47" s="8"/>
      <c r="F47" s="10">
        <v>-89000</v>
      </c>
      <c r="G47" s="11">
        <f>G46+F47</f>
        <v>845900</v>
      </c>
      <c r="H47"/>
      <c r="I47"/>
      <c r="J47"/>
      <c r="L47" s="11">
        <f>SUM(L42:L46)</f>
        <v>862582.24</v>
      </c>
    </row>
    <row r="48" spans="1:12" s="3" customFormat="1">
      <c r="B48" s="1" t="s">
        <v>43</v>
      </c>
      <c r="C48"/>
      <c r="D48" s="8"/>
      <c r="E48" s="8"/>
      <c r="F48" s="10">
        <v>-845900</v>
      </c>
      <c r="G48" s="11">
        <f>G47+F48</f>
        <v>0</v>
      </c>
      <c r="H48"/>
      <c r="I48"/>
      <c r="J48"/>
      <c r="L48" s="11"/>
    </row>
    <row r="49" spans="1:12" s="3" customFormat="1">
      <c r="B49" s="1"/>
      <c r="C49"/>
      <c r="D49" s="8"/>
      <c r="E49" s="8"/>
      <c r="F49" s="10"/>
      <c r="G49" s="11"/>
      <c r="H49"/>
      <c r="I49"/>
      <c r="J49"/>
    </row>
    <row r="50" spans="1:12" s="3" customFormat="1">
      <c r="A50" s="1" t="s">
        <v>47</v>
      </c>
      <c r="B50" s="1" t="s">
        <v>11</v>
      </c>
      <c r="C50">
        <v>44</v>
      </c>
      <c r="D50" s="8">
        <v>13800</v>
      </c>
      <c r="E50" s="8">
        <v>16000</v>
      </c>
      <c r="F50" s="12">
        <f>C50*E50</f>
        <v>704000</v>
      </c>
      <c r="G50" s="13">
        <v>704000</v>
      </c>
      <c r="H50" s="9">
        <f>E50-D50</f>
        <v>2200</v>
      </c>
      <c r="I50" s="9">
        <f>C50*H50</f>
        <v>96800</v>
      </c>
      <c r="J50" s="8">
        <v>96800</v>
      </c>
      <c r="L50" s="13">
        <f>C50*D50</f>
        <v>607200</v>
      </c>
    </row>
    <row r="51" spans="1:12" s="3" customFormat="1">
      <c r="A51" s="1"/>
      <c r="B51" s="1" t="s">
        <v>12</v>
      </c>
      <c r="C51">
        <v>5</v>
      </c>
      <c r="D51" s="8">
        <v>35250</v>
      </c>
      <c r="E51" s="8">
        <v>39000</v>
      </c>
      <c r="F51" s="12">
        <f>C51*E51</f>
        <v>195000</v>
      </c>
      <c r="G51" s="23">
        <f>G50+F51</f>
        <v>899000</v>
      </c>
      <c r="H51" s="9">
        <f>E51-D51</f>
        <v>3750</v>
      </c>
      <c r="I51" s="9">
        <f>C51*H51</f>
        <v>18750</v>
      </c>
      <c r="J51" s="13">
        <f>J50+I51</f>
        <v>115550</v>
      </c>
      <c r="L51" s="13">
        <f t="shared" ref="L51:L55" si="20">C51*D51</f>
        <v>176250</v>
      </c>
    </row>
    <row r="52" spans="1:12" s="3" customFormat="1">
      <c r="A52" s="1"/>
      <c r="B52" s="1" t="s">
        <v>13</v>
      </c>
      <c r="C52">
        <v>10</v>
      </c>
      <c r="D52" s="8">
        <v>2500</v>
      </c>
      <c r="E52" s="8">
        <v>3500</v>
      </c>
      <c r="F52" s="12">
        <f t="shared" ref="F52:F55" si="21">C52*E52</f>
        <v>35000</v>
      </c>
      <c r="G52" s="23">
        <f t="shared" ref="G52:G55" si="22">G51+F52</f>
        <v>934000</v>
      </c>
      <c r="H52" s="9">
        <f t="shared" ref="H52:H55" si="23">E52-D52</f>
        <v>1000</v>
      </c>
      <c r="I52" s="9">
        <f t="shared" ref="I52:I55" si="24">C52*H52</f>
        <v>10000</v>
      </c>
      <c r="J52" s="13">
        <f t="shared" ref="J52:J55" si="25">J51+I52</f>
        <v>125550</v>
      </c>
      <c r="L52" s="13">
        <f t="shared" si="20"/>
        <v>25000</v>
      </c>
    </row>
    <row r="53" spans="1:12" s="3" customFormat="1">
      <c r="A53" s="1"/>
      <c r="B53" s="1" t="s">
        <v>50</v>
      </c>
      <c r="C53">
        <v>6</v>
      </c>
      <c r="D53" s="8">
        <v>18000</v>
      </c>
      <c r="E53" s="8">
        <v>19000</v>
      </c>
      <c r="F53" s="12">
        <f t="shared" si="21"/>
        <v>114000</v>
      </c>
      <c r="G53" s="23">
        <f t="shared" si="22"/>
        <v>1048000</v>
      </c>
      <c r="H53" s="9">
        <f t="shared" si="23"/>
        <v>1000</v>
      </c>
      <c r="I53" s="9">
        <f t="shared" si="24"/>
        <v>6000</v>
      </c>
      <c r="J53" s="13">
        <f t="shared" si="25"/>
        <v>131550</v>
      </c>
      <c r="L53" s="13">
        <f t="shared" si="20"/>
        <v>108000</v>
      </c>
    </row>
    <row r="54" spans="1:12" s="3" customFormat="1">
      <c r="A54" s="1"/>
      <c r="B54" s="1" t="s">
        <v>62</v>
      </c>
      <c r="C54">
        <v>4</v>
      </c>
      <c r="D54" s="8">
        <v>20000</v>
      </c>
      <c r="E54" s="8">
        <v>20000</v>
      </c>
      <c r="F54" s="12">
        <f t="shared" si="21"/>
        <v>80000</v>
      </c>
      <c r="G54" s="23">
        <f t="shared" si="22"/>
        <v>1128000</v>
      </c>
      <c r="H54" s="9">
        <f t="shared" si="23"/>
        <v>0</v>
      </c>
      <c r="I54" s="9">
        <f t="shared" si="24"/>
        <v>0</v>
      </c>
      <c r="J54" s="13">
        <f t="shared" si="25"/>
        <v>131550</v>
      </c>
      <c r="L54" s="13">
        <f t="shared" si="20"/>
        <v>80000</v>
      </c>
    </row>
    <row r="55" spans="1:12" s="3" customFormat="1" ht="15.75" thickBot="1">
      <c r="A55" s="1"/>
      <c r="B55" s="1" t="s">
        <v>38</v>
      </c>
      <c r="C55">
        <v>6</v>
      </c>
      <c r="D55" s="8">
        <v>2800</v>
      </c>
      <c r="E55" s="8">
        <v>3500</v>
      </c>
      <c r="F55" s="12">
        <f t="shared" si="21"/>
        <v>21000</v>
      </c>
      <c r="G55" s="22">
        <f t="shared" si="22"/>
        <v>1149000</v>
      </c>
      <c r="H55" s="9">
        <f t="shared" si="23"/>
        <v>700</v>
      </c>
      <c r="I55" s="9">
        <f t="shared" si="24"/>
        <v>4200</v>
      </c>
      <c r="J55" s="11">
        <f t="shared" si="25"/>
        <v>135750</v>
      </c>
      <c r="L55" s="13">
        <f t="shared" si="20"/>
        <v>16800</v>
      </c>
    </row>
    <row r="56" spans="1:12" s="3" customFormat="1">
      <c r="B56" s="1" t="s">
        <v>44</v>
      </c>
      <c r="C56"/>
      <c r="D56" s="8"/>
      <c r="E56" s="8"/>
      <c r="F56" s="10">
        <v>-1149000</v>
      </c>
      <c r="G56" s="11">
        <f>G55+F56</f>
        <v>0</v>
      </c>
      <c r="H56"/>
      <c r="I56"/>
      <c r="J56"/>
      <c r="L56" s="11">
        <f>SUM(L50:L55)</f>
        <v>1013250</v>
      </c>
    </row>
    <row r="57" spans="1:12" s="3" customFormat="1">
      <c r="B57" s="1"/>
      <c r="C57"/>
      <c r="D57" s="8"/>
      <c r="E57" s="8"/>
      <c r="F57" s="10"/>
      <c r="G57" s="11"/>
      <c r="H57"/>
      <c r="I57"/>
      <c r="J57"/>
      <c r="L57" s="11"/>
    </row>
    <row r="58" spans="1:12" s="3" customFormat="1">
      <c r="A58" s="1" t="s">
        <v>52</v>
      </c>
      <c r="B58" s="3" t="s">
        <v>11</v>
      </c>
      <c r="C58">
        <v>35</v>
      </c>
      <c r="D58" s="8">
        <v>13800</v>
      </c>
      <c r="E58" s="8">
        <v>16000</v>
      </c>
      <c r="F58" s="12">
        <f>C58*E58</f>
        <v>560000</v>
      </c>
      <c r="G58" s="13">
        <v>560000</v>
      </c>
      <c r="H58" s="9">
        <f>E58-D58</f>
        <v>2200</v>
      </c>
      <c r="I58" s="9">
        <f>C58*H58</f>
        <v>77000</v>
      </c>
      <c r="J58" s="8">
        <v>77000</v>
      </c>
      <c r="L58" s="13">
        <f>C58*D58</f>
        <v>483000</v>
      </c>
    </row>
    <row r="59" spans="1:12" s="3" customFormat="1">
      <c r="B59" s="3" t="s">
        <v>12</v>
      </c>
      <c r="C59">
        <v>6</v>
      </c>
      <c r="D59" s="8">
        <v>35250</v>
      </c>
      <c r="E59" s="8">
        <v>39000</v>
      </c>
      <c r="F59" s="12">
        <f>C59*E59</f>
        <v>234000</v>
      </c>
      <c r="G59" s="13">
        <f>G58+F59</f>
        <v>794000</v>
      </c>
      <c r="H59" s="9">
        <f>E59-D59</f>
        <v>3750</v>
      </c>
      <c r="I59" s="9">
        <f>C59*H59</f>
        <v>22500</v>
      </c>
      <c r="J59" s="9">
        <f>J58+I59</f>
        <v>99500</v>
      </c>
      <c r="L59" s="13">
        <f t="shared" ref="L59:L62" si="26">C59*D59</f>
        <v>211500</v>
      </c>
    </row>
    <row r="60" spans="1:12" s="3" customFormat="1">
      <c r="B60" s="3" t="s">
        <v>62</v>
      </c>
      <c r="C60">
        <v>6</v>
      </c>
      <c r="D60" s="8">
        <v>20000</v>
      </c>
      <c r="E60" s="8">
        <v>20000</v>
      </c>
      <c r="F60" s="12">
        <f>C60*E60</f>
        <v>120000</v>
      </c>
      <c r="G60" s="13">
        <f>G59+F60</f>
        <v>914000</v>
      </c>
      <c r="H60" s="9">
        <f>E60-D60</f>
        <v>0</v>
      </c>
      <c r="I60" s="9">
        <f>C60*H60</f>
        <v>0</v>
      </c>
      <c r="J60" s="9">
        <f>J59+I60</f>
        <v>99500</v>
      </c>
      <c r="L60" s="13">
        <f t="shared" si="26"/>
        <v>120000</v>
      </c>
    </row>
    <row r="61" spans="1:12" s="3" customFormat="1">
      <c r="B61" s="3" t="s">
        <v>13</v>
      </c>
      <c r="C61">
        <v>1</v>
      </c>
      <c r="D61" s="8">
        <v>2500</v>
      </c>
      <c r="E61" s="8">
        <v>5000</v>
      </c>
      <c r="F61" s="12">
        <f t="shared" ref="F61:F62" si="27">C61*E61</f>
        <v>5000</v>
      </c>
      <c r="G61" s="23">
        <f t="shared" ref="G61:G62" si="28">G60+F61</f>
        <v>919000</v>
      </c>
      <c r="H61" s="9">
        <f t="shared" ref="H61:H62" si="29">E61-D61</f>
        <v>2500</v>
      </c>
      <c r="I61" s="9">
        <f t="shared" ref="I61:I62" si="30">C61*H61</f>
        <v>2500</v>
      </c>
      <c r="J61" s="13">
        <f t="shared" ref="J61:J62" si="31">J60+I61</f>
        <v>102000</v>
      </c>
      <c r="L61" s="13">
        <f t="shared" si="26"/>
        <v>2500</v>
      </c>
    </row>
    <row r="62" spans="1:12" s="3" customFormat="1" ht="15.75" thickBot="1">
      <c r="B62" s="3" t="s">
        <v>38</v>
      </c>
      <c r="C62">
        <v>2</v>
      </c>
      <c r="D62" s="8">
        <v>2800</v>
      </c>
      <c r="E62" s="8">
        <v>5000</v>
      </c>
      <c r="F62" s="12">
        <f t="shared" si="27"/>
        <v>10000</v>
      </c>
      <c r="G62" s="22">
        <f t="shared" si="28"/>
        <v>929000</v>
      </c>
      <c r="H62" s="9">
        <f t="shared" si="29"/>
        <v>2200</v>
      </c>
      <c r="I62" s="9">
        <f t="shared" si="30"/>
        <v>4400</v>
      </c>
      <c r="J62" s="11">
        <f t="shared" si="31"/>
        <v>106400</v>
      </c>
      <c r="L62" s="13">
        <f t="shared" si="26"/>
        <v>5600</v>
      </c>
    </row>
    <row r="63" spans="1:12" s="3" customFormat="1">
      <c r="B63" s="1" t="s">
        <v>44</v>
      </c>
      <c r="C63"/>
      <c r="D63" s="8"/>
      <c r="E63" s="8"/>
      <c r="F63" s="10">
        <v>-929000</v>
      </c>
      <c r="G63" s="28">
        <f>G62+F63</f>
        <v>0</v>
      </c>
      <c r="H63" s="9"/>
      <c r="I63" s="9"/>
      <c r="J63" s="11"/>
      <c r="L63" s="11">
        <f>SUM(L58:L62)</f>
        <v>822600</v>
      </c>
    </row>
    <row r="64" spans="1:12" s="3" customFormat="1">
      <c r="B64" s="1"/>
      <c r="C64"/>
      <c r="D64" s="8"/>
      <c r="E64" s="8"/>
      <c r="F64" s="10"/>
      <c r="G64" s="11"/>
      <c r="H64"/>
      <c r="I64"/>
      <c r="J64"/>
      <c r="L64" s="11"/>
    </row>
    <row r="65" spans="1:7">
      <c r="F65" s="9"/>
    </row>
    <row r="66" spans="1:7">
      <c r="A66" s="1" t="s">
        <v>34</v>
      </c>
      <c r="B66" s="1" t="s">
        <v>98</v>
      </c>
      <c r="F66" s="10"/>
      <c r="G66" s="10">
        <v>186500</v>
      </c>
    </row>
    <row r="67" spans="1:7">
      <c r="A67" s="1"/>
      <c r="B67" s="1" t="s">
        <v>63</v>
      </c>
      <c r="F67" s="10"/>
      <c r="G67" s="10">
        <v>914000</v>
      </c>
    </row>
    <row r="68" spans="1:7">
      <c r="B68" s="1" t="s">
        <v>45</v>
      </c>
      <c r="F68" s="10"/>
      <c r="G68" s="10">
        <v>845900</v>
      </c>
    </row>
    <row r="69" spans="1:7">
      <c r="B69" s="1" t="s">
        <v>63</v>
      </c>
      <c r="F69" s="10"/>
      <c r="G69" s="10">
        <v>997000</v>
      </c>
    </row>
    <row r="70" spans="1:7">
      <c r="B70" s="1" t="s">
        <v>98</v>
      </c>
      <c r="F70" s="10"/>
      <c r="G70" s="10">
        <v>35000</v>
      </c>
    </row>
    <row r="71" spans="1:7">
      <c r="B71" s="1" t="s">
        <v>64</v>
      </c>
      <c r="F71" s="11"/>
      <c r="G71" s="11">
        <v>1149000</v>
      </c>
    </row>
    <row r="72" spans="1:7">
      <c r="A72" s="1"/>
      <c r="B72" s="1" t="s">
        <v>65</v>
      </c>
      <c r="F72" s="11"/>
      <c r="G72" s="11">
        <v>929000</v>
      </c>
    </row>
    <row r="73" spans="1:7">
      <c r="A73" s="1"/>
      <c r="B73" s="1" t="s">
        <v>45</v>
      </c>
      <c r="F73" s="11"/>
      <c r="G73" s="11">
        <v>89000</v>
      </c>
    </row>
    <row r="74" spans="1:7">
      <c r="A74" s="1"/>
      <c r="B74" s="1" t="s">
        <v>99</v>
      </c>
      <c r="F74" s="11"/>
      <c r="G74" s="11">
        <v>15000</v>
      </c>
    </row>
    <row r="75" spans="1:7">
      <c r="A75" s="1"/>
      <c r="B75" s="1" t="s">
        <v>67</v>
      </c>
      <c r="F75" s="11"/>
      <c r="G75" s="11">
        <v>347000</v>
      </c>
    </row>
    <row r="76" spans="1:7">
      <c r="A76" s="1"/>
      <c r="B76" s="1" t="s">
        <v>66</v>
      </c>
      <c r="F76" s="11"/>
      <c r="G76" s="11">
        <v>200000</v>
      </c>
    </row>
    <row r="77" spans="1:7">
      <c r="A77" s="1"/>
      <c r="B77" s="1" t="s">
        <v>100</v>
      </c>
      <c r="F77" s="11"/>
      <c r="G77" s="11">
        <v>493500</v>
      </c>
    </row>
    <row r="78" spans="1:7">
      <c r="A78" s="1"/>
      <c r="B78" s="1" t="s">
        <v>101</v>
      </c>
      <c r="F78" s="11"/>
      <c r="G78" s="11">
        <v>357500</v>
      </c>
    </row>
    <row r="79" spans="1:7" ht="17.25">
      <c r="A79" s="1"/>
      <c r="B79" s="1" t="s">
        <v>35</v>
      </c>
      <c r="F79" s="11"/>
      <c r="G79" s="14">
        <f>SUM(G66:G78)</f>
        <v>6558400</v>
      </c>
    </row>
    <row r="80" spans="1:7">
      <c r="A80" s="1"/>
      <c r="B80" s="1"/>
      <c r="F80" s="11"/>
      <c r="G80" s="11"/>
    </row>
    <row r="81" spans="1:7">
      <c r="B81" s="1" t="s">
        <v>40</v>
      </c>
      <c r="F81" s="10">
        <v>-1200000</v>
      </c>
      <c r="G81" s="11">
        <f>G79+F81</f>
        <v>5358400</v>
      </c>
    </row>
    <row r="82" spans="1:7">
      <c r="A82" s="21"/>
      <c r="B82" s="1" t="s">
        <v>53</v>
      </c>
      <c r="F82" s="10">
        <v>-250000</v>
      </c>
      <c r="G82" s="11">
        <f>G81+F82</f>
        <v>5108400</v>
      </c>
    </row>
    <row r="83" spans="1:7">
      <c r="A83" s="21"/>
      <c r="B83" s="1" t="s">
        <v>56</v>
      </c>
      <c r="F83" s="10">
        <v>-2000000</v>
      </c>
      <c r="G83" s="11">
        <f>G82+F83</f>
        <v>3108400</v>
      </c>
    </row>
    <row r="84" spans="1:7">
      <c r="A84" s="21"/>
      <c r="B84" s="1" t="s">
        <v>102</v>
      </c>
      <c r="F84" s="10">
        <v>-20000</v>
      </c>
      <c r="G84" s="11">
        <f t="shared" ref="G84:G97" si="32">G83+F84</f>
        <v>3088400</v>
      </c>
    </row>
    <row r="85" spans="1:7">
      <c r="A85" s="21"/>
      <c r="B85" s="1" t="s">
        <v>103</v>
      </c>
      <c r="F85" s="10">
        <v>-30000</v>
      </c>
      <c r="G85" s="11">
        <f t="shared" si="32"/>
        <v>3058400</v>
      </c>
    </row>
    <row r="86" spans="1:7">
      <c r="B86" s="1" t="s">
        <v>104</v>
      </c>
      <c r="F86" s="10">
        <v>-14000</v>
      </c>
      <c r="G86" s="11">
        <f t="shared" si="32"/>
        <v>3044400</v>
      </c>
    </row>
    <row r="87" spans="1:7">
      <c r="B87" s="1" t="s">
        <v>105</v>
      </c>
      <c r="F87" s="10">
        <v>-5000</v>
      </c>
      <c r="G87" s="11">
        <f t="shared" si="32"/>
        <v>3039400</v>
      </c>
    </row>
    <row r="88" spans="1:7">
      <c r="B88" s="1" t="s">
        <v>106</v>
      </c>
      <c r="F88" s="10">
        <v>-5000</v>
      </c>
      <c r="G88" s="11">
        <f t="shared" si="32"/>
        <v>3034400</v>
      </c>
    </row>
    <row r="89" spans="1:7">
      <c r="B89" s="1" t="s">
        <v>107</v>
      </c>
      <c r="F89" s="11">
        <v>-30000</v>
      </c>
      <c r="G89" s="11">
        <f t="shared" si="32"/>
        <v>3004400</v>
      </c>
    </row>
    <row r="90" spans="1:7">
      <c r="B90" s="1" t="s">
        <v>108</v>
      </c>
      <c r="F90" s="10">
        <v>-5000</v>
      </c>
      <c r="G90" s="11">
        <f t="shared" si="32"/>
        <v>2999400</v>
      </c>
    </row>
    <row r="91" spans="1:7">
      <c r="B91" s="1" t="s">
        <v>109</v>
      </c>
      <c r="F91" s="10">
        <v>-13000</v>
      </c>
      <c r="G91" s="11">
        <f t="shared" si="32"/>
        <v>2986400</v>
      </c>
    </row>
    <row r="92" spans="1:7">
      <c r="B92" s="1" t="s">
        <v>110</v>
      </c>
      <c r="F92" s="10">
        <v>-10000</v>
      </c>
      <c r="G92" s="11">
        <f t="shared" si="32"/>
        <v>2976400</v>
      </c>
    </row>
    <row r="93" spans="1:7">
      <c r="B93" s="1" t="s">
        <v>111</v>
      </c>
      <c r="F93" s="10">
        <v>-10000</v>
      </c>
      <c r="G93" s="11">
        <f t="shared" si="32"/>
        <v>2966400</v>
      </c>
    </row>
    <row r="94" spans="1:7">
      <c r="B94" s="1" t="s">
        <v>112</v>
      </c>
      <c r="F94" s="10">
        <v>-200000</v>
      </c>
      <c r="G94" s="11">
        <f t="shared" si="32"/>
        <v>2766400</v>
      </c>
    </row>
    <row r="95" spans="1:7">
      <c r="B95" s="1" t="s">
        <v>113</v>
      </c>
      <c r="F95" s="11">
        <v>-7000</v>
      </c>
      <c r="G95" s="11">
        <f t="shared" si="32"/>
        <v>2759400</v>
      </c>
    </row>
    <row r="96" spans="1:7">
      <c r="B96" s="1" t="s">
        <v>114</v>
      </c>
      <c r="F96" s="10">
        <v>-2000</v>
      </c>
      <c r="G96" s="11">
        <f t="shared" si="32"/>
        <v>2757400</v>
      </c>
    </row>
    <row r="97" spans="2:8" s="4" customFormat="1" ht="15.75">
      <c r="B97" s="34" t="s">
        <v>40</v>
      </c>
      <c r="D97" s="6"/>
      <c r="E97" s="6"/>
      <c r="F97" s="35">
        <v>-2750000</v>
      </c>
      <c r="G97" s="11">
        <f t="shared" si="32"/>
        <v>7400</v>
      </c>
      <c r="H97" s="4" t="s">
        <v>31</v>
      </c>
    </row>
  </sheetData>
  <mergeCells count="4">
    <mergeCell ref="C13:F13"/>
    <mergeCell ref="C14:F14"/>
    <mergeCell ref="D1:J1"/>
    <mergeCell ref="C15:F15"/>
  </mergeCells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M8" sqref="M8"/>
    </sheetView>
  </sheetViews>
  <sheetFormatPr defaultRowHeight="15"/>
  <cols>
    <col min="1" max="1" width="12.5703125" customWidth="1"/>
    <col min="2" max="2" width="21.28515625" customWidth="1"/>
    <col min="3" max="3" width="5" bestFit="1" customWidth="1"/>
    <col min="4" max="4" width="11.5703125" style="8" bestFit="1" customWidth="1"/>
    <col min="5" max="5" width="11.5703125" style="8" customWidth="1"/>
    <col min="6" max="6" width="14.140625" customWidth="1"/>
    <col min="7" max="7" width="14.42578125" customWidth="1"/>
    <col min="8" max="8" width="11.28515625" customWidth="1"/>
    <col min="9" max="9" width="11.7109375" customWidth="1"/>
    <col min="10" max="10" width="11.5703125" customWidth="1"/>
    <col min="12" max="12" width="13" customWidth="1"/>
  </cols>
  <sheetData>
    <row r="1" spans="1:12" ht="15.75">
      <c r="A1" s="4"/>
      <c r="B1" s="4"/>
      <c r="C1" s="4"/>
      <c r="D1" s="6"/>
      <c r="E1" s="6"/>
      <c r="F1" s="37" t="s">
        <v>68</v>
      </c>
      <c r="G1" s="37"/>
      <c r="H1" s="37"/>
      <c r="I1" s="37"/>
      <c r="J1" s="37"/>
    </row>
    <row r="2" spans="1:12" ht="45">
      <c r="A2" s="5" t="s">
        <v>8</v>
      </c>
      <c r="B2" s="5" t="s">
        <v>0</v>
      </c>
      <c r="C2" s="5" t="s">
        <v>1</v>
      </c>
      <c r="D2" s="7" t="s">
        <v>2</v>
      </c>
      <c r="E2" s="7" t="s">
        <v>3</v>
      </c>
      <c r="F2" s="5" t="s">
        <v>5</v>
      </c>
      <c r="G2" s="5" t="s">
        <v>6</v>
      </c>
      <c r="H2" s="5" t="s">
        <v>4</v>
      </c>
      <c r="I2" s="5" t="s">
        <v>7</v>
      </c>
      <c r="J2" s="5" t="s">
        <v>10</v>
      </c>
    </row>
    <row r="3" spans="1:12">
      <c r="A3" s="1" t="s">
        <v>18</v>
      </c>
      <c r="B3" t="s">
        <v>51</v>
      </c>
      <c r="C3">
        <v>15</v>
      </c>
      <c r="D3" s="8">
        <v>15340</v>
      </c>
      <c r="E3" s="8">
        <v>30000</v>
      </c>
      <c r="F3" s="9">
        <f t="shared" ref="F3" si="0">C3*E3</f>
        <v>450000</v>
      </c>
      <c r="G3" s="13">
        <v>450000</v>
      </c>
      <c r="H3" s="9">
        <f t="shared" ref="H3" si="1">E3-D3</f>
        <v>14660</v>
      </c>
      <c r="I3" s="9">
        <f t="shared" ref="I3" si="2">C3*H3</f>
        <v>219900</v>
      </c>
      <c r="J3" s="12">
        <v>219900</v>
      </c>
      <c r="L3" s="9">
        <f>C3*D3</f>
        <v>230100</v>
      </c>
    </row>
    <row r="4" spans="1:12" ht="15.75" thickBot="1">
      <c r="A4" s="1"/>
      <c r="B4" t="s">
        <v>11</v>
      </c>
      <c r="C4">
        <v>2</v>
      </c>
      <c r="D4" s="8">
        <v>13800</v>
      </c>
      <c r="E4" s="8">
        <v>16000</v>
      </c>
      <c r="F4" s="9">
        <f t="shared" ref="F4" si="3">C4*E4</f>
        <v>32000</v>
      </c>
      <c r="G4" s="22">
        <f t="shared" ref="G4" si="4">G3+F4</f>
        <v>482000</v>
      </c>
      <c r="H4" s="9">
        <f t="shared" ref="H4" si="5">E4-D4</f>
        <v>2200</v>
      </c>
      <c r="I4" s="9">
        <f t="shared" ref="I4" si="6">C4*H4</f>
        <v>4400</v>
      </c>
      <c r="J4" s="12">
        <f t="shared" ref="J4" si="7">J3+I4</f>
        <v>224300</v>
      </c>
      <c r="L4" s="9">
        <f>C4*D4</f>
        <v>27600</v>
      </c>
    </row>
    <row r="5" spans="1:12" s="1" customFormat="1">
      <c r="B5" s="1" t="s">
        <v>40</v>
      </c>
      <c r="D5" s="10"/>
      <c r="E5" s="10"/>
      <c r="F5" s="10">
        <v>-482000</v>
      </c>
      <c r="G5" s="11">
        <f>G4+F5</f>
        <v>0</v>
      </c>
      <c r="H5" s="11"/>
      <c r="I5" s="11"/>
      <c r="J5" s="10"/>
      <c r="L5" s="11">
        <f>SUM(L3:L4)</f>
        <v>257700</v>
      </c>
    </row>
    <row r="7" spans="1:12">
      <c r="A7" s="1" t="s">
        <v>16</v>
      </c>
      <c r="B7" t="s">
        <v>69</v>
      </c>
      <c r="C7">
        <v>1</v>
      </c>
      <c r="D7" s="8">
        <v>127864.8</v>
      </c>
      <c r="E7" s="8">
        <v>133000</v>
      </c>
      <c r="F7" s="9">
        <f t="shared" ref="F7:F11" si="8">C7*E7</f>
        <v>133000</v>
      </c>
      <c r="G7" s="9">
        <v>133000</v>
      </c>
      <c r="H7" s="9">
        <f t="shared" ref="H7:H11" si="9">E7-D7</f>
        <v>5135.1999999999971</v>
      </c>
      <c r="I7" s="9">
        <f t="shared" ref="I7:I11" si="10">C7*H7</f>
        <v>5135.1999999999971</v>
      </c>
      <c r="J7" s="9">
        <v>5135.2</v>
      </c>
      <c r="L7" s="9">
        <f>C7*D7</f>
        <v>127864.8</v>
      </c>
    </row>
    <row r="8" spans="1:12">
      <c r="B8" t="s">
        <v>70</v>
      </c>
      <c r="C8">
        <v>1</v>
      </c>
      <c r="D8" s="8">
        <v>65000</v>
      </c>
      <c r="E8" s="8">
        <v>80000</v>
      </c>
      <c r="F8" s="9">
        <f t="shared" si="8"/>
        <v>80000</v>
      </c>
      <c r="G8" s="9">
        <f>G7+F8</f>
        <v>213000</v>
      </c>
      <c r="H8" s="9">
        <f t="shared" si="9"/>
        <v>15000</v>
      </c>
      <c r="I8" s="9">
        <f t="shared" si="10"/>
        <v>15000</v>
      </c>
      <c r="J8" s="9">
        <f>J7+I8</f>
        <v>20135.2</v>
      </c>
      <c r="L8" s="9">
        <f t="shared" ref="L8:L11" si="11">C8*D8</f>
        <v>65000</v>
      </c>
    </row>
    <row r="9" spans="1:12">
      <c r="B9" t="s">
        <v>37</v>
      </c>
      <c r="C9">
        <v>1</v>
      </c>
      <c r="D9" s="8">
        <v>33800</v>
      </c>
      <c r="E9" s="8">
        <v>37000</v>
      </c>
      <c r="F9" s="9">
        <f t="shared" si="8"/>
        <v>37000</v>
      </c>
      <c r="G9" s="9">
        <f t="shared" ref="G9:G11" si="12">G8+F9</f>
        <v>250000</v>
      </c>
      <c r="H9" s="9">
        <f t="shared" si="9"/>
        <v>3200</v>
      </c>
      <c r="I9" s="9">
        <f t="shared" si="10"/>
        <v>3200</v>
      </c>
      <c r="J9" s="9">
        <f>J8+I9</f>
        <v>23335.200000000001</v>
      </c>
      <c r="L9" s="9">
        <f t="shared" si="11"/>
        <v>33800</v>
      </c>
    </row>
    <row r="10" spans="1:12">
      <c r="B10" t="s">
        <v>11</v>
      </c>
      <c r="C10">
        <v>2</v>
      </c>
      <c r="D10" s="8">
        <v>13800</v>
      </c>
      <c r="E10" s="8">
        <v>16000</v>
      </c>
      <c r="F10" s="9">
        <f t="shared" si="8"/>
        <v>32000</v>
      </c>
      <c r="G10" s="23">
        <f t="shared" si="12"/>
        <v>282000</v>
      </c>
      <c r="H10" s="9">
        <f t="shared" si="9"/>
        <v>2200</v>
      </c>
      <c r="I10" s="9">
        <f t="shared" si="10"/>
        <v>4400</v>
      </c>
      <c r="J10" s="13">
        <f>J9+I10</f>
        <v>27735.200000000001</v>
      </c>
      <c r="L10" s="9">
        <f t="shared" si="11"/>
        <v>27600</v>
      </c>
    </row>
    <row r="11" spans="1:12" ht="15.75" thickBot="1">
      <c r="B11" t="s">
        <v>11</v>
      </c>
      <c r="C11">
        <v>1</v>
      </c>
      <c r="D11" s="8">
        <v>13800</v>
      </c>
      <c r="E11" s="8">
        <v>18000</v>
      </c>
      <c r="F11" s="9">
        <f t="shared" si="8"/>
        <v>18000</v>
      </c>
      <c r="G11" s="22">
        <f t="shared" si="12"/>
        <v>300000</v>
      </c>
      <c r="H11" s="9">
        <f t="shared" si="9"/>
        <v>4200</v>
      </c>
      <c r="I11" s="9">
        <f t="shared" si="10"/>
        <v>4200</v>
      </c>
      <c r="J11" s="11">
        <f t="shared" ref="J11" si="13">J10+I11</f>
        <v>31935.200000000001</v>
      </c>
      <c r="L11" s="9">
        <f t="shared" si="11"/>
        <v>13800</v>
      </c>
    </row>
    <row r="12" spans="1:12">
      <c r="A12" s="1"/>
      <c r="B12" s="1" t="s">
        <v>71</v>
      </c>
      <c r="C12" s="1"/>
      <c r="D12" s="10"/>
      <c r="E12" s="10"/>
      <c r="F12" s="11">
        <v>-2000</v>
      </c>
      <c r="G12" s="11">
        <f>G11+F12</f>
        <v>298000</v>
      </c>
      <c r="H12" s="9"/>
      <c r="I12" s="9"/>
      <c r="J12" s="13"/>
      <c r="L12" s="11">
        <f>SUM(L7:L11)</f>
        <v>268064.8</v>
      </c>
    </row>
    <row r="13" spans="1:12">
      <c r="A13" s="1"/>
      <c r="B13" s="1" t="s">
        <v>40</v>
      </c>
      <c r="C13" s="1"/>
      <c r="D13" s="10"/>
      <c r="E13" s="10"/>
      <c r="F13" s="11">
        <v>-298000</v>
      </c>
      <c r="G13" s="11">
        <f>G12+F13</f>
        <v>0</v>
      </c>
      <c r="H13" s="9"/>
      <c r="I13" s="9"/>
      <c r="J13" s="13"/>
      <c r="L13" s="11"/>
    </row>
    <row r="14" spans="1:12">
      <c r="B14" s="1"/>
      <c r="C14" s="1"/>
      <c r="D14" s="10"/>
      <c r="E14" s="10"/>
      <c r="F14" s="11"/>
      <c r="G14" s="11"/>
      <c r="H14" s="9"/>
      <c r="I14" s="9"/>
      <c r="J14" s="13"/>
      <c r="L14" s="9"/>
    </row>
    <row r="15" spans="1:12">
      <c r="A15" s="1" t="s">
        <v>19</v>
      </c>
      <c r="B15" s="3" t="s">
        <v>12</v>
      </c>
      <c r="C15">
        <v>2</v>
      </c>
      <c r="D15" s="8">
        <v>35250</v>
      </c>
      <c r="E15" s="8">
        <v>39000</v>
      </c>
      <c r="F15" s="9">
        <f t="shared" ref="F15:F22" si="14">C15*E15</f>
        <v>78000</v>
      </c>
      <c r="G15" s="9">
        <v>78000</v>
      </c>
      <c r="H15" s="9">
        <f t="shared" ref="H15:H22" si="15">E15-D15</f>
        <v>3750</v>
      </c>
      <c r="I15" s="9">
        <f t="shared" ref="I15:I22" si="16">C15*H15</f>
        <v>7500</v>
      </c>
      <c r="J15" s="8">
        <v>7500</v>
      </c>
      <c r="L15" s="9">
        <f>C15*D15</f>
        <v>70500</v>
      </c>
    </row>
    <row r="16" spans="1:12">
      <c r="A16" s="30"/>
      <c r="B16" s="3" t="s">
        <v>12</v>
      </c>
      <c r="C16">
        <v>1</v>
      </c>
      <c r="D16" s="8">
        <v>35250</v>
      </c>
      <c r="E16" s="8">
        <v>41000</v>
      </c>
      <c r="F16" s="9">
        <f t="shared" si="14"/>
        <v>41000</v>
      </c>
      <c r="G16" s="9">
        <f t="shared" ref="G16:G22" si="17">G15+F16</f>
        <v>119000</v>
      </c>
      <c r="H16" s="9">
        <f t="shared" si="15"/>
        <v>5750</v>
      </c>
      <c r="I16" s="9">
        <f t="shared" si="16"/>
        <v>5750</v>
      </c>
      <c r="J16" s="9">
        <f t="shared" ref="J16:J22" si="18">J15+I16</f>
        <v>13250</v>
      </c>
      <c r="L16" s="9">
        <f t="shared" ref="L16:L22" si="19">C16*D16</f>
        <v>35250</v>
      </c>
    </row>
    <row r="17" spans="1:12">
      <c r="B17" s="3" t="s">
        <v>14</v>
      </c>
      <c r="C17">
        <v>1</v>
      </c>
      <c r="D17" s="8">
        <v>76900</v>
      </c>
      <c r="E17" s="8">
        <v>85000</v>
      </c>
      <c r="F17" s="9">
        <f t="shared" si="14"/>
        <v>85000</v>
      </c>
      <c r="G17" s="9">
        <f t="shared" si="17"/>
        <v>204000</v>
      </c>
      <c r="H17" s="9">
        <f t="shared" si="15"/>
        <v>8100</v>
      </c>
      <c r="I17" s="9">
        <f t="shared" si="16"/>
        <v>8100</v>
      </c>
      <c r="J17" s="9">
        <f t="shared" si="18"/>
        <v>21350</v>
      </c>
      <c r="L17" s="9">
        <f t="shared" si="19"/>
        <v>76900</v>
      </c>
    </row>
    <row r="18" spans="1:12">
      <c r="B18" s="3" t="s">
        <v>11</v>
      </c>
      <c r="C18">
        <v>4</v>
      </c>
      <c r="D18" s="8">
        <v>13800</v>
      </c>
      <c r="E18" s="8">
        <v>18000</v>
      </c>
      <c r="F18" s="9">
        <f t="shared" si="14"/>
        <v>72000</v>
      </c>
      <c r="G18" s="9">
        <f t="shared" si="17"/>
        <v>276000</v>
      </c>
      <c r="H18" s="9">
        <f t="shared" si="15"/>
        <v>4200</v>
      </c>
      <c r="I18" s="9">
        <f t="shared" si="16"/>
        <v>16800</v>
      </c>
      <c r="J18" s="9">
        <f t="shared" si="18"/>
        <v>38150</v>
      </c>
      <c r="L18" s="9">
        <f t="shared" si="19"/>
        <v>55200</v>
      </c>
    </row>
    <row r="19" spans="1:12">
      <c r="B19" s="3" t="s">
        <v>11</v>
      </c>
      <c r="C19">
        <v>2</v>
      </c>
      <c r="D19" s="8">
        <v>13800</v>
      </c>
      <c r="E19" s="8">
        <v>16000</v>
      </c>
      <c r="F19" s="9">
        <f t="shared" si="14"/>
        <v>32000</v>
      </c>
      <c r="G19" s="23">
        <f t="shared" si="17"/>
        <v>308000</v>
      </c>
      <c r="H19" s="9">
        <f t="shared" si="15"/>
        <v>2200</v>
      </c>
      <c r="I19" s="9">
        <f t="shared" si="16"/>
        <v>4400</v>
      </c>
      <c r="J19" s="13">
        <f t="shared" si="18"/>
        <v>42550</v>
      </c>
      <c r="L19" s="9">
        <f t="shared" si="19"/>
        <v>27600</v>
      </c>
    </row>
    <row r="20" spans="1:12">
      <c r="A20" s="32"/>
      <c r="B20" s="3" t="s">
        <v>61</v>
      </c>
      <c r="C20">
        <v>1</v>
      </c>
      <c r="D20" s="8">
        <v>13800</v>
      </c>
      <c r="E20" s="8">
        <v>16000</v>
      </c>
      <c r="F20" s="9">
        <f t="shared" si="14"/>
        <v>16000</v>
      </c>
      <c r="G20" s="23">
        <f t="shared" si="17"/>
        <v>324000</v>
      </c>
      <c r="H20" s="9">
        <f t="shared" si="15"/>
        <v>2200</v>
      </c>
      <c r="I20" s="9">
        <f t="shared" si="16"/>
        <v>2200</v>
      </c>
      <c r="J20" s="13">
        <f t="shared" si="18"/>
        <v>44750</v>
      </c>
      <c r="L20" s="9">
        <f t="shared" si="19"/>
        <v>13800</v>
      </c>
    </row>
    <row r="21" spans="1:12">
      <c r="B21" s="3" t="s">
        <v>38</v>
      </c>
      <c r="C21">
        <v>1</v>
      </c>
      <c r="D21" s="8">
        <v>2800</v>
      </c>
      <c r="E21" s="8">
        <v>8000</v>
      </c>
      <c r="F21" s="9">
        <f t="shared" si="14"/>
        <v>8000</v>
      </c>
      <c r="G21" s="23">
        <f t="shared" si="17"/>
        <v>332000</v>
      </c>
      <c r="H21" s="9">
        <f t="shared" si="15"/>
        <v>5200</v>
      </c>
      <c r="I21" s="9">
        <f t="shared" si="16"/>
        <v>5200</v>
      </c>
      <c r="J21" s="13">
        <f t="shared" si="18"/>
        <v>49950</v>
      </c>
      <c r="L21" s="9">
        <f t="shared" si="19"/>
        <v>2800</v>
      </c>
    </row>
    <row r="22" spans="1:12" ht="15.75" thickBot="1">
      <c r="B22" s="3" t="s">
        <v>13</v>
      </c>
      <c r="C22">
        <v>1</v>
      </c>
      <c r="D22" s="8">
        <v>2500</v>
      </c>
      <c r="E22" s="8">
        <v>8000</v>
      </c>
      <c r="F22" s="9">
        <f t="shared" si="14"/>
        <v>8000</v>
      </c>
      <c r="G22" s="22">
        <f t="shared" si="17"/>
        <v>340000</v>
      </c>
      <c r="H22" s="9">
        <f t="shared" si="15"/>
        <v>5500</v>
      </c>
      <c r="I22" s="9">
        <f t="shared" si="16"/>
        <v>5500</v>
      </c>
      <c r="J22" s="11">
        <f t="shared" si="18"/>
        <v>55450</v>
      </c>
      <c r="L22" s="9">
        <f t="shared" si="19"/>
        <v>2500</v>
      </c>
    </row>
    <row r="23" spans="1:12">
      <c r="B23" s="1" t="s">
        <v>39</v>
      </c>
      <c r="C23" s="1"/>
      <c r="D23" s="10"/>
      <c r="E23" s="10"/>
      <c r="F23" s="11">
        <v>-2000</v>
      </c>
      <c r="G23" s="11">
        <f>G22+F23</f>
        <v>338000</v>
      </c>
      <c r="H23" s="9"/>
      <c r="I23" s="9"/>
      <c r="J23" s="11"/>
      <c r="L23" s="11">
        <f>SUM(L15:L22)</f>
        <v>284550</v>
      </c>
    </row>
    <row r="24" spans="1:12" s="3" customFormat="1">
      <c r="A24"/>
      <c r="B24" s="1" t="s">
        <v>36</v>
      </c>
      <c r="C24" s="1"/>
      <c r="D24" s="10"/>
      <c r="E24" s="10"/>
      <c r="F24" s="10">
        <v>-338000</v>
      </c>
      <c r="G24" s="11">
        <f>G23+F24</f>
        <v>0</v>
      </c>
      <c r="H24"/>
      <c r="I24"/>
      <c r="J24"/>
      <c r="L24" s="13"/>
    </row>
    <row r="25" spans="1:12">
      <c r="B25" s="1"/>
      <c r="C25" s="1"/>
      <c r="D25" s="10"/>
      <c r="E25" s="10"/>
      <c r="F25" s="10"/>
      <c r="G25" s="11"/>
      <c r="L25" s="13"/>
    </row>
    <row r="26" spans="1:12">
      <c r="A26" s="1" t="s">
        <v>20</v>
      </c>
      <c r="B26" s="3" t="s">
        <v>55</v>
      </c>
      <c r="C26">
        <v>47</v>
      </c>
      <c r="D26" s="8">
        <v>13800</v>
      </c>
      <c r="E26" s="8">
        <v>16000</v>
      </c>
      <c r="F26" s="13">
        <f t="shared" ref="F26:F29" si="20">C26*E26</f>
        <v>752000</v>
      </c>
      <c r="G26" s="13">
        <v>752000</v>
      </c>
      <c r="H26" s="13">
        <f t="shared" ref="H26:H29" si="21">E26-D26</f>
        <v>2200</v>
      </c>
      <c r="I26" s="13">
        <f t="shared" ref="I26:I29" si="22">C26*H26</f>
        <v>103400</v>
      </c>
      <c r="J26" s="13">
        <v>103400</v>
      </c>
      <c r="L26" s="13">
        <f>C26*D26</f>
        <v>648600</v>
      </c>
    </row>
    <row r="27" spans="1:12">
      <c r="B27" s="3" t="s">
        <v>12</v>
      </c>
      <c r="C27">
        <v>23</v>
      </c>
      <c r="D27" s="8">
        <v>35250</v>
      </c>
      <c r="E27" s="8">
        <v>39000</v>
      </c>
      <c r="F27" s="13">
        <f t="shared" si="20"/>
        <v>897000</v>
      </c>
      <c r="G27" s="13">
        <f>G26+F27</f>
        <v>1649000</v>
      </c>
      <c r="H27" s="13">
        <f t="shared" si="21"/>
        <v>3750</v>
      </c>
      <c r="I27" s="13">
        <f t="shared" si="22"/>
        <v>86250</v>
      </c>
      <c r="J27" s="13">
        <f>J26+I27</f>
        <v>189650</v>
      </c>
      <c r="L27" s="13">
        <f t="shared" ref="L27:L29" si="23">C27*D27</f>
        <v>810750</v>
      </c>
    </row>
    <row r="28" spans="1:12">
      <c r="B28" s="3" t="s">
        <v>50</v>
      </c>
      <c r="C28">
        <v>3</v>
      </c>
      <c r="D28" s="8">
        <v>18000</v>
      </c>
      <c r="E28" s="8">
        <v>19000</v>
      </c>
      <c r="F28" s="13">
        <f t="shared" si="20"/>
        <v>57000</v>
      </c>
      <c r="G28" s="23">
        <f>G27+F28</f>
        <v>1706000</v>
      </c>
      <c r="H28" s="13">
        <f t="shared" si="21"/>
        <v>1000</v>
      </c>
      <c r="I28" s="13">
        <f t="shared" si="22"/>
        <v>3000</v>
      </c>
      <c r="J28" s="13">
        <f>J27+I28</f>
        <v>192650</v>
      </c>
      <c r="L28" s="13">
        <f t="shared" si="23"/>
        <v>54000</v>
      </c>
    </row>
    <row r="29" spans="1:12" ht="15.75" thickBot="1">
      <c r="B29" s="3" t="s">
        <v>48</v>
      </c>
      <c r="C29">
        <v>2</v>
      </c>
      <c r="D29" s="8">
        <v>36800</v>
      </c>
      <c r="E29" s="8">
        <v>42000</v>
      </c>
      <c r="F29" s="13">
        <f t="shared" si="20"/>
        <v>84000</v>
      </c>
      <c r="G29" s="22">
        <f t="shared" ref="G29" si="24">G28+F29</f>
        <v>1790000</v>
      </c>
      <c r="H29" s="13">
        <f t="shared" si="21"/>
        <v>5200</v>
      </c>
      <c r="I29" s="13">
        <f t="shared" si="22"/>
        <v>10400</v>
      </c>
      <c r="J29" s="11">
        <f t="shared" ref="J29" si="25">J28+I29</f>
        <v>203050</v>
      </c>
      <c r="L29" s="13">
        <f t="shared" si="23"/>
        <v>73600</v>
      </c>
    </row>
    <row r="30" spans="1:12">
      <c r="B30" s="1" t="s">
        <v>21</v>
      </c>
      <c r="C30" s="1"/>
      <c r="D30" s="10"/>
      <c r="E30" s="10"/>
      <c r="F30" s="10">
        <v>-5000</v>
      </c>
      <c r="G30" s="11">
        <f>G29+F30</f>
        <v>1785000</v>
      </c>
      <c r="L30" s="11">
        <f>SUM(L26:L29)</f>
        <v>1586950</v>
      </c>
    </row>
    <row r="31" spans="1:12">
      <c r="B31" s="1" t="s">
        <v>94</v>
      </c>
      <c r="C31" s="1"/>
      <c r="D31" s="10"/>
      <c r="E31" s="10"/>
      <c r="F31" s="10">
        <v>-10000</v>
      </c>
      <c r="G31" s="11">
        <f t="shared" ref="G31:G33" si="26">G30+F31</f>
        <v>1775000</v>
      </c>
    </row>
    <row r="32" spans="1:12">
      <c r="B32" s="1" t="s">
        <v>95</v>
      </c>
      <c r="C32" s="1"/>
      <c r="D32" s="10"/>
      <c r="E32" s="10"/>
      <c r="F32" s="10">
        <v>-1000</v>
      </c>
      <c r="G32" s="11">
        <f t="shared" si="26"/>
        <v>1774000</v>
      </c>
    </row>
    <row r="33" spans="1:12">
      <c r="B33" s="1" t="s">
        <v>96</v>
      </c>
      <c r="C33" s="1"/>
      <c r="D33" s="10"/>
      <c r="E33" s="10"/>
      <c r="F33" s="10">
        <v>-5000</v>
      </c>
      <c r="G33" s="11">
        <f t="shared" si="26"/>
        <v>1769000</v>
      </c>
    </row>
    <row r="34" spans="1:12">
      <c r="B34" s="1" t="s">
        <v>97</v>
      </c>
      <c r="C34" s="1"/>
      <c r="D34" s="10"/>
      <c r="E34" s="10"/>
      <c r="F34" s="10"/>
      <c r="G34" s="11"/>
    </row>
    <row r="35" spans="1:12">
      <c r="B35" s="1" t="s">
        <v>97</v>
      </c>
      <c r="C35" s="1"/>
      <c r="D35" s="10"/>
      <c r="E35" s="10"/>
      <c r="F35" s="10"/>
      <c r="G35" s="11"/>
    </row>
    <row r="36" spans="1:12">
      <c r="B36" s="1" t="s">
        <v>97</v>
      </c>
      <c r="C36" s="1"/>
      <c r="D36" s="10"/>
      <c r="E36" s="10"/>
      <c r="F36" s="10"/>
      <c r="G36" s="11"/>
    </row>
    <row r="37" spans="1:12">
      <c r="B37" s="1" t="s">
        <v>97</v>
      </c>
      <c r="C37" s="1"/>
      <c r="D37" s="10"/>
      <c r="E37" s="10"/>
      <c r="F37" s="10"/>
      <c r="G37" s="11"/>
    </row>
    <row r="38" spans="1:12">
      <c r="B38" s="1" t="s">
        <v>97</v>
      </c>
      <c r="C38" s="1"/>
      <c r="D38" s="10"/>
      <c r="E38" s="10"/>
      <c r="F38" s="10"/>
      <c r="G38" s="11"/>
    </row>
    <row r="39" spans="1:12">
      <c r="B39" s="1" t="s">
        <v>97</v>
      </c>
      <c r="C39" s="1"/>
      <c r="D39" s="10"/>
      <c r="E39" s="10"/>
      <c r="F39" s="10"/>
      <c r="G39" s="11"/>
    </row>
    <row r="40" spans="1:12">
      <c r="B40" s="1"/>
      <c r="C40" s="1"/>
      <c r="D40" s="10"/>
      <c r="E40" s="10"/>
      <c r="F40" s="10"/>
      <c r="G40" s="11"/>
    </row>
    <row r="41" spans="1:12" s="3" customFormat="1">
      <c r="A41" s="1" t="s">
        <v>32</v>
      </c>
      <c r="B41" s="3" t="s">
        <v>54</v>
      </c>
      <c r="C41" s="3">
        <v>7</v>
      </c>
      <c r="D41" s="12">
        <v>15340</v>
      </c>
      <c r="E41" s="12">
        <v>25000</v>
      </c>
      <c r="F41" s="13">
        <f>C41*E41</f>
        <v>175000</v>
      </c>
      <c r="G41" s="13">
        <v>175000</v>
      </c>
      <c r="H41" s="13">
        <f>E41-D41</f>
        <v>9660</v>
      </c>
      <c r="I41" s="13">
        <f>C41*H41</f>
        <v>67620</v>
      </c>
      <c r="J41" s="8">
        <v>67620</v>
      </c>
      <c r="L41" s="13">
        <f>C41*D41</f>
        <v>107380</v>
      </c>
    </row>
    <row r="42" spans="1:12" s="3" customFormat="1">
      <c r="B42" s="3" t="s">
        <v>48</v>
      </c>
      <c r="C42" s="3">
        <v>1</v>
      </c>
      <c r="D42" s="8">
        <v>36800</v>
      </c>
      <c r="E42" s="12">
        <v>42000</v>
      </c>
      <c r="F42" s="13">
        <f>C42*E42</f>
        <v>42000</v>
      </c>
      <c r="G42" s="23">
        <f>G41+F42</f>
        <v>217000</v>
      </c>
      <c r="H42" s="13">
        <f>E42-D42</f>
        <v>5200</v>
      </c>
      <c r="I42" s="13">
        <f>C42*H42</f>
        <v>5200</v>
      </c>
      <c r="J42" s="13">
        <f>J41+I42</f>
        <v>72820</v>
      </c>
      <c r="L42" s="13">
        <f t="shared" ref="L42:L44" si="27">C42*D42</f>
        <v>36800</v>
      </c>
    </row>
    <row r="43" spans="1:12" s="3" customFormat="1">
      <c r="B43" s="1" t="s">
        <v>12</v>
      </c>
      <c r="C43" s="3">
        <v>2</v>
      </c>
      <c r="D43" s="8">
        <v>35250</v>
      </c>
      <c r="E43" s="12">
        <v>45000</v>
      </c>
      <c r="F43" s="13">
        <f t="shared" ref="F43:F44" si="28">C43*E43</f>
        <v>90000</v>
      </c>
      <c r="G43" s="23">
        <f t="shared" ref="G43:G44" si="29">G42+F43</f>
        <v>307000</v>
      </c>
      <c r="H43" s="13">
        <f t="shared" ref="H43:H44" si="30">E43-D43</f>
        <v>9750</v>
      </c>
      <c r="I43" s="13">
        <f t="shared" ref="I43:I44" si="31">C43*H43</f>
        <v>19500</v>
      </c>
      <c r="J43" s="13">
        <f t="shared" ref="J43:J44" si="32">J42+I43</f>
        <v>92320</v>
      </c>
      <c r="L43" s="13">
        <f t="shared" si="27"/>
        <v>70500</v>
      </c>
    </row>
    <row r="44" spans="1:12" s="3" customFormat="1" ht="15.75" thickBot="1">
      <c r="B44" s="1" t="s">
        <v>12</v>
      </c>
      <c r="C44" s="3">
        <v>1</v>
      </c>
      <c r="D44" s="8">
        <v>35250</v>
      </c>
      <c r="E44" s="12">
        <v>41000</v>
      </c>
      <c r="F44" s="13">
        <f t="shared" si="28"/>
        <v>41000</v>
      </c>
      <c r="G44" s="22">
        <f t="shared" si="29"/>
        <v>348000</v>
      </c>
      <c r="H44" s="13">
        <f t="shared" si="30"/>
        <v>5750</v>
      </c>
      <c r="I44" s="13">
        <f t="shared" si="31"/>
        <v>5750</v>
      </c>
      <c r="J44" s="11">
        <f t="shared" si="32"/>
        <v>98070</v>
      </c>
      <c r="L44" s="13">
        <f t="shared" si="27"/>
        <v>35250</v>
      </c>
    </row>
    <row r="45" spans="1:12">
      <c r="B45" s="1" t="s">
        <v>59</v>
      </c>
      <c r="E45" s="10"/>
      <c r="F45" s="10">
        <v>-1000</v>
      </c>
      <c r="G45" s="11">
        <f>G44+F45</f>
        <v>347000</v>
      </c>
      <c r="L45" s="11">
        <f>SUM(L41:L44)</f>
        <v>249930</v>
      </c>
    </row>
    <row r="46" spans="1:12">
      <c r="B46" s="1" t="s">
        <v>17</v>
      </c>
      <c r="E46" s="10"/>
      <c r="F46" s="33">
        <v>-347000</v>
      </c>
      <c r="G46" s="11">
        <f>G45+F46</f>
        <v>0</v>
      </c>
    </row>
    <row r="47" spans="1:12">
      <c r="E47" s="10"/>
    </row>
  </sheetData>
  <mergeCells count="1">
    <mergeCell ref="F1:J1"/>
  </mergeCells>
  <pageMargins left="0.7" right="0.7" top="0.75" bottom="0.75" header="0.3" footer="0.3"/>
  <pageSetup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9"/>
  <sheetViews>
    <sheetView workbookViewId="0">
      <selection activeCell="B23" sqref="B23"/>
    </sheetView>
  </sheetViews>
  <sheetFormatPr defaultRowHeight="15"/>
  <cols>
    <col min="1" max="1" width="11.7109375" customWidth="1"/>
    <col min="2" max="2" width="21.140625" customWidth="1"/>
    <col min="3" max="3" width="5.28515625" customWidth="1"/>
    <col min="4" max="5" width="11.5703125" style="8" bestFit="1" customWidth="1"/>
    <col min="6" max="6" width="14" bestFit="1" customWidth="1"/>
    <col min="7" max="7" width="16.7109375" customWidth="1"/>
    <col min="8" max="8" width="11.5703125" customWidth="1"/>
    <col min="9" max="9" width="11.5703125" bestFit="1" customWidth="1"/>
    <col min="10" max="10" width="14.5703125" style="8" customWidth="1"/>
    <col min="12" max="12" width="13.140625" customWidth="1"/>
  </cols>
  <sheetData>
    <row r="1" spans="1:13" ht="15.75">
      <c r="A1" s="37" t="s">
        <v>68</v>
      </c>
      <c r="B1" s="37"/>
      <c r="C1" s="37"/>
      <c r="D1" s="37"/>
      <c r="E1" s="37"/>
      <c r="F1" s="37"/>
      <c r="G1" s="37"/>
      <c r="H1" s="37"/>
      <c r="I1" s="37"/>
      <c r="J1" s="37"/>
    </row>
    <row r="2" spans="1:13" ht="45">
      <c r="A2" s="5" t="s">
        <v>8</v>
      </c>
      <c r="B2" s="5" t="s">
        <v>0</v>
      </c>
      <c r="C2" s="5" t="s">
        <v>1</v>
      </c>
      <c r="D2" s="7" t="s">
        <v>2</v>
      </c>
      <c r="E2" s="7" t="s">
        <v>3</v>
      </c>
      <c r="F2" s="5" t="s">
        <v>5</v>
      </c>
      <c r="G2" s="5" t="s">
        <v>6</v>
      </c>
      <c r="H2" s="5" t="s">
        <v>4</v>
      </c>
      <c r="I2" s="5" t="s">
        <v>7</v>
      </c>
      <c r="J2" s="7" t="s">
        <v>10</v>
      </c>
    </row>
    <row r="3" spans="1:13">
      <c r="A3" s="1" t="s">
        <v>33</v>
      </c>
      <c r="B3" t="s">
        <v>11</v>
      </c>
      <c r="C3">
        <v>77</v>
      </c>
      <c r="D3" s="8">
        <v>10500</v>
      </c>
      <c r="E3" s="8">
        <v>13000</v>
      </c>
      <c r="F3" s="9">
        <f>C3*E3</f>
        <v>1001000</v>
      </c>
      <c r="G3" s="9">
        <v>1001000</v>
      </c>
      <c r="H3" s="9">
        <f t="shared" ref="H3:H7" si="0">E3-D3</f>
        <v>2500</v>
      </c>
      <c r="I3" s="9">
        <f>C3*H3</f>
        <v>192500</v>
      </c>
      <c r="J3" s="8">
        <v>192500</v>
      </c>
      <c r="L3" s="9">
        <f>C3*D3</f>
        <v>808500</v>
      </c>
    </row>
    <row r="4" spans="1:13">
      <c r="A4" s="1"/>
      <c r="B4" t="s">
        <v>30</v>
      </c>
      <c r="C4">
        <v>3</v>
      </c>
      <c r="D4" s="8">
        <v>35800</v>
      </c>
      <c r="E4" s="8">
        <v>42500</v>
      </c>
      <c r="F4" s="9">
        <f>C4*E4</f>
        <v>127500</v>
      </c>
      <c r="G4" s="23">
        <f t="shared" ref="G4:G7" si="1">G3+F4</f>
        <v>1128500</v>
      </c>
      <c r="H4" s="9">
        <f t="shared" si="0"/>
        <v>6700</v>
      </c>
      <c r="I4" s="9">
        <f>C4*H4</f>
        <v>20100</v>
      </c>
      <c r="J4" s="12">
        <f>J3+I4</f>
        <v>212600</v>
      </c>
      <c r="L4" s="9">
        <f t="shared" ref="L4:L7" si="2">C4*D4</f>
        <v>107400</v>
      </c>
    </row>
    <row r="5" spans="1:13">
      <c r="A5" s="1"/>
      <c r="B5" t="s">
        <v>12</v>
      </c>
      <c r="C5">
        <v>19</v>
      </c>
      <c r="D5" s="8">
        <v>34500</v>
      </c>
      <c r="E5" s="8">
        <v>39000</v>
      </c>
      <c r="F5" s="9">
        <f t="shared" ref="F5:F7" si="3">C5*E5</f>
        <v>741000</v>
      </c>
      <c r="G5" s="23">
        <f t="shared" si="1"/>
        <v>1869500</v>
      </c>
      <c r="H5" s="9">
        <f t="shared" si="0"/>
        <v>4500</v>
      </c>
      <c r="I5" s="9">
        <f t="shared" ref="I5:I7" si="4">C5*H5</f>
        <v>85500</v>
      </c>
      <c r="J5" s="12">
        <f t="shared" ref="J5:J7" si="5">J4+I5</f>
        <v>298100</v>
      </c>
      <c r="L5" s="9">
        <f t="shared" si="2"/>
        <v>655500</v>
      </c>
      <c r="M5" t="s">
        <v>31</v>
      </c>
    </row>
    <row r="6" spans="1:13">
      <c r="A6" s="1"/>
      <c r="B6" t="s">
        <v>37</v>
      </c>
      <c r="C6">
        <v>19</v>
      </c>
      <c r="D6" s="8">
        <v>30500</v>
      </c>
      <c r="E6" s="8">
        <v>35000</v>
      </c>
      <c r="F6" s="9">
        <f t="shared" si="3"/>
        <v>665000</v>
      </c>
      <c r="G6" s="23">
        <f t="shared" si="1"/>
        <v>2534500</v>
      </c>
      <c r="H6" s="9">
        <f t="shared" si="0"/>
        <v>4500</v>
      </c>
      <c r="I6" s="9">
        <f t="shared" si="4"/>
        <v>85500</v>
      </c>
      <c r="J6" s="12">
        <f t="shared" si="5"/>
        <v>383600</v>
      </c>
      <c r="L6" s="9">
        <f t="shared" si="2"/>
        <v>579500</v>
      </c>
    </row>
    <row r="7" spans="1:13" ht="15.75" thickBot="1">
      <c r="A7" s="1"/>
      <c r="B7" t="s">
        <v>91</v>
      </c>
      <c r="C7">
        <v>2</v>
      </c>
      <c r="D7" s="8">
        <v>76900</v>
      </c>
      <c r="E7" s="8">
        <v>85000</v>
      </c>
      <c r="F7" s="9">
        <f t="shared" si="3"/>
        <v>170000</v>
      </c>
      <c r="G7" s="22">
        <f t="shared" si="1"/>
        <v>2704500</v>
      </c>
      <c r="H7" s="9">
        <f t="shared" si="0"/>
        <v>8100</v>
      </c>
      <c r="I7" s="9">
        <f t="shared" si="4"/>
        <v>16200</v>
      </c>
      <c r="J7" s="10">
        <f t="shared" si="5"/>
        <v>399800</v>
      </c>
      <c r="L7" s="9">
        <f t="shared" si="2"/>
        <v>153800</v>
      </c>
    </row>
    <row r="8" spans="1:13">
      <c r="B8" s="1" t="s">
        <v>92</v>
      </c>
      <c r="C8" s="1"/>
      <c r="D8" s="10"/>
      <c r="E8" s="10"/>
      <c r="F8" s="10">
        <v>-1000</v>
      </c>
      <c r="G8" s="11">
        <f>G7+F8</f>
        <v>2703500</v>
      </c>
      <c r="L8" s="11">
        <f>SUM(L3:L7)</f>
        <v>2304700</v>
      </c>
    </row>
    <row r="9" spans="1:13">
      <c r="B9" s="1" t="s">
        <v>46</v>
      </c>
      <c r="C9" s="1"/>
      <c r="D9" s="10"/>
      <c r="E9" s="10"/>
      <c r="F9" s="10">
        <v>-2000</v>
      </c>
      <c r="G9" s="11">
        <f>G8+F9</f>
        <v>2701500</v>
      </c>
      <c r="L9" s="9"/>
    </row>
    <row r="10" spans="1:13">
      <c r="B10" s="1" t="s">
        <v>93</v>
      </c>
      <c r="C10" s="1"/>
      <c r="D10" s="10"/>
      <c r="E10" s="10"/>
      <c r="F10" s="10">
        <v>-70000</v>
      </c>
      <c r="G10" s="11">
        <f>G9+F10</f>
        <v>2631500</v>
      </c>
      <c r="L10" s="9"/>
    </row>
    <row r="11" spans="1:13">
      <c r="B11" s="1" t="s">
        <v>90</v>
      </c>
      <c r="C11" s="1"/>
      <c r="D11" s="10"/>
      <c r="E11" s="10"/>
      <c r="F11" s="10">
        <v>-1545500</v>
      </c>
      <c r="G11" s="11">
        <f>G10+F11</f>
        <v>1086000</v>
      </c>
      <c r="L11" s="9"/>
    </row>
    <row r="12" spans="1:13">
      <c r="B12" s="1" t="s">
        <v>40</v>
      </c>
      <c r="C12" s="1"/>
      <c r="D12" s="10"/>
      <c r="E12" s="10"/>
      <c r="F12" s="10"/>
      <c r="G12" s="11"/>
      <c r="L12" s="9"/>
    </row>
    <row r="13" spans="1:13">
      <c r="B13" s="1" t="s">
        <v>40</v>
      </c>
      <c r="C13" s="1"/>
      <c r="D13" s="10"/>
      <c r="E13" s="10"/>
      <c r="F13" s="10"/>
      <c r="G13" s="11"/>
      <c r="L13" s="9"/>
    </row>
    <row r="14" spans="1:13">
      <c r="B14" s="1" t="s">
        <v>40</v>
      </c>
      <c r="C14" s="1"/>
      <c r="D14" s="10"/>
      <c r="E14" s="10"/>
      <c r="F14" s="10"/>
      <c r="G14" s="11"/>
      <c r="L14" s="9"/>
    </row>
    <row r="15" spans="1:13">
      <c r="B15" s="1" t="s">
        <v>40</v>
      </c>
      <c r="C15" s="1"/>
      <c r="D15" s="10"/>
      <c r="E15" s="10"/>
      <c r="F15" s="10"/>
      <c r="G15" s="11"/>
      <c r="L15" s="9"/>
    </row>
    <row r="16" spans="1:13">
      <c r="B16" s="1" t="s">
        <v>17</v>
      </c>
      <c r="C16" s="1"/>
      <c r="D16" s="10"/>
      <c r="E16" s="10"/>
      <c r="F16" s="10"/>
      <c r="G16" s="11"/>
      <c r="L16" s="9"/>
    </row>
    <row r="17" spans="1:12">
      <c r="B17" s="1" t="s">
        <v>17</v>
      </c>
      <c r="C17" s="1"/>
      <c r="D17" s="10"/>
      <c r="E17" s="10"/>
      <c r="F17" s="10"/>
      <c r="G17" s="11"/>
      <c r="L17" s="9"/>
    </row>
    <row r="18" spans="1:12">
      <c r="B18" s="1"/>
      <c r="C18" s="1"/>
      <c r="D18" s="10"/>
      <c r="E18" s="10"/>
      <c r="F18" s="10"/>
      <c r="G18" s="11"/>
    </row>
    <row r="19" spans="1:12">
      <c r="A19" s="1" t="s">
        <v>22</v>
      </c>
      <c r="B19" s="1" t="s">
        <v>11</v>
      </c>
      <c r="C19" s="3">
        <v>62</v>
      </c>
      <c r="D19" s="12">
        <v>10500</v>
      </c>
      <c r="E19" s="12">
        <v>13000</v>
      </c>
      <c r="F19" s="13">
        <f>C19*E19</f>
        <v>806000</v>
      </c>
      <c r="G19" s="23">
        <v>806000</v>
      </c>
      <c r="H19" s="9">
        <f>E19-D19</f>
        <v>2500</v>
      </c>
      <c r="I19" s="9">
        <f>C19*H19</f>
        <v>155000</v>
      </c>
      <c r="J19" s="12">
        <v>155000</v>
      </c>
      <c r="L19" s="9">
        <f>C19*D19</f>
        <v>651000</v>
      </c>
    </row>
    <row r="20" spans="1:12">
      <c r="A20" s="1"/>
      <c r="B20" s="1" t="s">
        <v>12</v>
      </c>
      <c r="C20" s="3">
        <v>19</v>
      </c>
      <c r="D20" s="12">
        <v>34500</v>
      </c>
      <c r="E20" s="12">
        <v>39000</v>
      </c>
      <c r="F20" s="13">
        <f>C20*E20</f>
        <v>741000</v>
      </c>
      <c r="G20" s="23">
        <f>G19+F20</f>
        <v>1547000</v>
      </c>
      <c r="H20" s="9">
        <f>E20-D20</f>
        <v>4500</v>
      </c>
      <c r="I20" s="9">
        <f>C20*H20</f>
        <v>85500</v>
      </c>
      <c r="J20" s="12">
        <f>J19+I20</f>
        <v>240500</v>
      </c>
      <c r="L20" s="9">
        <f t="shared" ref="L20:L21" si="6">C20*D20</f>
        <v>655500</v>
      </c>
    </row>
    <row r="21" spans="1:12" ht="15.75" thickBot="1">
      <c r="A21" s="1"/>
      <c r="B21" s="1" t="s">
        <v>13</v>
      </c>
      <c r="C21" s="3">
        <v>1</v>
      </c>
      <c r="D21" s="12">
        <v>2500</v>
      </c>
      <c r="E21" s="12">
        <v>5000</v>
      </c>
      <c r="F21" s="13">
        <f t="shared" ref="F21" si="7">C21*E21</f>
        <v>5000</v>
      </c>
      <c r="G21" s="22">
        <f t="shared" ref="G21" si="8">G20+F21</f>
        <v>1552000</v>
      </c>
      <c r="H21" s="9">
        <f t="shared" ref="H21" si="9">E21-D21</f>
        <v>2500</v>
      </c>
      <c r="I21" s="9">
        <f t="shared" ref="I21" si="10">C21*H21</f>
        <v>2500</v>
      </c>
      <c r="J21" s="10">
        <f t="shared" ref="J21" si="11">J20+I21</f>
        <v>243000</v>
      </c>
      <c r="L21" s="9">
        <f t="shared" si="6"/>
        <v>2500</v>
      </c>
    </row>
    <row r="22" spans="1:12">
      <c r="B22" s="1" t="s">
        <v>57</v>
      </c>
      <c r="C22" s="1"/>
      <c r="D22" s="10"/>
      <c r="E22" s="10"/>
      <c r="F22" s="10">
        <v>-5000</v>
      </c>
      <c r="G22" s="11">
        <f>G21+F22</f>
        <v>1547000</v>
      </c>
      <c r="I22" s="9"/>
      <c r="L22" s="11">
        <f>SUM(L19:L21)</f>
        <v>1309000</v>
      </c>
    </row>
    <row r="23" spans="1:12">
      <c r="B23" s="1" t="s">
        <v>90</v>
      </c>
      <c r="C23" s="1"/>
      <c r="D23" s="10"/>
      <c r="E23" s="10"/>
      <c r="F23" s="10">
        <v>-1547000</v>
      </c>
      <c r="G23" s="11">
        <f t="shared" ref="G23" si="12">G22+F23</f>
        <v>0</v>
      </c>
      <c r="I23" s="9"/>
    </row>
    <row r="24" spans="1:12">
      <c r="B24" s="1"/>
      <c r="F24" s="10"/>
      <c r="G24" s="11"/>
    </row>
    <row r="25" spans="1:12">
      <c r="A25" s="1" t="s">
        <v>58</v>
      </c>
      <c r="B25" s="3" t="s">
        <v>30</v>
      </c>
      <c r="C25">
        <v>1</v>
      </c>
      <c r="D25" s="8">
        <v>35800</v>
      </c>
      <c r="E25" s="8">
        <v>45000</v>
      </c>
      <c r="F25" s="12">
        <f>C25*E25</f>
        <v>45000</v>
      </c>
      <c r="G25" s="13">
        <v>45000</v>
      </c>
      <c r="H25" s="9">
        <f>E25-D25</f>
        <v>9200</v>
      </c>
      <c r="I25" s="9">
        <f>C25*H25</f>
        <v>9200</v>
      </c>
      <c r="J25" s="8">
        <v>92000</v>
      </c>
      <c r="L25" s="9">
        <f>C25*D25</f>
        <v>35800</v>
      </c>
    </row>
    <row r="26" spans="1:12">
      <c r="A26" s="1"/>
      <c r="B26" s="3" t="s">
        <v>51</v>
      </c>
      <c r="C26">
        <v>2</v>
      </c>
      <c r="D26" s="8">
        <v>15340</v>
      </c>
      <c r="E26" s="8">
        <v>40000</v>
      </c>
      <c r="F26" s="12">
        <f t="shared" ref="F26:F28" si="13">C26*E26</f>
        <v>80000</v>
      </c>
      <c r="G26" s="23">
        <f>G25+F26</f>
        <v>125000</v>
      </c>
      <c r="H26" s="9">
        <f>E26-D26</f>
        <v>24660</v>
      </c>
      <c r="I26" s="9">
        <f t="shared" ref="I26:I28" si="14">C26*H26</f>
        <v>49320</v>
      </c>
      <c r="J26" s="12">
        <f>J25+I26</f>
        <v>141320</v>
      </c>
      <c r="L26" s="9">
        <f t="shared" ref="L26:L28" si="15">C26*D26</f>
        <v>30680</v>
      </c>
    </row>
    <row r="27" spans="1:12">
      <c r="A27" s="1"/>
      <c r="B27" s="1" t="s">
        <v>37</v>
      </c>
      <c r="C27">
        <v>1</v>
      </c>
      <c r="D27" s="8">
        <v>30500</v>
      </c>
      <c r="E27" s="8">
        <v>35000</v>
      </c>
      <c r="F27" s="12">
        <f t="shared" si="13"/>
        <v>35000</v>
      </c>
      <c r="G27" s="23">
        <f>G26+F27</f>
        <v>160000</v>
      </c>
      <c r="H27" s="9">
        <f>E27-D27</f>
        <v>4500</v>
      </c>
      <c r="I27" s="9">
        <f t="shared" si="14"/>
        <v>4500</v>
      </c>
      <c r="J27" s="12">
        <f>J26+I27</f>
        <v>145820</v>
      </c>
      <c r="L27" s="9">
        <f t="shared" si="15"/>
        <v>30500</v>
      </c>
    </row>
    <row r="28" spans="1:12" ht="15.75" thickBot="1">
      <c r="A28" s="1"/>
      <c r="B28" s="1" t="s">
        <v>84</v>
      </c>
      <c r="C28">
        <v>1</v>
      </c>
      <c r="D28" s="8">
        <v>14000</v>
      </c>
      <c r="E28" s="8">
        <v>40000</v>
      </c>
      <c r="F28" s="12">
        <f t="shared" si="13"/>
        <v>40000</v>
      </c>
      <c r="G28" s="22">
        <f>G27+F28</f>
        <v>200000</v>
      </c>
      <c r="H28" s="9">
        <f>E28-D28</f>
        <v>26000</v>
      </c>
      <c r="I28" s="9">
        <f t="shared" si="14"/>
        <v>26000</v>
      </c>
      <c r="J28" s="10">
        <f>J27+I28</f>
        <v>171820</v>
      </c>
      <c r="L28" s="9">
        <f t="shared" si="15"/>
        <v>14000</v>
      </c>
    </row>
    <row r="29" spans="1:12" s="1" customFormat="1">
      <c r="B29" s="1" t="s">
        <v>85</v>
      </c>
      <c r="D29" s="10"/>
      <c r="E29" s="10"/>
      <c r="F29" s="10">
        <v>-2000</v>
      </c>
      <c r="G29" s="11">
        <f>G28+F29</f>
        <v>198000</v>
      </c>
      <c r="H29" s="11"/>
      <c r="I29" s="11"/>
      <c r="J29" s="10"/>
      <c r="L29" s="11">
        <f>SUM(L25:L28)</f>
        <v>110980</v>
      </c>
    </row>
    <row r="30" spans="1:12" s="1" customFormat="1">
      <c r="B30" s="1" t="s">
        <v>86</v>
      </c>
      <c r="D30" s="10"/>
      <c r="E30" s="10"/>
      <c r="F30" s="10">
        <v>-1000</v>
      </c>
      <c r="G30" s="11">
        <f t="shared" ref="G30:G31" si="16">G29+F30</f>
        <v>197000</v>
      </c>
      <c r="H30" s="11"/>
      <c r="I30" s="11"/>
      <c r="J30" s="10"/>
      <c r="L30" s="11"/>
    </row>
    <row r="31" spans="1:12" s="1" customFormat="1">
      <c r="B31" s="1" t="s">
        <v>87</v>
      </c>
      <c r="D31" s="10"/>
      <c r="E31" s="10"/>
      <c r="F31" s="10">
        <v>-197000</v>
      </c>
      <c r="G31" s="11">
        <f t="shared" si="16"/>
        <v>0</v>
      </c>
      <c r="H31" s="11"/>
      <c r="I31" s="11"/>
      <c r="J31" s="10"/>
      <c r="L31" s="11"/>
    </row>
    <row r="32" spans="1:12">
      <c r="B32" s="3"/>
      <c r="F32" s="10"/>
      <c r="G32" s="11"/>
    </row>
    <row r="33" spans="2:7">
      <c r="B33" s="3"/>
      <c r="E33" s="38" t="s">
        <v>23</v>
      </c>
      <c r="F33" s="39"/>
      <c r="G33" s="40"/>
    </row>
    <row r="34" spans="2:7">
      <c r="B34" s="3"/>
      <c r="E34" s="38" t="s">
        <v>24</v>
      </c>
      <c r="F34" s="39"/>
      <c r="G34" s="40"/>
    </row>
    <row r="35" spans="2:7">
      <c r="B35" s="3"/>
      <c r="E35" s="16" t="s">
        <v>25</v>
      </c>
      <c r="F35" s="17"/>
      <c r="G35" s="16">
        <v>13810400</v>
      </c>
    </row>
    <row r="36" spans="2:7">
      <c r="B36" s="1"/>
      <c r="E36" s="16" t="s">
        <v>26</v>
      </c>
      <c r="F36" s="17"/>
      <c r="G36" s="18">
        <v>11779921.84</v>
      </c>
    </row>
    <row r="37" spans="2:7">
      <c r="E37" s="16" t="s">
        <v>27</v>
      </c>
      <c r="F37" s="17"/>
      <c r="G37" s="18">
        <f>G35-G36</f>
        <v>2030478.1600000001</v>
      </c>
    </row>
    <row r="38" spans="2:7">
      <c r="E38" s="16" t="s">
        <v>28</v>
      </c>
      <c r="F38" s="17"/>
      <c r="G38" s="16">
        <v>608000</v>
      </c>
    </row>
    <row r="39" spans="2:7">
      <c r="E39" s="16" t="s">
        <v>29</v>
      </c>
      <c r="F39" s="17"/>
      <c r="G39" s="18">
        <f>G37-G38</f>
        <v>1422478.1600000001</v>
      </c>
    </row>
  </sheetData>
  <mergeCells count="3">
    <mergeCell ref="A1:J1"/>
    <mergeCell ref="E33:G33"/>
    <mergeCell ref="E34:G34"/>
  </mergeCells>
  <pageMargins left="0.7" right="0.7" top="0.75" bottom="0.75" header="0.3" footer="0.3"/>
  <pageSetup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GODOWN</vt:lpstr>
      <vt:lpstr>DAR</vt:lpstr>
      <vt:lpstr>MOSHI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2019-10-15T10:46:38Z</dcterms:modified>
</cp:coreProperties>
</file>