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GODOWN" sheetId="1" r:id="rId1"/>
    <sheet name="DAR" sheetId="2" r:id="rId2"/>
    <sheet name="MOSHI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G34" i="3" l="1"/>
  <c r="G36" i="3" s="1"/>
  <c r="G89" i="1"/>
  <c r="L44" i="1"/>
  <c r="L45" i="1"/>
  <c r="L46" i="1"/>
  <c r="L47" i="1"/>
  <c r="L48" i="1"/>
  <c r="L43" i="1"/>
  <c r="L49" i="1" s="1"/>
  <c r="F48" i="1"/>
  <c r="H48" i="1"/>
  <c r="I48" i="1" s="1"/>
  <c r="F47" i="1"/>
  <c r="H47" i="1"/>
  <c r="I47" i="1" s="1"/>
  <c r="L4" i="1"/>
  <c r="L5" i="1"/>
  <c r="L6" i="1"/>
  <c r="L7" i="1"/>
  <c r="L8" i="1"/>
  <c r="L9" i="1"/>
  <c r="L10" i="1"/>
  <c r="L11" i="1"/>
  <c r="L12" i="1"/>
  <c r="L13" i="1"/>
  <c r="L14" i="1"/>
  <c r="L3" i="1"/>
  <c r="L27" i="1"/>
  <c r="L28" i="1"/>
  <c r="L29" i="1"/>
  <c r="L30" i="1"/>
  <c r="L31" i="1"/>
  <c r="L32" i="1"/>
  <c r="L33" i="1"/>
  <c r="L26" i="1"/>
  <c r="F33" i="1"/>
  <c r="H33" i="1"/>
  <c r="I33" i="1" s="1"/>
  <c r="L34" i="1"/>
  <c r="F32" i="1"/>
  <c r="H32" i="1"/>
  <c r="I32" i="1" s="1"/>
  <c r="G28" i="2"/>
  <c r="F14" i="1"/>
  <c r="H14" i="1"/>
  <c r="I14" i="1" s="1"/>
  <c r="F35" i="2"/>
  <c r="H35" i="2"/>
  <c r="I35" i="2" s="1"/>
  <c r="L35" i="2"/>
  <c r="F13" i="1"/>
  <c r="H13" i="1"/>
  <c r="I13" i="1" s="1"/>
  <c r="F12" i="1"/>
  <c r="H12" i="1"/>
  <c r="I12" i="1" s="1"/>
  <c r="F11" i="1"/>
  <c r="H11" i="1"/>
  <c r="I11" i="1" s="1"/>
  <c r="F10" i="1"/>
  <c r="H10" i="1"/>
  <c r="I10" i="1" s="1"/>
  <c r="L46" i="2"/>
  <c r="L47" i="2"/>
  <c r="L45" i="2"/>
  <c r="L4" i="3"/>
  <c r="L5" i="3"/>
  <c r="L6" i="3"/>
  <c r="L3" i="3"/>
  <c r="L7" i="3" s="1"/>
  <c r="L16" i="3"/>
  <c r="L17" i="3"/>
  <c r="L18" i="3" s="1"/>
  <c r="L15" i="3"/>
  <c r="G18" i="3"/>
  <c r="H17" i="3"/>
  <c r="I17" i="3" s="1"/>
  <c r="F17" i="3"/>
  <c r="H16" i="3"/>
  <c r="I16" i="3" s="1"/>
  <c r="J16" i="3" s="1"/>
  <c r="F16" i="3"/>
  <c r="G16" i="3" s="1"/>
  <c r="G17" i="3" s="1"/>
  <c r="L23" i="3"/>
  <c r="L22" i="3"/>
  <c r="L24" i="3" s="1"/>
  <c r="H23" i="3"/>
  <c r="I23" i="3" s="1"/>
  <c r="J23" i="3" s="1"/>
  <c r="F23" i="3"/>
  <c r="G23" i="3" s="1"/>
  <c r="G24" i="3" s="1"/>
  <c r="G25" i="3" s="1"/>
  <c r="G26" i="3" s="1"/>
  <c r="G27" i="3" s="1"/>
  <c r="L62" i="1"/>
  <c r="L63" i="1"/>
  <c r="L64" i="1"/>
  <c r="L65" i="1"/>
  <c r="L66" i="1"/>
  <c r="L67" i="1"/>
  <c r="L61" i="1"/>
  <c r="L68" i="1" s="1"/>
  <c r="H64" i="1"/>
  <c r="I64" i="1" s="1"/>
  <c r="H65" i="1"/>
  <c r="I65" i="1" s="1"/>
  <c r="H66" i="1"/>
  <c r="I66" i="1" s="1"/>
  <c r="H67" i="1"/>
  <c r="I67" i="1" s="1"/>
  <c r="F64" i="1"/>
  <c r="F65" i="1"/>
  <c r="F66" i="1"/>
  <c r="F67" i="1"/>
  <c r="L71" i="1"/>
  <c r="L72" i="1"/>
  <c r="L73" i="1"/>
  <c r="L70" i="1"/>
  <c r="L74" i="1" s="1"/>
  <c r="H72" i="1"/>
  <c r="I72" i="1" s="1"/>
  <c r="H73" i="1"/>
  <c r="I73" i="1" s="1"/>
  <c r="F72" i="1"/>
  <c r="F73" i="1"/>
  <c r="L53" i="1"/>
  <c r="L54" i="1"/>
  <c r="L55" i="1"/>
  <c r="L56" i="1"/>
  <c r="L57" i="1"/>
  <c r="L58" i="1"/>
  <c r="L52" i="1"/>
  <c r="L27" i="2"/>
  <c r="H27" i="2"/>
  <c r="I27" i="2" s="1"/>
  <c r="F27" i="2"/>
  <c r="L10" i="2"/>
  <c r="L11" i="2"/>
  <c r="L12" i="2"/>
  <c r="L13" i="2"/>
  <c r="L14" i="2"/>
  <c r="L9" i="2"/>
  <c r="F14" i="2"/>
  <c r="H14" i="2"/>
  <c r="I14" i="2" s="1"/>
  <c r="F13" i="2"/>
  <c r="H13" i="2"/>
  <c r="I13" i="2" s="1"/>
  <c r="H12" i="2"/>
  <c r="I12" i="2" s="1"/>
  <c r="F12" i="2"/>
  <c r="L4" i="2"/>
  <c r="L5" i="2"/>
  <c r="L3" i="2"/>
  <c r="H6" i="3"/>
  <c r="I6" i="3" s="1"/>
  <c r="F6" i="3"/>
  <c r="L19" i="2"/>
  <c r="L20" i="2"/>
  <c r="L21" i="2"/>
  <c r="L22" i="2"/>
  <c r="L30" i="2"/>
  <c r="L31" i="2"/>
  <c r="L32" i="2"/>
  <c r="L33" i="2"/>
  <c r="L34" i="2"/>
  <c r="H33" i="2"/>
  <c r="I33" i="2" s="1"/>
  <c r="H34" i="2"/>
  <c r="I34" i="2" s="1"/>
  <c r="F33" i="2"/>
  <c r="F34" i="2"/>
  <c r="H47" i="2"/>
  <c r="I47" i="2" s="1"/>
  <c r="F47" i="2"/>
  <c r="F31" i="1"/>
  <c r="H31" i="1"/>
  <c r="I31" i="1" s="1"/>
  <c r="H30" i="1"/>
  <c r="I30" i="1" s="1"/>
  <c r="F30" i="1"/>
  <c r="H71" i="1"/>
  <c r="I71" i="1" s="1"/>
  <c r="J71" i="1" s="1"/>
  <c r="H70" i="1"/>
  <c r="I70" i="1" s="1"/>
  <c r="H61" i="1"/>
  <c r="I61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2" i="1"/>
  <c r="I52" i="1" s="1"/>
  <c r="F57" i="1"/>
  <c r="F56" i="1"/>
  <c r="F45" i="1"/>
  <c r="H45" i="1"/>
  <c r="I45" i="1" s="1"/>
  <c r="F46" i="1"/>
  <c r="H46" i="1"/>
  <c r="I46" i="1" s="1"/>
  <c r="F22" i="2"/>
  <c r="H22" i="2"/>
  <c r="I22" i="2" s="1"/>
  <c r="L36" i="2" l="1"/>
  <c r="J17" i="3"/>
  <c r="J72" i="1"/>
  <c r="J73" i="1" s="1"/>
  <c r="L15" i="2"/>
  <c r="L6" i="2"/>
  <c r="L59" i="1"/>
  <c r="L48" i="2"/>
  <c r="F71" i="1"/>
  <c r="G71" i="1" s="1"/>
  <c r="G72" i="1" s="1"/>
  <c r="G73" i="1" s="1"/>
  <c r="G74" i="1" s="1"/>
  <c r="F70" i="1"/>
  <c r="L15" i="1"/>
  <c r="G91" i="1" l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L18" i="2"/>
  <c r="L23" i="2" l="1"/>
  <c r="F9" i="1"/>
  <c r="H9" i="1"/>
  <c r="I9" i="1" s="1"/>
  <c r="F54" i="1" l="1"/>
  <c r="F55" i="1"/>
  <c r="F58" i="1"/>
  <c r="F29" i="1"/>
  <c r="H29" i="1"/>
  <c r="I29" i="1" s="1"/>
  <c r="F63" i="1" l="1"/>
  <c r="H63" i="1"/>
  <c r="F62" i="1"/>
  <c r="G62" i="1" s="1"/>
  <c r="H62" i="1"/>
  <c r="I62" i="1" s="1"/>
  <c r="F61" i="1"/>
  <c r="I63" i="1" l="1"/>
  <c r="J63" i="1" s="1"/>
  <c r="J64" i="1" s="1"/>
  <c r="J65" i="1" s="1"/>
  <c r="J66" i="1" s="1"/>
  <c r="J67" i="1" s="1"/>
  <c r="G63" i="1"/>
  <c r="G64" i="1" s="1"/>
  <c r="G65" i="1" s="1"/>
  <c r="G66" i="1" s="1"/>
  <c r="G67" i="1" s="1"/>
  <c r="G68" i="1" s="1"/>
  <c r="H5" i="3"/>
  <c r="I5" i="3" s="1"/>
  <c r="F5" i="3"/>
  <c r="G19" i="3" l="1"/>
  <c r="G20" i="3" s="1"/>
  <c r="F53" i="1"/>
  <c r="G53" i="1" s="1"/>
  <c r="G54" i="1" s="1"/>
  <c r="G55" i="1" s="1"/>
  <c r="G56" i="1" s="1"/>
  <c r="G57" i="1" s="1"/>
  <c r="G58" i="1" s="1"/>
  <c r="J53" i="1"/>
  <c r="J54" i="1" s="1"/>
  <c r="J55" i="1" s="1"/>
  <c r="J56" i="1" s="1"/>
  <c r="J57" i="1" s="1"/>
  <c r="J58" i="1" s="1"/>
  <c r="F52" i="1"/>
  <c r="H44" i="1"/>
  <c r="I44" i="1" s="1"/>
  <c r="J44" i="1" s="1"/>
  <c r="J45" i="1" s="1"/>
  <c r="J46" i="1" s="1"/>
  <c r="J47" i="1" s="1"/>
  <c r="J48" i="1" s="1"/>
  <c r="F44" i="1"/>
  <c r="G44" i="1" s="1"/>
  <c r="G45" i="1" s="1"/>
  <c r="G46" i="1" s="1"/>
  <c r="G47" i="1" s="1"/>
  <c r="G48" i="1" s="1"/>
  <c r="G49" i="1" s="1"/>
  <c r="G50" i="1" s="1"/>
  <c r="H43" i="1"/>
  <c r="I43" i="1" s="1"/>
  <c r="F43" i="1"/>
  <c r="H28" i="1"/>
  <c r="I28" i="1" s="1"/>
  <c r="F28" i="1"/>
  <c r="G59" i="1" l="1"/>
  <c r="H5" i="2" l="1"/>
  <c r="I5" i="2" s="1"/>
  <c r="F5" i="2"/>
  <c r="H27" i="1" l="1"/>
  <c r="I27" i="1" s="1"/>
  <c r="J27" i="1" s="1"/>
  <c r="J28" i="1" s="1"/>
  <c r="J29" i="1" s="1"/>
  <c r="J30" i="1" s="1"/>
  <c r="J31" i="1" s="1"/>
  <c r="J32" i="1" s="1"/>
  <c r="J33" i="1" s="1"/>
  <c r="F27" i="1"/>
  <c r="H26" i="1"/>
  <c r="I26" i="1" s="1"/>
  <c r="F26" i="1"/>
  <c r="H21" i="2"/>
  <c r="I21" i="2" s="1"/>
  <c r="F21" i="2"/>
  <c r="H20" i="2"/>
  <c r="I20" i="2" s="1"/>
  <c r="F20" i="2"/>
  <c r="H19" i="2"/>
  <c r="I19" i="2" s="1"/>
  <c r="J19" i="2" s="1"/>
  <c r="F19" i="2"/>
  <c r="G19" i="2" s="1"/>
  <c r="H18" i="2"/>
  <c r="I18" i="2" s="1"/>
  <c r="F18" i="2"/>
  <c r="H11" i="2"/>
  <c r="I11" i="2" s="1"/>
  <c r="F11" i="2"/>
  <c r="H10" i="2"/>
  <c r="I10" i="2" s="1"/>
  <c r="J10" i="2" s="1"/>
  <c r="F10" i="2"/>
  <c r="G10" i="2" s="1"/>
  <c r="H9" i="2"/>
  <c r="I9" i="2" s="1"/>
  <c r="F9" i="2"/>
  <c r="G20" i="2" l="1"/>
  <c r="G21" i="2" s="1"/>
  <c r="J11" i="2"/>
  <c r="J12" i="2" s="1"/>
  <c r="J13" i="2" s="1"/>
  <c r="J14" i="2" s="1"/>
  <c r="J20" i="2"/>
  <c r="J21" i="2" s="1"/>
  <c r="J22" i="2" s="1"/>
  <c r="G27" i="1"/>
  <c r="G28" i="1" s="1"/>
  <c r="G29" i="1" s="1"/>
  <c r="G30" i="1" s="1"/>
  <c r="G31" i="1" s="1"/>
  <c r="G11" i="2"/>
  <c r="G12" i="2" s="1"/>
  <c r="G13" i="2" s="1"/>
  <c r="G14" i="2" s="1"/>
  <c r="G15" i="2" s="1"/>
  <c r="G16" i="2" s="1"/>
  <c r="G32" i="1" l="1"/>
  <c r="G33" i="1" s="1"/>
  <c r="G34" i="1" s="1"/>
  <c r="G35" i="1" s="1"/>
  <c r="G36" i="1" s="1"/>
  <c r="G37" i="1" s="1"/>
  <c r="G38" i="1" s="1"/>
  <c r="G39" i="1" s="1"/>
  <c r="G40" i="1" s="1"/>
  <c r="G22" i="2"/>
  <c r="G23" i="2" s="1"/>
  <c r="G24" i="2" s="1"/>
  <c r="F46" i="2"/>
  <c r="F32" i="2"/>
  <c r="H32" i="2"/>
  <c r="I32" i="2" s="1"/>
  <c r="F31" i="2"/>
  <c r="H31" i="2"/>
  <c r="I31" i="2" s="1"/>
  <c r="F22" i="3" l="1"/>
  <c r="H22" i="3"/>
  <c r="I22" i="3" s="1"/>
  <c r="H30" i="2" l="1"/>
  <c r="I30" i="2" s="1"/>
  <c r="F30" i="2"/>
  <c r="H46" i="2"/>
  <c r="I46" i="2" s="1"/>
  <c r="J46" i="2" s="1"/>
  <c r="J47" i="2" s="1"/>
  <c r="G46" i="2"/>
  <c r="H45" i="2"/>
  <c r="I45" i="2" s="1"/>
  <c r="F45" i="2"/>
  <c r="G47" i="2" l="1"/>
  <c r="G48" i="2" s="1"/>
  <c r="G49" i="2" s="1"/>
  <c r="G50" i="2" s="1"/>
  <c r="H15" i="3"/>
  <c r="I15" i="3" s="1"/>
  <c r="F15" i="3"/>
  <c r="H4" i="2" l="1"/>
  <c r="I4" i="2" s="1"/>
  <c r="J4" i="2" s="1"/>
  <c r="J5" i="2" s="1"/>
  <c r="F4" i="2"/>
  <c r="H4" i="3" l="1"/>
  <c r="I4" i="3" s="1"/>
  <c r="J4" i="3" s="1"/>
  <c r="J5" i="3" s="1"/>
  <c r="J6" i="3" s="1"/>
  <c r="F4" i="3"/>
  <c r="G4" i="3" s="1"/>
  <c r="H3" i="3"/>
  <c r="I3" i="3" s="1"/>
  <c r="F3" i="3"/>
  <c r="G5" i="3" l="1"/>
  <c r="H3" i="2"/>
  <c r="I3" i="2" s="1"/>
  <c r="F3" i="2"/>
  <c r="G4" i="2" s="1"/>
  <c r="F8" i="1"/>
  <c r="H8" i="1"/>
  <c r="I8" i="1" s="1"/>
  <c r="F7" i="1"/>
  <c r="H7" i="1"/>
  <c r="I7" i="1" s="1"/>
  <c r="G6" i="3" l="1"/>
  <c r="G7" i="3" s="1"/>
  <c r="G8" i="3" s="1"/>
  <c r="G9" i="3" s="1"/>
  <c r="G10" i="3" s="1"/>
  <c r="G11" i="3" s="1"/>
  <c r="G12" i="3" s="1"/>
  <c r="G13" i="3" s="1"/>
  <c r="G5" i="2"/>
  <c r="G6" i="2" s="1"/>
  <c r="J31" i="2"/>
  <c r="J32" i="2" s="1"/>
  <c r="J33" i="2" s="1"/>
  <c r="J34" i="2" s="1"/>
  <c r="J35" i="2" s="1"/>
  <c r="G31" i="2"/>
  <c r="G32" i="2" s="1"/>
  <c r="G33" i="2" l="1"/>
  <c r="G34" i="2" s="1"/>
  <c r="G35" i="2" s="1"/>
  <c r="G36" i="2" s="1"/>
  <c r="H6" i="1"/>
  <c r="I6" i="1" s="1"/>
  <c r="F6" i="1"/>
  <c r="H5" i="1"/>
  <c r="I5" i="1" s="1"/>
  <c r="F5" i="1"/>
  <c r="H4" i="1"/>
  <c r="I4" i="1" s="1"/>
  <c r="J4" i="1" s="1"/>
  <c r="F4" i="1"/>
  <c r="G4" i="1" s="1"/>
  <c r="H3" i="1"/>
  <c r="I3" i="1" s="1"/>
  <c r="F3" i="1"/>
  <c r="G37" i="2" l="1"/>
  <c r="G38" i="2" s="1"/>
  <c r="G39" i="2" s="1"/>
  <c r="G40" i="2" s="1"/>
  <c r="G41" i="2" s="1"/>
  <c r="G42" i="2" s="1"/>
  <c r="G7" i="2"/>
  <c r="G5" i="1"/>
  <c r="G6" i="1" s="1"/>
  <c r="G7" i="1" s="1"/>
  <c r="G8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G9" i="1" l="1"/>
  <c r="G10" i="1" l="1"/>
  <c r="G11" i="1" s="1"/>
  <c r="G12" i="1" s="1"/>
  <c r="G13" i="1" s="1"/>
  <c r="G14" i="1" s="1"/>
  <c r="G15" i="1" s="1"/>
  <c r="G16" i="1" l="1"/>
  <c r="G17" i="1" s="1"/>
  <c r="G18" i="1" s="1"/>
  <c r="G19" i="1" s="1"/>
  <c r="G20" i="1" s="1"/>
  <c r="G21" i="1" s="1"/>
  <c r="G22" i="1" s="1"/>
  <c r="G23" i="1" s="1"/>
  <c r="G24" i="1" s="1"/>
</calcChain>
</file>

<file path=xl/sharedStrings.xml><?xml version="1.0" encoding="utf-8"?>
<sst xmlns="http://schemas.openxmlformats.org/spreadsheetml/2006/main" count="233" uniqueCount="141">
  <si>
    <t>ITEM</t>
  </si>
  <si>
    <t>QTY</t>
  </si>
  <si>
    <t>COST PRICE</t>
  </si>
  <si>
    <t>SELLING PRICE</t>
  </si>
  <si>
    <t>MARGIN</t>
  </si>
  <si>
    <t>VALUE</t>
  </si>
  <si>
    <t>CUMMULATIVE VALUE</t>
  </si>
  <si>
    <t>TOTAL MARGIN</t>
  </si>
  <si>
    <t>NAME</t>
  </si>
  <si>
    <t>TAUSI</t>
  </si>
  <si>
    <t>CUMMULATIVE MARGIN</t>
  </si>
  <si>
    <t>Mhn 6kg gas</t>
  </si>
  <si>
    <t>Mhn 15kg gas</t>
  </si>
  <si>
    <t>Burner</t>
  </si>
  <si>
    <t>Mhn 38kg gas</t>
  </si>
  <si>
    <t>CAROL</t>
  </si>
  <si>
    <t>Cash to Lina</t>
  </si>
  <si>
    <t>AFRICANA</t>
  </si>
  <si>
    <t>M-PESA</t>
  </si>
  <si>
    <t>TEGETA</t>
  </si>
  <si>
    <t>MLALAKUWA</t>
  </si>
  <si>
    <t>LINDA</t>
  </si>
  <si>
    <t>Lunch</t>
  </si>
  <si>
    <t>PEMBE</t>
  </si>
  <si>
    <t>Deposit to DTB</t>
  </si>
  <si>
    <t>GRAND</t>
  </si>
  <si>
    <t>SUMMARY</t>
  </si>
  <si>
    <t>TOTAL SALES</t>
  </si>
  <si>
    <t>COST OF SALES</t>
  </si>
  <si>
    <t>GROSS PROFIT</t>
  </si>
  <si>
    <t>EXPENSES</t>
  </si>
  <si>
    <t>NET PROFIT</t>
  </si>
  <si>
    <t>Mhn 6kg complete</t>
  </si>
  <si>
    <t xml:space="preserve"> </t>
  </si>
  <si>
    <t xml:space="preserve">Mhn 6kg gas </t>
  </si>
  <si>
    <t>TABATA</t>
  </si>
  <si>
    <t>DEBORA</t>
  </si>
  <si>
    <t>LINA A/C</t>
  </si>
  <si>
    <t>From Carol</t>
  </si>
  <si>
    <t>TOTAL</t>
  </si>
  <si>
    <t>Trivet</t>
  </si>
  <si>
    <t>GODOWN</t>
  </si>
  <si>
    <t>CO2 gas 25kg</t>
  </si>
  <si>
    <t>CASH TO LINA</t>
  </si>
  <si>
    <t>cash to lina</t>
  </si>
  <si>
    <t>From godown</t>
  </si>
  <si>
    <t>payment for linas transport</t>
  </si>
  <si>
    <t>phone credit</t>
  </si>
  <si>
    <t>M/MAGRETH</t>
  </si>
  <si>
    <t>From tausi</t>
  </si>
  <si>
    <t>Taifa 6kg complete</t>
  </si>
  <si>
    <t>Taifa 6kg gas</t>
  </si>
  <si>
    <t>Taifa 6kg cyl.</t>
  </si>
  <si>
    <t>O2 gas 8.5</t>
  </si>
  <si>
    <t>M/JENIPHER</t>
  </si>
  <si>
    <t>From jennipher</t>
  </si>
  <si>
    <t xml:space="preserve">From magreth </t>
  </si>
  <si>
    <t>EQUITY ACCOUNT</t>
  </si>
  <si>
    <t>Mhn &amp; taifa 6kg gas</t>
  </si>
  <si>
    <t>fuel T785DLV</t>
  </si>
  <si>
    <t>Taifa  6kg complete</t>
  </si>
  <si>
    <t>payment to laborer</t>
  </si>
  <si>
    <t>OFFICE</t>
  </si>
  <si>
    <t xml:space="preserve">    </t>
  </si>
  <si>
    <t xml:space="preserve">     </t>
  </si>
  <si>
    <t>Mhn 6kg compact gas</t>
  </si>
  <si>
    <t>From carol</t>
  </si>
  <si>
    <t>M-PESA Jovin</t>
  </si>
  <si>
    <t xml:space="preserve">Mihan 6kg </t>
  </si>
  <si>
    <t xml:space="preserve">Mhn38kg gas </t>
  </si>
  <si>
    <t>DATE; 18-OCTOBER-2019</t>
  </si>
  <si>
    <t>transport of gas to customers</t>
  </si>
  <si>
    <r>
      <t>O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gas 8.5</t>
    </r>
  </si>
  <si>
    <t>payment for gas transport marketing</t>
  </si>
  <si>
    <t>purchase of soap</t>
  </si>
  <si>
    <t>HAPPY</t>
  </si>
  <si>
    <t>M/KIMARO</t>
  </si>
  <si>
    <t>Mhn 15kg  gas</t>
  </si>
  <si>
    <t>Taifa 6kg cyl</t>
  </si>
  <si>
    <t>Mhn 6kg gas &amp; cyl.</t>
  </si>
  <si>
    <t>transport of 38kg gases to nishaz</t>
  </si>
  <si>
    <t>payment for mashakas transport to bank</t>
  </si>
  <si>
    <t>Deposit to DTB bank</t>
  </si>
  <si>
    <t>Mhn 6kg gas &amp; cylinder</t>
  </si>
  <si>
    <t>payment for puncher repair</t>
  </si>
  <si>
    <t>purchase of phone credit</t>
  </si>
  <si>
    <t>purchase of fuel T900DKK</t>
  </si>
  <si>
    <t>payment for parking fee marketing</t>
  </si>
  <si>
    <t>D.A 6.3 gas</t>
  </si>
  <si>
    <t>purchase of car spares for truck T784DRP</t>
  </si>
  <si>
    <t>payment for mashakas transport to godown</t>
  </si>
  <si>
    <t xml:space="preserve">TIGO-PESA </t>
  </si>
  <si>
    <r>
      <t>CO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gas 25kg</t>
    </r>
  </si>
  <si>
    <t>Regulator H/P</t>
  </si>
  <si>
    <t>Mhn 6kg compact cmplt</t>
  </si>
  <si>
    <t>purchase of accessories- alex fundi</t>
  </si>
  <si>
    <t>purchase of electricity</t>
  </si>
  <si>
    <t>purchase of bulb, wire and holder</t>
  </si>
  <si>
    <t>payment to electrician</t>
  </si>
  <si>
    <t>purchase of msumeno by abdallah</t>
  </si>
  <si>
    <t>payment to bodaboda for goods returned by customer</t>
  </si>
  <si>
    <t>TIGO-PESA rosada</t>
  </si>
  <si>
    <t>TIGO-PESA kiziba</t>
  </si>
  <si>
    <t>TIGO-PESA annamary</t>
  </si>
  <si>
    <t>happys lunch</t>
  </si>
  <si>
    <t xml:space="preserve">cash to boss </t>
  </si>
  <si>
    <t>M-PESA  violeth</t>
  </si>
  <si>
    <t>M-PESA halima</t>
  </si>
  <si>
    <t>M-PESA saidi</t>
  </si>
  <si>
    <t>M-PESA alex</t>
  </si>
  <si>
    <t>M-PESA fredwid</t>
  </si>
  <si>
    <t>discount 15kg gas 10@1000</t>
  </si>
  <si>
    <t>M-PESA rehema</t>
  </si>
  <si>
    <t>M-PESA fratern</t>
  </si>
  <si>
    <t>Taifa 6kg gas &amp; cyl.</t>
  </si>
  <si>
    <t>Nitrogen gas</t>
  </si>
  <si>
    <t>From carol-debt</t>
  </si>
  <si>
    <t>From kimaro</t>
  </si>
  <si>
    <t>CASH TO BOSS</t>
  </si>
  <si>
    <t>fuel for truck T887DQQ</t>
  </si>
  <si>
    <t>fuel for truck T165DRP</t>
  </si>
  <si>
    <t>purchase of bulb 5pcs</t>
  </si>
  <si>
    <t>payment for fine T785DLV defective tires</t>
  </si>
  <si>
    <t>payment to TOL workers assisting gas packs</t>
  </si>
  <si>
    <t>purchase D.A 6.3  5pcs@70000</t>
  </si>
  <si>
    <t>purchase of oxygen gas 3pcs@10000</t>
  </si>
  <si>
    <t>fuel for truck T704DKL</t>
  </si>
  <si>
    <t>carol and peters lunch marketing</t>
  </si>
  <si>
    <t>tube air filling T704DKL</t>
  </si>
  <si>
    <t>Mr.Temu allowance payment</t>
  </si>
  <si>
    <t>allowance payment to fundi alex</t>
  </si>
  <si>
    <t>magreth, getu, jack with their drivers lunch mkt.</t>
  </si>
  <si>
    <t>fuel truck T785DLV</t>
  </si>
  <si>
    <t>allowance payment to peter joseph driver T704DKL</t>
  </si>
  <si>
    <t>allowance payment to shabani</t>
  </si>
  <si>
    <t>allowance payment to driver moshi</t>
  </si>
  <si>
    <t>advance payment to sape</t>
  </si>
  <si>
    <t>allowance payment to mhn driver carrying gas from depot</t>
  </si>
  <si>
    <t>transport payment for driver moshi to tabata</t>
  </si>
  <si>
    <t>payment for doreen workers-godown at night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</si>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</sst>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164" fontId="4" fillId="0" borderId="0" xfId="1" applyFont="1"/>
    <xf numFmtId="164" fontId="3" fillId="2" borderId="0" xfId="1" applyFont="1" applyFill="1" applyAlignment="1">
      <alignment horizontal="center" wrapText="1"/>
    </xf>
    <xf numFmtId="164" fontId="0" fillId="0" borderId="0" xfId="1" applyFont="1"/>
    <xf numFmtId="164" fontId="0" fillId="0" borderId="0" xfId="0" applyNumberFormat="1"/>
    <xf numFmtId="164" fontId="2" fillId="0" borderId="0" xfId="1" applyFont="1"/>
    <xf numFmtId="164" fontId="2" fillId="0" borderId="0" xfId="0" applyNumberFormat="1" applyFont="1"/>
    <xf numFmtId="164" fontId="1" fillId="0" borderId="0" xfId="1" applyFont="1"/>
    <xf numFmtId="164" fontId="0" fillId="0" borderId="0" xfId="0" applyNumberFormat="1" applyFont="1"/>
    <xf numFmtId="164" fontId="6" fillId="0" borderId="0" xfId="0" applyNumberFormat="1" applyFont="1"/>
    <xf numFmtId="0" fontId="4" fillId="0" borderId="0" xfId="0" applyFont="1" applyAlignment="1">
      <alignment horizontal="right"/>
    </xf>
    <xf numFmtId="164" fontId="2" fillId="0" borderId="1" xfId="1" applyFont="1" applyBorder="1"/>
    <xf numFmtId="0" fontId="0" fillId="0" borderId="1" xfId="0" applyBorder="1"/>
    <xf numFmtId="164" fontId="2" fillId="0" borderId="1" xfId="0" applyNumberFormat="1" applyFont="1" applyBorder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164" fontId="2" fillId="0" borderId="5" xfId="0" applyNumberFormat="1" applyFont="1" applyBorder="1"/>
    <xf numFmtId="164" fontId="0" fillId="0" borderId="0" xfId="0" applyNumberFormat="1" applyFont="1" applyBorder="1"/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2" fillId="0" borderId="0" xfId="0" applyNumberFormat="1" applyFont="1" applyBorder="1"/>
    <xf numFmtId="164" fontId="2" fillId="0" borderId="0" xfId="0" applyNumberFormat="1" applyFont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164" fontId="1" fillId="0" borderId="0" xfId="1" applyFont="1" applyBorder="1"/>
    <xf numFmtId="164" fontId="2" fillId="0" borderId="5" xfId="1" applyFont="1" applyBorder="1"/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46" workbookViewId="0">
      <selection activeCell="F22" sqref="F22"/>
    </sheetView>
  </sheetViews>
  <sheetFormatPr defaultRowHeight="15" x14ac:dyDescent="0.25"/>
  <cols>
    <col min="1" max="1" width="13.42578125" customWidth="1"/>
    <col min="2" max="2" width="20.140625" customWidth="1"/>
    <col min="3" max="3" width="5.85546875" customWidth="1"/>
    <col min="4" max="4" width="11.5703125" style="8" bestFit="1" customWidth="1"/>
    <col min="5" max="5" width="12.42578125" style="8" customWidth="1"/>
    <col min="6" max="6" width="13.7109375" customWidth="1"/>
    <col min="7" max="7" width="15.140625" customWidth="1"/>
    <col min="8" max="8" width="11.5703125" bestFit="1" customWidth="1"/>
    <col min="9" max="9" width="11.28515625" customWidth="1"/>
    <col min="10" max="10" width="15.140625" customWidth="1"/>
    <col min="12" max="12" width="16.140625" customWidth="1"/>
    <col min="13" max="13" width="11.5703125" bestFit="1" customWidth="1"/>
  </cols>
  <sheetData>
    <row r="1" spans="1:12" s="4" customFormat="1" ht="15.75" x14ac:dyDescent="0.25">
      <c r="A1" s="15"/>
      <c r="B1" s="15"/>
      <c r="C1" s="15"/>
      <c r="D1" s="33" t="s">
        <v>70</v>
      </c>
      <c r="E1" s="33"/>
      <c r="F1" s="33"/>
      <c r="G1" s="33"/>
      <c r="H1" s="33"/>
      <c r="I1" s="33"/>
      <c r="J1" s="33"/>
    </row>
    <row r="2" spans="1:12" s="2" customFormat="1" ht="30" x14ac:dyDescent="0.25">
      <c r="A2" s="5" t="s">
        <v>8</v>
      </c>
      <c r="B2" s="5" t="s">
        <v>0</v>
      </c>
      <c r="C2" s="5" t="s">
        <v>1</v>
      </c>
      <c r="D2" s="7" t="s">
        <v>2</v>
      </c>
      <c r="E2" s="7" t="s">
        <v>3</v>
      </c>
      <c r="F2" s="5" t="s">
        <v>5</v>
      </c>
      <c r="G2" s="5" t="s">
        <v>6</v>
      </c>
      <c r="H2" s="5" t="s">
        <v>4</v>
      </c>
      <c r="I2" s="5" t="s">
        <v>7</v>
      </c>
      <c r="J2" s="5" t="s">
        <v>10</v>
      </c>
    </row>
    <row r="3" spans="1:12" x14ac:dyDescent="0.25">
      <c r="A3" s="28" t="s">
        <v>9</v>
      </c>
      <c r="B3" t="s">
        <v>53</v>
      </c>
      <c r="C3">
        <v>1</v>
      </c>
      <c r="D3" s="8">
        <v>15340</v>
      </c>
      <c r="E3" s="8">
        <v>30000</v>
      </c>
      <c r="F3" s="9">
        <f t="shared" ref="F3:F14" si="0">C3*E3</f>
        <v>30000</v>
      </c>
      <c r="G3" s="9">
        <v>30000</v>
      </c>
      <c r="H3" s="9">
        <f t="shared" ref="H3:H14" si="1">E3-D3</f>
        <v>14660</v>
      </c>
      <c r="I3" s="9">
        <f t="shared" ref="I3:I14" si="2">C3*H3</f>
        <v>14660</v>
      </c>
      <c r="J3" s="9">
        <v>14660</v>
      </c>
      <c r="L3" s="9">
        <f>C3*D3</f>
        <v>15340</v>
      </c>
    </row>
    <row r="4" spans="1:12" x14ac:dyDescent="0.25">
      <c r="B4" t="s">
        <v>11</v>
      </c>
      <c r="C4">
        <v>2</v>
      </c>
      <c r="D4" s="8">
        <v>13800</v>
      </c>
      <c r="E4" s="8">
        <v>16000</v>
      </c>
      <c r="F4" s="9">
        <f t="shared" si="0"/>
        <v>32000</v>
      </c>
      <c r="G4" s="9">
        <f>G3+F4</f>
        <v>62000</v>
      </c>
      <c r="H4" s="9">
        <f t="shared" si="1"/>
        <v>2200</v>
      </c>
      <c r="I4" s="9">
        <f t="shared" si="2"/>
        <v>4400</v>
      </c>
      <c r="J4" s="9">
        <f t="shared" ref="J4:J14" si="3">J3+I4</f>
        <v>19060</v>
      </c>
      <c r="L4" s="9">
        <f t="shared" ref="L4:L14" si="4">C4*D4</f>
        <v>27600</v>
      </c>
    </row>
    <row r="5" spans="1:12" x14ac:dyDescent="0.25">
      <c r="B5" t="s">
        <v>11</v>
      </c>
      <c r="C5">
        <v>2</v>
      </c>
      <c r="D5" s="8">
        <v>13800</v>
      </c>
      <c r="E5" s="8">
        <v>18000</v>
      </c>
      <c r="F5" s="9">
        <f t="shared" si="0"/>
        <v>36000</v>
      </c>
      <c r="G5" s="9">
        <f t="shared" ref="G5:G14" si="5">G4+F5</f>
        <v>98000</v>
      </c>
      <c r="H5" s="9">
        <f t="shared" si="1"/>
        <v>4200</v>
      </c>
      <c r="I5" s="9">
        <f t="shared" si="2"/>
        <v>8400</v>
      </c>
      <c r="J5" s="9">
        <f t="shared" si="3"/>
        <v>27460</v>
      </c>
      <c r="L5" s="9">
        <f t="shared" si="4"/>
        <v>27600</v>
      </c>
    </row>
    <row r="6" spans="1:12" x14ac:dyDescent="0.25">
      <c r="B6" t="s">
        <v>60</v>
      </c>
      <c r="C6">
        <v>8</v>
      </c>
      <c r="D6" s="8">
        <v>36800</v>
      </c>
      <c r="E6" s="8">
        <v>42000</v>
      </c>
      <c r="F6" s="9">
        <f t="shared" si="0"/>
        <v>336000</v>
      </c>
      <c r="G6" s="9">
        <f t="shared" si="5"/>
        <v>434000</v>
      </c>
      <c r="H6" s="9">
        <f t="shared" si="1"/>
        <v>5200</v>
      </c>
      <c r="I6" s="9">
        <f t="shared" si="2"/>
        <v>41600</v>
      </c>
      <c r="J6" s="9">
        <f t="shared" si="3"/>
        <v>69060</v>
      </c>
      <c r="L6" s="9">
        <f t="shared" si="4"/>
        <v>294400</v>
      </c>
    </row>
    <row r="7" spans="1:12" x14ac:dyDescent="0.25">
      <c r="B7" t="s">
        <v>12</v>
      </c>
      <c r="C7">
        <v>2</v>
      </c>
      <c r="D7" s="8">
        <v>35250</v>
      </c>
      <c r="E7" s="8">
        <v>39000</v>
      </c>
      <c r="F7" s="9">
        <f t="shared" si="0"/>
        <v>78000</v>
      </c>
      <c r="G7" s="9">
        <f t="shared" si="5"/>
        <v>512000</v>
      </c>
      <c r="H7" s="9">
        <f t="shared" si="1"/>
        <v>3750</v>
      </c>
      <c r="I7" s="9">
        <f t="shared" si="2"/>
        <v>7500</v>
      </c>
      <c r="J7" s="9">
        <f t="shared" si="3"/>
        <v>76560</v>
      </c>
      <c r="L7" s="9">
        <f t="shared" si="4"/>
        <v>70500</v>
      </c>
    </row>
    <row r="8" spans="1:12" x14ac:dyDescent="0.25">
      <c r="B8" t="s">
        <v>12</v>
      </c>
      <c r="C8">
        <v>2</v>
      </c>
      <c r="D8" s="8">
        <v>35250</v>
      </c>
      <c r="E8" s="8">
        <v>45000</v>
      </c>
      <c r="F8" s="9">
        <f t="shared" si="0"/>
        <v>90000</v>
      </c>
      <c r="G8" s="23">
        <f t="shared" si="5"/>
        <v>602000</v>
      </c>
      <c r="H8" s="9">
        <f t="shared" si="1"/>
        <v>9750</v>
      </c>
      <c r="I8" s="9">
        <f t="shared" si="2"/>
        <v>19500</v>
      </c>
      <c r="J8" s="13">
        <f t="shared" si="3"/>
        <v>96060</v>
      </c>
      <c r="L8" s="9">
        <f t="shared" si="4"/>
        <v>70500</v>
      </c>
    </row>
    <row r="9" spans="1:12" x14ac:dyDescent="0.25">
      <c r="B9" t="s">
        <v>12</v>
      </c>
      <c r="C9">
        <v>1</v>
      </c>
      <c r="D9" s="8">
        <v>35250</v>
      </c>
      <c r="E9" s="8">
        <v>43000</v>
      </c>
      <c r="F9" s="9">
        <f t="shared" si="0"/>
        <v>43000</v>
      </c>
      <c r="G9" s="23">
        <f t="shared" si="5"/>
        <v>645000</v>
      </c>
      <c r="H9" s="9">
        <f t="shared" si="1"/>
        <v>7750</v>
      </c>
      <c r="I9" s="9">
        <f t="shared" si="2"/>
        <v>7750</v>
      </c>
      <c r="J9" s="13">
        <f t="shared" si="3"/>
        <v>103810</v>
      </c>
      <c r="L9" s="9">
        <f t="shared" si="4"/>
        <v>35250</v>
      </c>
    </row>
    <row r="10" spans="1:12" x14ac:dyDescent="0.25">
      <c r="B10" t="s">
        <v>92</v>
      </c>
      <c r="C10">
        <v>1</v>
      </c>
      <c r="D10" s="8">
        <v>71684.240000000005</v>
      </c>
      <c r="E10" s="8">
        <v>83000</v>
      </c>
      <c r="F10" s="9">
        <f t="shared" si="0"/>
        <v>83000</v>
      </c>
      <c r="G10" s="23">
        <f t="shared" si="5"/>
        <v>728000</v>
      </c>
      <c r="H10" s="9">
        <f t="shared" si="1"/>
        <v>11315.759999999995</v>
      </c>
      <c r="I10" s="9">
        <f t="shared" si="2"/>
        <v>11315.759999999995</v>
      </c>
      <c r="J10" s="13">
        <f t="shared" si="3"/>
        <v>115125.75999999999</v>
      </c>
      <c r="L10" s="9">
        <f t="shared" si="4"/>
        <v>71684.240000000005</v>
      </c>
    </row>
    <row r="11" spans="1:12" x14ac:dyDescent="0.25">
      <c r="B11" t="s">
        <v>93</v>
      </c>
      <c r="C11">
        <v>1</v>
      </c>
      <c r="D11" s="8">
        <v>11000</v>
      </c>
      <c r="E11" s="8">
        <v>65000</v>
      </c>
      <c r="F11" s="9">
        <f t="shared" si="0"/>
        <v>65000</v>
      </c>
      <c r="G11" s="23">
        <f t="shared" si="5"/>
        <v>793000</v>
      </c>
      <c r="H11" s="9">
        <f t="shared" si="1"/>
        <v>54000</v>
      </c>
      <c r="I11" s="9">
        <f t="shared" si="2"/>
        <v>54000</v>
      </c>
      <c r="J11" s="13">
        <f t="shared" si="3"/>
        <v>169125.76000000001</v>
      </c>
      <c r="L11" s="9">
        <f t="shared" si="4"/>
        <v>11000</v>
      </c>
    </row>
    <row r="12" spans="1:12" x14ac:dyDescent="0.25">
      <c r="B12" t="s">
        <v>88</v>
      </c>
      <c r="C12">
        <v>1</v>
      </c>
      <c r="D12" s="25">
        <v>127864.8</v>
      </c>
      <c r="E12" s="8">
        <v>133000</v>
      </c>
      <c r="F12" s="9">
        <f t="shared" si="0"/>
        <v>133000</v>
      </c>
      <c r="G12" s="23">
        <f t="shared" si="5"/>
        <v>926000</v>
      </c>
      <c r="H12" s="9">
        <f t="shared" si="1"/>
        <v>5135.1999999999971</v>
      </c>
      <c r="I12" s="9">
        <f t="shared" si="2"/>
        <v>5135.1999999999971</v>
      </c>
      <c r="J12" s="13">
        <f t="shared" si="3"/>
        <v>174260.96000000002</v>
      </c>
      <c r="L12" s="9">
        <f t="shared" si="4"/>
        <v>127864.8</v>
      </c>
    </row>
    <row r="13" spans="1:12" x14ac:dyDescent="0.25">
      <c r="B13" t="s">
        <v>14</v>
      </c>
      <c r="C13">
        <v>2</v>
      </c>
      <c r="D13" s="8">
        <v>76900</v>
      </c>
      <c r="E13" s="8">
        <v>90000</v>
      </c>
      <c r="F13" s="9">
        <f t="shared" si="0"/>
        <v>180000</v>
      </c>
      <c r="G13" s="23">
        <f t="shared" si="5"/>
        <v>1106000</v>
      </c>
      <c r="H13" s="9">
        <f t="shared" si="1"/>
        <v>13100</v>
      </c>
      <c r="I13" s="9">
        <f t="shared" si="2"/>
        <v>26200</v>
      </c>
      <c r="J13" s="13">
        <f t="shared" si="3"/>
        <v>200460.96000000002</v>
      </c>
      <c r="L13" s="9">
        <f t="shared" si="4"/>
        <v>153800</v>
      </c>
    </row>
    <row r="14" spans="1:12" ht="15.75" thickBot="1" x14ac:dyDescent="0.3">
      <c r="B14" t="s">
        <v>32</v>
      </c>
      <c r="C14">
        <v>1</v>
      </c>
      <c r="D14" s="8">
        <v>39100</v>
      </c>
      <c r="E14" s="8">
        <v>45000</v>
      </c>
      <c r="F14" s="9">
        <f t="shared" si="0"/>
        <v>45000</v>
      </c>
      <c r="G14" s="22">
        <f t="shared" si="5"/>
        <v>1151000</v>
      </c>
      <c r="H14" s="9">
        <f t="shared" si="1"/>
        <v>5900</v>
      </c>
      <c r="I14" s="9">
        <f t="shared" si="2"/>
        <v>5900</v>
      </c>
      <c r="J14" s="11">
        <f t="shared" si="3"/>
        <v>206360.96000000002</v>
      </c>
      <c r="L14" s="9">
        <f t="shared" si="4"/>
        <v>39100</v>
      </c>
    </row>
    <row r="15" spans="1:12" s="1" customFormat="1" x14ac:dyDescent="0.25">
      <c r="B15" s="1" t="s">
        <v>16</v>
      </c>
      <c r="D15" s="10"/>
      <c r="E15" s="10"/>
      <c r="F15" s="11">
        <v>-300000</v>
      </c>
      <c r="G15" s="26">
        <f>G14+F15</f>
        <v>851000</v>
      </c>
      <c r="H15" s="11"/>
      <c r="I15" s="11"/>
      <c r="J15" s="11"/>
      <c r="L15" s="11">
        <f>SUM(L3:L14)</f>
        <v>944639.04</v>
      </c>
    </row>
    <row r="16" spans="1:12" x14ac:dyDescent="0.25">
      <c r="B16" s="1" t="s">
        <v>16</v>
      </c>
      <c r="C16" s="32">
        <v>-100000</v>
      </c>
      <c r="D16" s="32"/>
      <c r="E16" s="32"/>
      <c r="F16" s="32"/>
      <c r="G16" s="26">
        <f>G15+C16</f>
        <v>751000</v>
      </c>
      <c r="H16" s="13"/>
      <c r="I16" s="13"/>
      <c r="J16" s="11"/>
      <c r="L16" s="11"/>
    </row>
    <row r="17" spans="1:13" x14ac:dyDescent="0.25">
      <c r="B17" s="1" t="s">
        <v>16</v>
      </c>
      <c r="C17" s="19"/>
      <c r="D17" s="19"/>
      <c r="E17" s="19"/>
      <c r="F17" s="19">
        <v>-634000</v>
      </c>
      <c r="G17" s="26">
        <f>G16+F17</f>
        <v>117000</v>
      </c>
      <c r="H17" s="13"/>
      <c r="I17" s="13"/>
      <c r="J17" s="11"/>
      <c r="L17" s="9"/>
    </row>
    <row r="18" spans="1:13" x14ac:dyDescent="0.25">
      <c r="B18" s="1" t="s">
        <v>101</v>
      </c>
      <c r="C18" s="19"/>
      <c r="D18" s="19"/>
      <c r="E18" s="19"/>
      <c r="F18" s="19">
        <v>-39000</v>
      </c>
      <c r="G18" s="26">
        <f>G17+F18</f>
        <v>78000</v>
      </c>
      <c r="H18" s="13"/>
      <c r="I18" s="13"/>
      <c r="J18" s="11" t="s">
        <v>63</v>
      </c>
      <c r="L18" s="9"/>
    </row>
    <row r="19" spans="1:13" x14ac:dyDescent="0.25">
      <c r="B19" s="1" t="s">
        <v>95</v>
      </c>
      <c r="C19" s="24"/>
      <c r="D19" s="24"/>
      <c r="E19" s="24"/>
      <c r="F19" s="24">
        <v>-4000</v>
      </c>
      <c r="G19" s="26">
        <f t="shared" ref="G19:G24" si="6">G18+F19</f>
        <v>74000</v>
      </c>
      <c r="H19" s="13"/>
      <c r="I19" s="13"/>
      <c r="J19" s="11"/>
      <c r="L19" s="9"/>
    </row>
    <row r="20" spans="1:13" x14ac:dyDescent="0.25">
      <c r="B20" s="1" t="s">
        <v>96</v>
      </c>
      <c r="C20" s="24"/>
      <c r="D20" s="24"/>
      <c r="E20" s="24"/>
      <c r="F20" s="24">
        <v>-30000</v>
      </c>
      <c r="G20" s="26">
        <f t="shared" si="6"/>
        <v>44000</v>
      </c>
      <c r="H20" s="13"/>
      <c r="I20" s="13"/>
      <c r="J20" s="11"/>
      <c r="L20" s="9"/>
    </row>
    <row r="21" spans="1:13" x14ac:dyDescent="0.25">
      <c r="B21" s="1" t="s">
        <v>97</v>
      </c>
      <c r="C21" s="24"/>
      <c r="D21" s="24"/>
      <c r="E21" s="24"/>
      <c r="F21" s="24">
        <v>-12000</v>
      </c>
      <c r="G21" s="26">
        <f t="shared" si="6"/>
        <v>32000</v>
      </c>
      <c r="H21" s="13"/>
      <c r="I21" s="13"/>
      <c r="J21" s="11"/>
      <c r="L21" s="9"/>
    </row>
    <row r="22" spans="1:13" x14ac:dyDescent="0.25">
      <c r="B22" s="1" t="s">
        <v>98</v>
      </c>
      <c r="C22" s="27"/>
      <c r="D22" s="27"/>
      <c r="E22" s="27"/>
      <c r="F22" s="27">
        <v>-25000</v>
      </c>
      <c r="G22" s="26">
        <f t="shared" si="6"/>
        <v>7000</v>
      </c>
      <c r="H22" s="13"/>
      <c r="I22" s="13"/>
      <c r="J22" s="11"/>
      <c r="L22" s="9"/>
    </row>
    <row r="23" spans="1:13" x14ac:dyDescent="0.25">
      <c r="B23" s="1" t="s">
        <v>99</v>
      </c>
      <c r="C23" s="27"/>
      <c r="D23" s="27"/>
      <c r="E23" s="27"/>
      <c r="F23" s="27">
        <v>-2000</v>
      </c>
      <c r="G23" s="26">
        <f t="shared" si="6"/>
        <v>5000</v>
      </c>
      <c r="H23" s="13"/>
      <c r="I23" s="13"/>
      <c r="J23" s="11"/>
      <c r="L23" s="9"/>
    </row>
    <row r="24" spans="1:13" x14ac:dyDescent="0.25">
      <c r="B24" s="1" t="s">
        <v>100</v>
      </c>
      <c r="C24" s="27"/>
      <c r="D24" s="27"/>
      <c r="E24" s="27"/>
      <c r="F24" s="27">
        <v>-5000</v>
      </c>
      <c r="G24" s="26">
        <f t="shared" si="6"/>
        <v>0</v>
      </c>
      <c r="H24" s="13"/>
      <c r="I24" s="13"/>
      <c r="J24" s="11"/>
      <c r="L24" s="9"/>
    </row>
    <row r="25" spans="1:13" x14ac:dyDescent="0.25">
      <c r="B25" s="1"/>
      <c r="C25" s="20"/>
      <c r="D25" s="20"/>
      <c r="E25" s="20"/>
      <c r="F25" s="20"/>
      <c r="G25" s="11"/>
      <c r="H25" s="13"/>
      <c r="I25" s="13"/>
      <c r="J25" s="11"/>
      <c r="L25" s="9"/>
    </row>
    <row r="26" spans="1:13" x14ac:dyDescent="0.25">
      <c r="A26" s="28" t="s">
        <v>15</v>
      </c>
      <c r="B26" s="3" t="s">
        <v>12</v>
      </c>
      <c r="C26" s="3">
        <v>25</v>
      </c>
      <c r="D26" s="12">
        <v>35250</v>
      </c>
      <c r="E26" s="12">
        <v>39000</v>
      </c>
      <c r="F26" s="13">
        <f t="shared" ref="F26:F33" si="7">C26*E26</f>
        <v>975000</v>
      </c>
      <c r="G26" s="12">
        <v>975000</v>
      </c>
      <c r="H26" s="13">
        <f t="shared" ref="H26:H33" si="8">E26-D26</f>
        <v>3750</v>
      </c>
      <c r="I26" s="13">
        <f t="shared" ref="I26:I33" si="9">C26*H26</f>
        <v>93750</v>
      </c>
      <c r="J26" s="8">
        <v>93750</v>
      </c>
      <c r="L26" s="9">
        <f>C26*D26</f>
        <v>881250</v>
      </c>
    </row>
    <row r="27" spans="1:13" x14ac:dyDescent="0.25">
      <c r="B27" s="3" t="s">
        <v>11</v>
      </c>
      <c r="C27" s="3">
        <v>65</v>
      </c>
      <c r="D27" s="8">
        <v>13800</v>
      </c>
      <c r="E27" s="8">
        <v>16000</v>
      </c>
      <c r="F27" s="13">
        <f t="shared" si="7"/>
        <v>1040000</v>
      </c>
      <c r="G27" s="12">
        <f t="shared" ref="G27:G33" si="10">G26+F27</f>
        <v>2015000</v>
      </c>
      <c r="H27" s="9">
        <f t="shared" si="8"/>
        <v>2200</v>
      </c>
      <c r="I27" s="9">
        <f t="shared" si="9"/>
        <v>143000</v>
      </c>
      <c r="J27" s="13">
        <f>J26+I27</f>
        <v>236750</v>
      </c>
      <c r="L27" s="9">
        <f t="shared" ref="L27:L33" si="11">C27*D27</f>
        <v>897000</v>
      </c>
    </row>
    <row r="28" spans="1:13" x14ac:dyDescent="0.25">
      <c r="B28" s="3" t="s">
        <v>52</v>
      </c>
      <c r="C28" s="3">
        <v>10</v>
      </c>
      <c r="D28" s="8">
        <v>18000</v>
      </c>
      <c r="E28" s="8">
        <v>19000</v>
      </c>
      <c r="F28" s="13">
        <f t="shared" si="7"/>
        <v>190000</v>
      </c>
      <c r="G28" s="12">
        <f t="shared" si="10"/>
        <v>2205000</v>
      </c>
      <c r="H28" s="9">
        <f t="shared" si="8"/>
        <v>1000</v>
      </c>
      <c r="I28" s="9">
        <f t="shared" si="9"/>
        <v>10000</v>
      </c>
      <c r="J28" s="13">
        <f t="shared" ref="J28:J33" si="12">J27+I28</f>
        <v>246750</v>
      </c>
      <c r="L28" s="9">
        <f t="shared" si="11"/>
        <v>180000</v>
      </c>
    </row>
    <row r="29" spans="1:13" x14ac:dyDescent="0.25">
      <c r="B29" s="3" t="s">
        <v>13</v>
      </c>
      <c r="C29" s="3">
        <v>2</v>
      </c>
      <c r="D29" s="8">
        <v>2500</v>
      </c>
      <c r="E29" s="8">
        <v>5000</v>
      </c>
      <c r="F29" s="13">
        <f t="shared" si="7"/>
        <v>10000</v>
      </c>
      <c r="G29" s="12">
        <f t="shared" si="10"/>
        <v>2215000</v>
      </c>
      <c r="H29" s="9">
        <f t="shared" si="8"/>
        <v>2500</v>
      </c>
      <c r="I29" s="9">
        <f t="shared" si="9"/>
        <v>5000</v>
      </c>
      <c r="J29" s="13">
        <f t="shared" si="12"/>
        <v>251750</v>
      </c>
      <c r="L29" s="9">
        <f t="shared" si="11"/>
        <v>5000</v>
      </c>
    </row>
    <row r="30" spans="1:13" ht="15.75" customHeight="1" x14ac:dyDescent="0.25">
      <c r="B30" t="s">
        <v>51</v>
      </c>
      <c r="C30" s="3">
        <v>11</v>
      </c>
      <c r="D30" s="8">
        <v>13500</v>
      </c>
      <c r="E30" s="8">
        <v>16000</v>
      </c>
      <c r="F30" s="13">
        <f t="shared" si="7"/>
        <v>176000</v>
      </c>
      <c r="G30" s="12">
        <f t="shared" si="10"/>
        <v>2391000</v>
      </c>
      <c r="H30" s="9">
        <f t="shared" si="8"/>
        <v>2500</v>
      </c>
      <c r="I30" s="9">
        <f t="shared" si="9"/>
        <v>27500</v>
      </c>
      <c r="J30" s="13">
        <f t="shared" si="12"/>
        <v>279250</v>
      </c>
      <c r="L30" s="9">
        <f t="shared" si="11"/>
        <v>148500</v>
      </c>
      <c r="M30" t="s">
        <v>33</v>
      </c>
    </row>
    <row r="31" spans="1:13" ht="15.75" customHeight="1" x14ac:dyDescent="0.25">
      <c r="B31" s="3" t="s">
        <v>14</v>
      </c>
      <c r="C31" s="3">
        <v>3</v>
      </c>
      <c r="D31" s="8">
        <v>76900</v>
      </c>
      <c r="E31" s="8">
        <v>85000</v>
      </c>
      <c r="F31" s="13">
        <f t="shared" si="7"/>
        <v>255000</v>
      </c>
      <c r="G31" s="30">
        <f t="shared" si="10"/>
        <v>2646000</v>
      </c>
      <c r="H31" s="9">
        <f t="shared" si="8"/>
        <v>8100</v>
      </c>
      <c r="I31" s="9">
        <f t="shared" si="9"/>
        <v>24300</v>
      </c>
      <c r="J31" s="13">
        <f t="shared" si="12"/>
        <v>303550</v>
      </c>
      <c r="L31" s="9">
        <f t="shared" si="11"/>
        <v>230700</v>
      </c>
    </row>
    <row r="32" spans="1:13" ht="15.75" customHeight="1" x14ac:dyDescent="0.25">
      <c r="B32" s="3" t="s">
        <v>52</v>
      </c>
      <c r="C32" s="3">
        <v>1</v>
      </c>
      <c r="D32" s="8">
        <v>18000</v>
      </c>
      <c r="E32" s="8">
        <v>24000</v>
      </c>
      <c r="F32" s="13">
        <f t="shared" si="7"/>
        <v>24000</v>
      </c>
      <c r="G32" s="30">
        <f t="shared" si="10"/>
        <v>2670000</v>
      </c>
      <c r="H32" s="9">
        <f t="shared" si="8"/>
        <v>6000</v>
      </c>
      <c r="I32" s="9">
        <f t="shared" si="9"/>
        <v>6000</v>
      </c>
      <c r="J32" s="13">
        <f t="shared" si="12"/>
        <v>309550</v>
      </c>
      <c r="L32" s="9">
        <f t="shared" si="11"/>
        <v>18000</v>
      </c>
    </row>
    <row r="33" spans="1:12" ht="15.75" customHeight="1" thickBot="1" x14ac:dyDescent="0.3">
      <c r="B33" s="3" t="s">
        <v>40</v>
      </c>
      <c r="C33" s="3">
        <v>1</v>
      </c>
      <c r="D33" s="8">
        <v>2800</v>
      </c>
      <c r="E33" s="8">
        <v>5000</v>
      </c>
      <c r="F33" s="13">
        <f t="shared" si="7"/>
        <v>5000</v>
      </c>
      <c r="G33" s="31">
        <f t="shared" si="10"/>
        <v>2675000</v>
      </c>
      <c r="H33" s="9">
        <f t="shared" si="8"/>
        <v>2200</v>
      </c>
      <c r="I33" s="9">
        <f t="shared" si="9"/>
        <v>2200</v>
      </c>
      <c r="J33" s="11">
        <f t="shared" si="12"/>
        <v>311750</v>
      </c>
      <c r="L33" s="9">
        <f t="shared" si="11"/>
        <v>2800</v>
      </c>
    </row>
    <row r="34" spans="1:12" s="3" customFormat="1" x14ac:dyDescent="0.25">
      <c r="B34" s="1" t="s">
        <v>44</v>
      </c>
      <c r="C34" s="1"/>
      <c r="D34" s="10"/>
      <c r="E34" s="10"/>
      <c r="F34" s="10">
        <v>-900000</v>
      </c>
      <c r="G34" s="11">
        <f>G33+F34</f>
        <v>1775000</v>
      </c>
      <c r="H34" s="1"/>
      <c r="I34" s="1"/>
      <c r="J34" s="1"/>
      <c r="L34" s="11">
        <f>SUM(L26:L33)</f>
        <v>2363250</v>
      </c>
    </row>
    <row r="35" spans="1:12" s="3" customFormat="1" x14ac:dyDescent="0.25">
      <c r="B35" s="1" t="s">
        <v>44</v>
      </c>
      <c r="C35"/>
      <c r="D35" s="8"/>
      <c r="E35" s="8"/>
      <c r="F35" s="10">
        <v>-380000</v>
      </c>
      <c r="G35" s="11">
        <f>G34+F35</f>
        <v>1395000</v>
      </c>
      <c r="H35"/>
      <c r="I35"/>
      <c r="J35"/>
    </row>
    <row r="36" spans="1:12" s="3" customFormat="1" x14ac:dyDescent="0.25">
      <c r="B36" s="1" t="s">
        <v>44</v>
      </c>
      <c r="C36"/>
      <c r="D36" s="8"/>
      <c r="E36" s="8"/>
      <c r="F36" s="10">
        <v>-1215000</v>
      </c>
      <c r="G36" s="11">
        <f t="shared" ref="G36:G40" si="13">G35+F36</f>
        <v>180000</v>
      </c>
      <c r="H36"/>
      <c r="I36"/>
      <c r="J36"/>
    </row>
    <row r="37" spans="1:12" s="3" customFormat="1" x14ac:dyDescent="0.25">
      <c r="B37" s="1" t="s">
        <v>111</v>
      </c>
      <c r="C37"/>
      <c r="D37" s="8"/>
      <c r="E37" s="8"/>
      <c r="F37" s="10">
        <v>-10000</v>
      </c>
      <c r="G37" s="11">
        <f t="shared" si="13"/>
        <v>170000</v>
      </c>
      <c r="H37"/>
      <c r="I37"/>
      <c r="J37"/>
    </row>
    <row r="38" spans="1:12" s="3" customFormat="1" x14ac:dyDescent="0.25">
      <c r="B38" s="1" t="s">
        <v>112</v>
      </c>
      <c r="C38"/>
      <c r="D38" s="8"/>
      <c r="E38" s="8"/>
      <c r="F38" s="10">
        <v>-55000</v>
      </c>
      <c r="G38" s="11">
        <f t="shared" si="13"/>
        <v>115000</v>
      </c>
      <c r="H38"/>
      <c r="I38"/>
      <c r="J38"/>
    </row>
    <row r="39" spans="1:12" s="3" customFormat="1" x14ac:dyDescent="0.25">
      <c r="B39" s="1" t="s">
        <v>112</v>
      </c>
      <c r="C39"/>
      <c r="D39" s="8"/>
      <c r="E39" s="8"/>
      <c r="F39" s="10">
        <v>-35000</v>
      </c>
      <c r="G39" s="11">
        <f t="shared" si="13"/>
        <v>80000</v>
      </c>
      <c r="H39"/>
      <c r="I39"/>
      <c r="J39"/>
    </row>
    <row r="40" spans="1:12" s="3" customFormat="1" x14ac:dyDescent="0.25">
      <c r="B40" s="1" t="s">
        <v>113</v>
      </c>
      <c r="C40"/>
      <c r="D40" s="8"/>
      <c r="E40" s="8"/>
      <c r="F40" s="10">
        <v>-80000</v>
      </c>
      <c r="G40" s="11">
        <f t="shared" si="13"/>
        <v>0</v>
      </c>
      <c r="H40"/>
      <c r="I40"/>
      <c r="J40"/>
    </row>
    <row r="41" spans="1:12" s="3" customFormat="1" x14ac:dyDescent="0.25">
      <c r="B41" s="1"/>
      <c r="C41"/>
      <c r="D41" s="8"/>
      <c r="E41" s="8"/>
      <c r="F41" s="10"/>
      <c r="G41" s="11"/>
      <c r="H41"/>
      <c r="I41"/>
      <c r="J41"/>
    </row>
    <row r="42" spans="1:12" s="3" customFormat="1" x14ac:dyDescent="0.25">
      <c r="B42" s="1"/>
      <c r="C42"/>
      <c r="D42" s="8"/>
      <c r="E42" s="8"/>
      <c r="F42" s="10"/>
      <c r="G42" s="11"/>
      <c r="H42"/>
      <c r="I42"/>
      <c r="J42"/>
    </row>
    <row r="43" spans="1:12" s="3" customFormat="1" x14ac:dyDescent="0.25">
      <c r="A43" s="28" t="s">
        <v>41</v>
      </c>
      <c r="B43" s="1" t="s">
        <v>53</v>
      </c>
      <c r="C43">
        <v>10</v>
      </c>
      <c r="D43" s="8">
        <v>15340</v>
      </c>
      <c r="E43" s="8">
        <v>25000</v>
      </c>
      <c r="F43" s="12">
        <f>C43*E43</f>
        <v>250000</v>
      </c>
      <c r="G43" s="13">
        <v>250000</v>
      </c>
      <c r="H43" s="9">
        <f>E43-D43</f>
        <v>9660</v>
      </c>
      <c r="I43" s="9">
        <f>C43*H43</f>
        <v>96600</v>
      </c>
      <c r="J43" s="8">
        <v>96600</v>
      </c>
      <c r="L43" s="13">
        <f>C43*D43</f>
        <v>153400</v>
      </c>
    </row>
    <row r="44" spans="1:12" s="3" customFormat="1" x14ac:dyDescent="0.25">
      <c r="B44" s="1" t="s">
        <v>42</v>
      </c>
      <c r="C44">
        <v>3</v>
      </c>
      <c r="D44" s="8">
        <v>71682.240000000005</v>
      </c>
      <c r="E44" s="8">
        <v>83000</v>
      </c>
      <c r="F44" s="12">
        <f>C44*E44</f>
        <v>249000</v>
      </c>
      <c r="G44" s="13">
        <f>G43+F44</f>
        <v>499000</v>
      </c>
      <c r="H44" s="9">
        <f>E44-D44</f>
        <v>11317.759999999995</v>
      </c>
      <c r="I44" s="9">
        <f>C44*H44</f>
        <v>33953.279999999984</v>
      </c>
      <c r="J44" s="9">
        <f>J43+I44</f>
        <v>130553.27999999998</v>
      </c>
      <c r="L44" s="13">
        <f t="shared" ref="L44:L48" si="14">C44*D44</f>
        <v>215046.72000000003</v>
      </c>
    </row>
    <row r="45" spans="1:12" s="3" customFormat="1" x14ac:dyDescent="0.25">
      <c r="B45" s="1" t="s">
        <v>12</v>
      </c>
      <c r="C45">
        <v>9</v>
      </c>
      <c r="D45" s="25">
        <v>35250</v>
      </c>
      <c r="E45" s="8">
        <v>36250</v>
      </c>
      <c r="F45" s="12">
        <f t="shared" ref="F45:F48" si="15">C45*E45</f>
        <v>326250</v>
      </c>
      <c r="G45" s="13">
        <f t="shared" ref="G45:G48" si="16">G44+F45</f>
        <v>825250</v>
      </c>
      <c r="H45" s="9">
        <f t="shared" ref="H45:H48" si="17">E45-D45</f>
        <v>1000</v>
      </c>
      <c r="I45" s="9">
        <f t="shared" ref="I45:I48" si="18">C45*H45</f>
        <v>9000</v>
      </c>
      <c r="J45" s="9">
        <f t="shared" ref="J45:J48" si="19">J44+I45</f>
        <v>139553.27999999997</v>
      </c>
      <c r="L45" s="13">
        <f t="shared" si="14"/>
        <v>317250</v>
      </c>
    </row>
    <row r="46" spans="1:12" s="3" customFormat="1" x14ac:dyDescent="0.25">
      <c r="B46" s="1" t="s">
        <v>11</v>
      </c>
      <c r="C46">
        <v>25</v>
      </c>
      <c r="D46" s="25">
        <v>13800</v>
      </c>
      <c r="E46" s="8">
        <v>14300</v>
      </c>
      <c r="F46" s="12">
        <f t="shared" si="15"/>
        <v>357500</v>
      </c>
      <c r="G46" s="23">
        <f t="shared" si="16"/>
        <v>1182750</v>
      </c>
      <c r="H46" s="9">
        <f t="shared" si="17"/>
        <v>500</v>
      </c>
      <c r="I46" s="9">
        <f t="shared" si="18"/>
        <v>12500</v>
      </c>
      <c r="J46" s="9">
        <f t="shared" si="19"/>
        <v>152053.27999999997</v>
      </c>
      <c r="L46" s="13">
        <f t="shared" si="14"/>
        <v>345000</v>
      </c>
    </row>
    <row r="47" spans="1:12" s="3" customFormat="1" x14ac:dyDescent="0.25">
      <c r="B47" s="1" t="s">
        <v>114</v>
      </c>
      <c r="C47">
        <v>1</v>
      </c>
      <c r="D47" s="25">
        <v>31500</v>
      </c>
      <c r="E47" s="8">
        <v>34300</v>
      </c>
      <c r="F47" s="12">
        <f t="shared" si="15"/>
        <v>34300</v>
      </c>
      <c r="G47" s="23">
        <f t="shared" si="16"/>
        <v>1217050</v>
      </c>
      <c r="H47" s="9">
        <f t="shared" si="17"/>
        <v>2800</v>
      </c>
      <c r="I47" s="9">
        <f t="shared" si="18"/>
        <v>2800</v>
      </c>
      <c r="J47" s="9">
        <f t="shared" si="19"/>
        <v>154853.27999999997</v>
      </c>
      <c r="L47" s="13">
        <f t="shared" si="14"/>
        <v>31500</v>
      </c>
    </row>
    <row r="48" spans="1:12" s="3" customFormat="1" ht="15.75" thickBot="1" x14ac:dyDescent="0.3">
      <c r="B48" s="1" t="s">
        <v>115</v>
      </c>
      <c r="C48">
        <v>1</v>
      </c>
      <c r="D48" s="25">
        <v>60000</v>
      </c>
      <c r="E48" s="8">
        <v>180000</v>
      </c>
      <c r="F48" s="12">
        <f t="shared" si="15"/>
        <v>180000</v>
      </c>
      <c r="G48" s="22">
        <f t="shared" si="16"/>
        <v>1397050</v>
      </c>
      <c r="H48" s="9">
        <f t="shared" si="17"/>
        <v>120000</v>
      </c>
      <c r="I48" s="9">
        <f t="shared" si="18"/>
        <v>120000</v>
      </c>
      <c r="J48" s="11">
        <f t="shared" si="19"/>
        <v>274853.27999999997</v>
      </c>
      <c r="L48" s="13">
        <f t="shared" si="14"/>
        <v>60000</v>
      </c>
    </row>
    <row r="49" spans="1:12" s="3" customFormat="1" x14ac:dyDescent="0.25">
      <c r="B49" s="1" t="s">
        <v>44</v>
      </c>
      <c r="C49"/>
      <c r="D49" s="25"/>
      <c r="E49" s="8"/>
      <c r="F49" s="10">
        <v>-1347050</v>
      </c>
      <c r="G49" s="26">
        <f>G48+F49</f>
        <v>50000</v>
      </c>
      <c r="H49" s="9"/>
      <c r="I49" s="9"/>
      <c r="J49" s="11"/>
      <c r="L49" s="11">
        <f>SUM(L43:L48)</f>
        <v>1122196.72</v>
      </c>
    </row>
    <row r="50" spans="1:12" s="3" customFormat="1" x14ac:dyDescent="0.25">
      <c r="B50" s="1" t="s">
        <v>44</v>
      </c>
      <c r="C50"/>
      <c r="D50" s="25"/>
      <c r="E50" s="8"/>
      <c r="F50" s="10">
        <v>-50000</v>
      </c>
      <c r="G50" s="26">
        <f>G49+F50</f>
        <v>0</v>
      </c>
      <c r="H50" s="9"/>
      <c r="I50" s="9"/>
      <c r="J50" s="9"/>
      <c r="L50" s="13"/>
    </row>
    <row r="51" spans="1:12" s="3" customFormat="1" x14ac:dyDescent="0.25">
      <c r="B51" s="1"/>
      <c r="C51"/>
      <c r="D51" s="8"/>
      <c r="E51" s="8"/>
      <c r="F51" s="10"/>
      <c r="G51" s="11"/>
      <c r="H51"/>
      <c r="I51"/>
      <c r="J51"/>
      <c r="L51" s="11"/>
    </row>
    <row r="52" spans="1:12" s="3" customFormat="1" x14ac:dyDescent="0.25">
      <c r="A52" s="28" t="s">
        <v>54</v>
      </c>
      <c r="B52" s="1" t="s">
        <v>11</v>
      </c>
      <c r="C52">
        <v>18</v>
      </c>
      <c r="D52" s="8">
        <v>13800</v>
      </c>
      <c r="E52" s="8">
        <v>16000</v>
      </c>
      <c r="F52" s="12">
        <f>C52*E52</f>
        <v>288000</v>
      </c>
      <c r="G52" s="13">
        <v>288000</v>
      </c>
      <c r="H52" s="9">
        <f>E52-D52</f>
        <v>2200</v>
      </c>
      <c r="I52" s="9">
        <f>C52*H52</f>
        <v>39600</v>
      </c>
      <c r="J52" s="8">
        <v>39600</v>
      </c>
      <c r="L52" s="13">
        <f>C52*D52</f>
        <v>248400</v>
      </c>
    </row>
    <row r="53" spans="1:12" s="3" customFormat="1" x14ac:dyDescent="0.25">
      <c r="A53" s="1"/>
      <c r="B53" s="1" t="s">
        <v>12</v>
      </c>
      <c r="C53">
        <v>3</v>
      </c>
      <c r="D53" s="8">
        <v>35250</v>
      </c>
      <c r="E53" s="8">
        <v>39000</v>
      </c>
      <c r="F53" s="12">
        <f>C53*E53</f>
        <v>117000</v>
      </c>
      <c r="G53" s="13">
        <f>G52+F53</f>
        <v>405000</v>
      </c>
      <c r="H53" s="9">
        <f t="shared" ref="H53:H58" si="20">E53-D53</f>
        <v>3750</v>
      </c>
      <c r="I53" s="9">
        <f t="shared" ref="I53:I58" si="21">C53*H53</f>
        <v>11250</v>
      </c>
      <c r="J53" s="8">
        <f>J52+I53</f>
        <v>50850</v>
      </c>
      <c r="L53" s="13">
        <f t="shared" ref="L53:L58" si="22">C53*D53</f>
        <v>105750</v>
      </c>
    </row>
    <row r="54" spans="1:12" s="3" customFormat="1" x14ac:dyDescent="0.25">
      <c r="A54" s="1"/>
      <c r="B54" s="1" t="s">
        <v>13</v>
      </c>
      <c r="C54">
        <v>3</v>
      </c>
      <c r="D54" s="8">
        <v>2500</v>
      </c>
      <c r="E54" s="8">
        <v>5000</v>
      </c>
      <c r="F54" s="12">
        <f t="shared" ref="F54:F58" si="23">C54*E54</f>
        <v>15000</v>
      </c>
      <c r="G54" s="13">
        <f t="shared" ref="G54:G58" si="24">G53+F54</f>
        <v>420000</v>
      </c>
      <c r="H54" s="9">
        <f t="shared" si="20"/>
        <v>2500</v>
      </c>
      <c r="I54" s="9">
        <f t="shared" si="21"/>
        <v>7500</v>
      </c>
      <c r="J54" s="8">
        <f t="shared" ref="J54:J58" si="25">J53+I54</f>
        <v>58350</v>
      </c>
      <c r="L54" s="13">
        <f t="shared" si="22"/>
        <v>7500</v>
      </c>
    </row>
    <row r="55" spans="1:12" s="3" customFormat="1" x14ac:dyDescent="0.25">
      <c r="A55" s="1"/>
      <c r="B55" s="1" t="s">
        <v>13</v>
      </c>
      <c r="C55">
        <v>1</v>
      </c>
      <c r="D55" s="8">
        <v>2500</v>
      </c>
      <c r="E55" s="8">
        <v>3500</v>
      </c>
      <c r="F55" s="12">
        <f t="shared" si="23"/>
        <v>3500</v>
      </c>
      <c r="G55" s="13">
        <f t="shared" si="24"/>
        <v>423500</v>
      </c>
      <c r="H55" s="9">
        <f t="shared" si="20"/>
        <v>1000</v>
      </c>
      <c r="I55" s="9">
        <f t="shared" si="21"/>
        <v>1000</v>
      </c>
      <c r="J55" s="8">
        <f t="shared" si="25"/>
        <v>59350</v>
      </c>
      <c r="L55" s="13">
        <f t="shared" si="22"/>
        <v>2500</v>
      </c>
    </row>
    <row r="56" spans="1:12" s="3" customFormat="1" x14ac:dyDescent="0.25">
      <c r="A56" s="1"/>
      <c r="B56" s="1" t="s">
        <v>40</v>
      </c>
      <c r="C56">
        <v>1</v>
      </c>
      <c r="D56" s="8">
        <v>2800</v>
      </c>
      <c r="E56" s="8">
        <v>3500</v>
      </c>
      <c r="F56" s="12">
        <f t="shared" si="23"/>
        <v>3500</v>
      </c>
      <c r="G56" s="13">
        <f t="shared" si="24"/>
        <v>427000</v>
      </c>
      <c r="H56" s="9">
        <f t="shared" si="20"/>
        <v>700</v>
      </c>
      <c r="I56" s="9">
        <f t="shared" si="21"/>
        <v>700</v>
      </c>
      <c r="J56" s="8">
        <f t="shared" si="25"/>
        <v>60050</v>
      </c>
      <c r="L56" s="13">
        <f t="shared" si="22"/>
        <v>2800</v>
      </c>
    </row>
    <row r="57" spans="1:12" s="3" customFormat="1" x14ac:dyDescent="0.25">
      <c r="A57" s="1"/>
      <c r="B57" s="1" t="s">
        <v>52</v>
      </c>
      <c r="C57">
        <v>1</v>
      </c>
      <c r="D57" s="8">
        <v>18000</v>
      </c>
      <c r="E57" s="8">
        <v>19000</v>
      </c>
      <c r="F57" s="12">
        <f t="shared" si="23"/>
        <v>19000</v>
      </c>
      <c r="G57" s="13">
        <f t="shared" si="24"/>
        <v>446000</v>
      </c>
      <c r="H57" s="9">
        <f t="shared" si="20"/>
        <v>1000</v>
      </c>
      <c r="I57" s="9">
        <f t="shared" si="21"/>
        <v>1000</v>
      </c>
      <c r="J57" s="8">
        <f t="shared" si="25"/>
        <v>61050</v>
      </c>
      <c r="K57" t="s">
        <v>64</v>
      </c>
      <c r="L57" s="13">
        <f t="shared" si="22"/>
        <v>18000</v>
      </c>
    </row>
    <row r="58" spans="1:12" s="3" customFormat="1" ht="15.75" thickBot="1" x14ac:dyDescent="0.3">
      <c r="A58" s="1"/>
      <c r="B58" s="1" t="s">
        <v>40</v>
      </c>
      <c r="C58">
        <v>1</v>
      </c>
      <c r="D58" s="8">
        <v>2800</v>
      </c>
      <c r="E58" s="8">
        <v>5000</v>
      </c>
      <c r="F58" s="12">
        <f t="shared" si="23"/>
        <v>5000</v>
      </c>
      <c r="G58" s="22">
        <f t="shared" si="24"/>
        <v>451000</v>
      </c>
      <c r="H58" s="9">
        <f t="shared" si="20"/>
        <v>2200</v>
      </c>
      <c r="I58" s="9">
        <f t="shared" si="21"/>
        <v>2200</v>
      </c>
      <c r="J58" s="10">
        <f t="shared" si="25"/>
        <v>63250</v>
      </c>
      <c r="L58" s="13">
        <f t="shared" si="22"/>
        <v>2800</v>
      </c>
    </row>
    <row r="59" spans="1:12" s="3" customFormat="1" x14ac:dyDescent="0.25">
      <c r="A59" s="1"/>
      <c r="B59" s="1" t="s">
        <v>43</v>
      </c>
      <c r="C59"/>
      <c r="D59" s="8"/>
      <c r="E59" s="8"/>
      <c r="F59" s="10">
        <v>-451000</v>
      </c>
      <c r="G59" s="11">
        <f>G58+F59</f>
        <v>0</v>
      </c>
      <c r="H59" s="9"/>
      <c r="I59" s="9"/>
      <c r="J59" s="13"/>
      <c r="L59" s="11">
        <f>SUM(L52:L58)</f>
        <v>387750</v>
      </c>
    </row>
    <row r="60" spans="1:12" s="3" customFormat="1" x14ac:dyDescent="0.25">
      <c r="B60" s="1"/>
      <c r="C60"/>
      <c r="D60" s="8"/>
      <c r="E60" s="8"/>
      <c r="F60" s="10"/>
      <c r="G60" s="11"/>
      <c r="H60"/>
      <c r="I60"/>
      <c r="J60"/>
      <c r="L60" s="11"/>
    </row>
    <row r="61" spans="1:12" s="3" customFormat="1" x14ac:dyDescent="0.25">
      <c r="A61" s="28" t="s">
        <v>48</v>
      </c>
      <c r="B61" s="3" t="s">
        <v>11</v>
      </c>
      <c r="C61">
        <v>29</v>
      </c>
      <c r="D61" s="8">
        <v>13800</v>
      </c>
      <c r="E61" s="8">
        <v>16000</v>
      </c>
      <c r="F61" s="12">
        <f>C61*E61</f>
        <v>464000</v>
      </c>
      <c r="G61" s="13">
        <v>464000</v>
      </c>
      <c r="H61" s="9">
        <f>E61-D61</f>
        <v>2200</v>
      </c>
      <c r="I61" s="9">
        <f>C61*H61</f>
        <v>63800</v>
      </c>
      <c r="J61" s="8">
        <v>63800</v>
      </c>
      <c r="L61" s="11">
        <f>C61*D61</f>
        <v>400200</v>
      </c>
    </row>
    <row r="62" spans="1:12" s="3" customFormat="1" x14ac:dyDescent="0.25">
      <c r="A62" s="1"/>
      <c r="B62" s="3" t="s">
        <v>12</v>
      </c>
      <c r="C62">
        <v>5</v>
      </c>
      <c r="D62" s="8">
        <v>35250</v>
      </c>
      <c r="E62" s="8">
        <v>39000</v>
      </c>
      <c r="F62" s="12">
        <f>C62*E62</f>
        <v>195000</v>
      </c>
      <c r="G62" s="13">
        <f>G61+F62</f>
        <v>659000</v>
      </c>
      <c r="H62" s="9">
        <f>E61-D61</f>
        <v>2200</v>
      </c>
      <c r="I62" s="9">
        <f t="shared" ref="I62:I67" si="26">C62*H62</f>
        <v>11000</v>
      </c>
      <c r="J62" s="8">
        <v>8800</v>
      </c>
      <c r="L62" s="11">
        <f t="shared" ref="L62:L67" si="27">C62*D62</f>
        <v>176250</v>
      </c>
    </row>
    <row r="63" spans="1:12" s="3" customFormat="1" x14ac:dyDescent="0.25">
      <c r="B63" s="3" t="s">
        <v>51</v>
      </c>
      <c r="C63">
        <v>9</v>
      </c>
      <c r="D63" s="8">
        <v>13500</v>
      </c>
      <c r="E63" s="8">
        <v>16000</v>
      </c>
      <c r="F63" s="12">
        <f>C63*E63</f>
        <v>144000</v>
      </c>
      <c r="G63" s="23">
        <f>G62+F63</f>
        <v>803000</v>
      </c>
      <c r="H63" s="9">
        <f>E62-D62</f>
        <v>3750</v>
      </c>
      <c r="I63" s="9">
        <f t="shared" si="26"/>
        <v>33750</v>
      </c>
      <c r="J63" s="9">
        <f>J62+I63</f>
        <v>42550</v>
      </c>
      <c r="L63" s="11">
        <f t="shared" si="27"/>
        <v>121500</v>
      </c>
    </row>
    <row r="64" spans="1:12" s="3" customFormat="1" x14ac:dyDescent="0.25">
      <c r="B64" s="3" t="s">
        <v>78</v>
      </c>
      <c r="C64">
        <v>3</v>
      </c>
      <c r="D64" s="8">
        <v>18000</v>
      </c>
      <c r="E64" s="8">
        <v>20000</v>
      </c>
      <c r="F64" s="12">
        <f t="shared" ref="F64:F67" si="28">C64*E64</f>
        <v>60000</v>
      </c>
      <c r="G64" s="23">
        <f t="shared" ref="G64:G67" si="29">G63+F64</f>
        <v>863000</v>
      </c>
      <c r="H64" s="9">
        <f t="shared" ref="H64:H67" si="30">E63-D63</f>
        <v>2500</v>
      </c>
      <c r="I64" s="9">
        <f t="shared" si="26"/>
        <v>7500</v>
      </c>
      <c r="J64" s="9">
        <f t="shared" ref="J64:J67" si="31">J63+I64</f>
        <v>50050</v>
      </c>
      <c r="L64" s="11">
        <f t="shared" si="27"/>
        <v>54000</v>
      </c>
    </row>
    <row r="65" spans="1:12" s="3" customFormat="1" x14ac:dyDescent="0.25">
      <c r="B65" s="3" t="s">
        <v>52</v>
      </c>
      <c r="C65">
        <v>4</v>
      </c>
      <c r="D65" s="8">
        <v>18000</v>
      </c>
      <c r="E65" s="8">
        <v>19000</v>
      </c>
      <c r="F65" s="12">
        <f t="shared" si="28"/>
        <v>76000</v>
      </c>
      <c r="G65" s="23">
        <f t="shared" si="29"/>
        <v>939000</v>
      </c>
      <c r="H65" s="9">
        <f t="shared" si="30"/>
        <v>2000</v>
      </c>
      <c r="I65" s="9">
        <f t="shared" si="26"/>
        <v>8000</v>
      </c>
      <c r="J65" s="9">
        <f t="shared" si="31"/>
        <v>58050</v>
      </c>
      <c r="L65" s="11">
        <f t="shared" si="27"/>
        <v>72000</v>
      </c>
    </row>
    <row r="66" spans="1:12" s="3" customFormat="1" x14ac:dyDescent="0.25">
      <c r="B66" s="3" t="s">
        <v>13</v>
      </c>
      <c r="C66">
        <v>5</v>
      </c>
      <c r="D66" s="8">
        <v>2500</v>
      </c>
      <c r="E66" s="8">
        <v>3500</v>
      </c>
      <c r="F66" s="12">
        <f t="shared" si="28"/>
        <v>17500</v>
      </c>
      <c r="G66" s="23">
        <f t="shared" si="29"/>
        <v>956500</v>
      </c>
      <c r="H66" s="9">
        <f t="shared" si="30"/>
        <v>1000</v>
      </c>
      <c r="I66" s="9">
        <f t="shared" si="26"/>
        <v>5000</v>
      </c>
      <c r="J66" s="9">
        <f t="shared" si="31"/>
        <v>63050</v>
      </c>
      <c r="L66" s="11">
        <f t="shared" si="27"/>
        <v>12500</v>
      </c>
    </row>
    <row r="67" spans="1:12" s="3" customFormat="1" ht="15.75" thickBot="1" x14ac:dyDescent="0.3">
      <c r="B67" s="3" t="s">
        <v>40</v>
      </c>
      <c r="C67">
        <v>4</v>
      </c>
      <c r="D67" s="8">
        <v>2800</v>
      </c>
      <c r="E67" s="8">
        <v>3500</v>
      </c>
      <c r="F67" s="12">
        <f t="shared" si="28"/>
        <v>14000</v>
      </c>
      <c r="G67" s="22">
        <f t="shared" si="29"/>
        <v>970500</v>
      </c>
      <c r="H67" s="9">
        <f t="shared" si="30"/>
        <v>1000</v>
      </c>
      <c r="I67" s="9">
        <f t="shared" si="26"/>
        <v>4000</v>
      </c>
      <c r="J67" s="11">
        <f t="shared" si="31"/>
        <v>67050</v>
      </c>
      <c r="L67" s="11">
        <f t="shared" si="27"/>
        <v>11200</v>
      </c>
    </row>
    <row r="68" spans="1:12" s="3" customFormat="1" x14ac:dyDescent="0.25">
      <c r="B68" s="1" t="s">
        <v>43</v>
      </c>
      <c r="C68"/>
      <c r="D68" s="8"/>
      <c r="E68" s="8"/>
      <c r="F68" s="10">
        <v>-940500</v>
      </c>
      <c r="G68" s="11">
        <f>G67+F68</f>
        <v>30000</v>
      </c>
      <c r="H68" s="9"/>
      <c r="I68" s="9"/>
      <c r="J68" s="11"/>
      <c r="L68" s="13">
        <f>SUM(L61:L67)</f>
        <v>847650</v>
      </c>
    </row>
    <row r="69" spans="1:12" s="3" customFormat="1" x14ac:dyDescent="0.25">
      <c r="B69" s="1"/>
      <c r="C69"/>
      <c r="D69" s="8"/>
      <c r="E69" s="8"/>
      <c r="F69" s="10"/>
      <c r="G69" s="11"/>
      <c r="H69"/>
      <c r="I69"/>
      <c r="J69"/>
      <c r="L69" s="11"/>
    </row>
    <row r="70" spans="1:12" s="3" customFormat="1" x14ac:dyDescent="0.25">
      <c r="A70" s="28" t="s">
        <v>76</v>
      </c>
      <c r="B70" s="1" t="s">
        <v>11</v>
      </c>
      <c r="C70">
        <v>5</v>
      </c>
      <c r="D70" s="8">
        <v>13800</v>
      </c>
      <c r="E70" s="8">
        <v>16000</v>
      </c>
      <c r="F70" s="30">
        <f>C70*E70</f>
        <v>80000</v>
      </c>
      <c r="G70" s="23">
        <v>80000</v>
      </c>
      <c r="H70" s="9">
        <f>E70-D70</f>
        <v>2200</v>
      </c>
      <c r="I70" s="9">
        <f>C70*H70</f>
        <v>11000</v>
      </c>
      <c r="J70" s="8">
        <v>11000</v>
      </c>
      <c r="L70" s="13">
        <f>C70*D70</f>
        <v>69000</v>
      </c>
    </row>
    <row r="71" spans="1:12" s="3" customFormat="1" x14ac:dyDescent="0.25">
      <c r="A71" s="1"/>
      <c r="B71" s="1" t="s">
        <v>77</v>
      </c>
      <c r="C71">
        <v>1</v>
      </c>
      <c r="D71" s="8">
        <v>35250</v>
      </c>
      <c r="E71" s="8">
        <v>39000</v>
      </c>
      <c r="F71" s="30">
        <f>C71*E71</f>
        <v>39000</v>
      </c>
      <c r="G71" s="23">
        <f>G70+F71</f>
        <v>119000</v>
      </c>
      <c r="H71" s="9">
        <f>E71-D71</f>
        <v>3750</v>
      </c>
      <c r="I71" s="9">
        <f>C71*H71</f>
        <v>3750</v>
      </c>
      <c r="J71" s="8">
        <f>J70+I71</f>
        <v>14750</v>
      </c>
      <c r="L71" s="13">
        <f t="shared" ref="L71:L73" si="32">C71*D71</f>
        <v>35250</v>
      </c>
    </row>
    <row r="72" spans="1:12" s="3" customFormat="1" x14ac:dyDescent="0.25">
      <c r="A72" s="1"/>
      <c r="B72" s="1" t="s">
        <v>40</v>
      </c>
      <c r="C72">
        <v>1</v>
      </c>
      <c r="D72" s="8">
        <v>2800</v>
      </c>
      <c r="E72" s="8">
        <v>5000</v>
      </c>
      <c r="F72" s="30">
        <f t="shared" ref="F72:F73" si="33">C72*E72</f>
        <v>5000</v>
      </c>
      <c r="G72" s="23">
        <f t="shared" ref="G72:G73" si="34">G71+F72</f>
        <v>124000</v>
      </c>
      <c r="H72" s="9">
        <f t="shared" ref="H72:H73" si="35">E72-D72</f>
        <v>2200</v>
      </c>
      <c r="I72" s="9">
        <f t="shared" ref="I72:I73" si="36">C72*H72</f>
        <v>2200</v>
      </c>
      <c r="J72" s="8">
        <f t="shared" ref="J72:J73" si="37">J71+I72</f>
        <v>16950</v>
      </c>
      <c r="L72" s="13">
        <f t="shared" si="32"/>
        <v>2800</v>
      </c>
    </row>
    <row r="73" spans="1:12" s="3" customFormat="1" ht="15.75" thickBot="1" x14ac:dyDescent="0.3">
      <c r="A73" s="1"/>
      <c r="B73" s="1" t="s">
        <v>13</v>
      </c>
      <c r="C73">
        <v>1</v>
      </c>
      <c r="D73" s="8">
        <v>2500</v>
      </c>
      <c r="E73" s="8">
        <v>5000</v>
      </c>
      <c r="F73" s="30">
        <f t="shared" si="33"/>
        <v>5000</v>
      </c>
      <c r="G73" s="22">
        <f t="shared" si="34"/>
        <v>129000</v>
      </c>
      <c r="H73" s="9">
        <f t="shared" si="35"/>
        <v>2500</v>
      </c>
      <c r="I73" s="9">
        <f t="shared" si="36"/>
        <v>2500</v>
      </c>
      <c r="J73" s="10">
        <f t="shared" si="37"/>
        <v>19450</v>
      </c>
      <c r="L73" s="13">
        <f t="shared" si="32"/>
        <v>2500</v>
      </c>
    </row>
    <row r="74" spans="1:12" s="3" customFormat="1" x14ac:dyDescent="0.25">
      <c r="A74"/>
      <c r="B74" s="1" t="s">
        <v>43</v>
      </c>
      <c r="C74"/>
      <c r="D74" s="8"/>
      <c r="E74" s="8"/>
      <c r="F74" s="10">
        <v>-129000</v>
      </c>
      <c r="G74" s="11">
        <f>G73+F74</f>
        <v>0</v>
      </c>
      <c r="H74" s="9"/>
      <c r="I74" s="9"/>
      <c r="J74" s="9"/>
      <c r="L74" s="11">
        <f>SUM(L70:L73)</f>
        <v>109550</v>
      </c>
    </row>
    <row r="75" spans="1:12" s="3" customFormat="1" x14ac:dyDescent="0.25">
      <c r="B75"/>
      <c r="C75"/>
      <c r="D75" s="8"/>
      <c r="E75" s="8"/>
      <c r="F75" s="9"/>
      <c r="G75"/>
      <c r="H75"/>
      <c r="I75"/>
      <c r="J75"/>
      <c r="L75" s="11"/>
    </row>
    <row r="76" spans="1:12" x14ac:dyDescent="0.25">
      <c r="A76" s="28" t="s">
        <v>37</v>
      </c>
      <c r="B76" s="1" t="s">
        <v>38</v>
      </c>
      <c r="F76" s="10"/>
      <c r="G76" s="10">
        <v>900000</v>
      </c>
    </row>
    <row r="77" spans="1:12" x14ac:dyDescent="0.25">
      <c r="A77" s="1"/>
      <c r="B77" s="1" t="s">
        <v>45</v>
      </c>
      <c r="F77" s="10"/>
      <c r="G77" s="10">
        <v>1347050</v>
      </c>
    </row>
    <row r="78" spans="1:12" x14ac:dyDescent="0.25">
      <c r="A78" s="1"/>
      <c r="B78" s="1" t="s">
        <v>55</v>
      </c>
      <c r="F78" s="10"/>
      <c r="G78" s="10">
        <v>451000</v>
      </c>
    </row>
    <row r="79" spans="1:12" x14ac:dyDescent="0.25">
      <c r="B79" s="1" t="s">
        <v>56</v>
      </c>
      <c r="F79" s="10"/>
      <c r="G79" s="10">
        <v>940500</v>
      </c>
    </row>
    <row r="80" spans="1:12" x14ac:dyDescent="0.25">
      <c r="B80" s="1" t="s">
        <v>66</v>
      </c>
      <c r="F80" s="10"/>
      <c r="G80" s="10">
        <v>380000</v>
      </c>
    </row>
    <row r="81" spans="1:7" x14ac:dyDescent="0.25">
      <c r="B81" s="1" t="s">
        <v>116</v>
      </c>
      <c r="F81" s="11"/>
      <c r="G81" s="11">
        <v>35000</v>
      </c>
    </row>
    <row r="82" spans="1:7" x14ac:dyDescent="0.25">
      <c r="B82" s="1" t="s">
        <v>49</v>
      </c>
      <c r="F82" s="11"/>
      <c r="G82" s="11">
        <v>300000</v>
      </c>
    </row>
    <row r="83" spans="1:7" x14ac:dyDescent="0.25">
      <c r="A83" s="1"/>
      <c r="B83" s="1" t="s">
        <v>49</v>
      </c>
      <c r="F83" s="11"/>
      <c r="G83" s="11">
        <v>100000</v>
      </c>
    </row>
    <row r="84" spans="1:7" x14ac:dyDescent="0.25">
      <c r="A84" s="1"/>
      <c r="B84" s="1" t="s">
        <v>66</v>
      </c>
      <c r="F84" s="11"/>
      <c r="G84" s="11">
        <v>1215000</v>
      </c>
    </row>
    <row r="85" spans="1:7" x14ac:dyDescent="0.25">
      <c r="A85" s="1"/>
      <c r="B85" s="1" t="s">
        <v>117</v>
      </c>
      <c r="F85" s="11"/>
      <c r="G85" s="11">
        <v>129000</v>
      </c>
    </row>
    <row r="86" spans="1:7" x14ac:dyDescent="0.25">
      <c r="A86" s="1"/>
      <c r="B86" s="1" t="s">
        <v>49</v>
      </c>
      <c r="F86" s="11"/>
      <c r="G86" s="11">
        <v>634000</v>
      </c>
    </row>
    <row r="87" spans="1:7" x14ac:dyDescent="0.25">
      <c r="A87" s="1"/>
      <c r="B87" s="1" t="s">
        <v>49</v>
      </c>
      <c r="F87" s="11"/>
      <c r="G87" s="11">
        <v>6900</v>
      </c>
    </row>
    <row r="88" spans="1:7" x14ac:dyDescent="0.25">
      <c r="A88" s="1"/>
      <c r="B88" s="1" t="s">
        <v>45</v>
      </c>
      <c r="F88" s="11"/>
      <c r="G88" s="11">
        <v>50000</v>
      </c>
    </row>
    <row r="89" spans="1:7" ht="17.25" x14ac:dyDescent="0.4">
      <c r="A89" s="1"/>
      <c r="B89" s="1" t="s">
        <v>39</v>
      </c>
      <c r="F89" s="11"/>
      <c r="G89" s="14">
        <f>SUM(G76:G88)</f>
        <v>6488450</v>
      </c>
    </row>
    <row r="90" spans="1:7" x14ac:dyDescent="0.25">
      <c r="A90" s="1"/>
      <c r="B90" s="1"/>
      <c r="F90" s="11"/>
      <c r="G90" s="11"/>
    </row>
    <row r="91" spans="1:7" x14ac:dyDescent="0.25">
      <c r="A91" s="1"/>
      <c r="B91" s="1" t="s">
        <v>118</v>
      </c>
      <c r="F91" s="10">
        <v>-5600000</v>
      </c>
      <c r="G91" s="11">
        <f>G89+F91</f>
        <v>888450</v>
      </c>
    </row>
    <row r="92" spans="1:7" x14ac:dyDescent="0.25">
      <c r="B92" s="1" t="s">
        <v>57</v>
      </c>
      <c r="F92" s="10">
        <v>-250000</v>
      </c>
      <c r="G92" s="11">
        <f>G91+F92</f>
        <v>638450</v>
      </c>
    </row>
    <row r="93" spans="1:7" x14ac:dyDescent="0.25">
      <c r="A93" s="21"/>
      <c r="B93" s="1" t="s">
        <v>119</v>
      </c>
      <c r="F93" s="10">
        <v>-30000</v>
      </c>
      <c r="G93" s="11">
        <f t="shared" ref="G93:G114" si="38">G92+F93</f>
        <v>608450</v>
      </c>
    </row>
    <row r="94" spans="1:7" x14ac:dyDescent="0.25">
      <c r="A94" s="21"/>
      <c r="B94" s="1" t="s">
        <v>120</v>
      </c>
      <c r="F94" s="10">
        <v>-30000</v>
      </c>
      <c r="G94" s="11">
        <f t="shared" si="38"/>
        <v>578450</v>
      </c>
    </row>
    <row r="95" spans="1:7" x14ac:dyDescent="0.25">
      <c r="A95" s="21"/>
      <c r="B95" s="1" t="s">
        <v>121</v>
      </c>
      <c r="F95" s="10">
        <v>-20000</v>
      </c>
      <c r="G95" s="11">
        <f t="shared" si="38"/>
        <v>558450</v>
      </c>
    </row>
    <row r="96" spans="1:7" x14ac:dyDescent="0.25">
      <c r="A96" s="21"/>
      <c r="B96" s="1" t="s">
        <v>122</v>
      </c>
      <c r="F96" s="10">
        <v>-30000</v>
      </c>
      <c r="G96" s="11">
        <f t="shared" si="38"/>
        <v>528450</v>
      </c>
    </row>
    <row r="97" spans="2:7" x14ac:dyDescent="0.25">
      <c r="B97" s="1" t="s">
        <v>123</v>
      </c>
      <c r="F97" s="10">
        <v>-10000</v>
      </c>
      <c r="G97" s="11">
        <f t="shared" si="38"/>
        <v>518450</v>
      </c>
    </row>
    <row r="98" spans="2:7" x14ac:dyDescent="0.25">
      <c r="B98" s="1" t="s">
        <v>124</v>
      </c>
      <c r="F98" s="10">
        <v>-350000</v>
      </c>
      <c r="G98" s="11">
        <f t="shared" si="38"/>
        <v>168450</v>
      </c>
    </row>
    <row r="99" spans="2:7" x14ac:dyDescent="0.25">
      <c r="B99" s="1" t="s">
        <v>125</v>
      </c>
      <c r="F99" s="11">
        <v>-30000</v>
      </c>
      <c r="G99" s="11">
        <f t="shared" si="38"/>
        <v>138450</v>
      </c>
    </row>
    <row r="100" spans="2:7" x14ac:dyDescent="0.25">
      <c r="B100" s="1" t="s">
        <v>126</v>
      </c>
      <c r="F100" s="10">
        <v>-30000</v>
      </c>
      <c r="G100" s="11">
        <f t="shared" si="38"/>
        <v>108450</v>
      </c>
    </row>
    <row r="101" spans="2:7" x14ac:dyDescent="0.25">
      <c r="B101" s="1" t="s">
        <v>127</v>
      </c>
      <c r="F101" s="10">
        <v>-5000</v>
      </c>
      <c r="G101" s="11">
        <f t="shared" si="38"/>
        <v>103450</v>
      </c>
    </row>
    <row r="102" spans="2:7" x14ac:dyDescent="0.25">
      <c r="B102" s="1" t="s">
        <v>128</v>
      </c>
      <c r="F102" s="10">
        <v>-4000</v>
      </c>
      <c r="G102" s="11">
        <f t="shared" si="38"/>
        <v>99450</v>
      </c>
    </row>
    <row r="103" spans="2:7" x14ac:dyDescent="0.25">
      <c r="B103" s="1" t="s">
        <v>129</v>
      </c>
      <c r="F103" s="10">
        <v>-15000</v>
      </c>
      <c r="G103" s="11">
        <f t="shared" si="38"/>
        <v>84450</v>
      </c>
    </row>
    <row r="104" spans="2:7" x14ac:dyDescent="0.25">
      <c r="B104" s="1" t="s">
        <v>130</v>
      </c>
      <c r="F104" s="10">
        <v>-35000</v>
      </c>
      <c r="G104" s="11">
        <f t="shared" si="38"/>
        <v>49450</v>
      </c>
    </row>
    <row r="105" spans="2:7" x14ac:dyDescent="0.25">
      <c r="B105" s="1" t="s">
        <v>131</v>
      </c>
      <c r="F105" s="10">
        <v>-15000</v>
      </c>
      <c r="G105" s="11">
        <f t="shared" si="38"/>
        <v>34450</v>
      </c>
    </row>
    <row r="106" spans="2:7" x14ac:dyDescent="0.25">
      <c r="B106" s="1" t="s">
        <v>132</v>
      </c>
      <c r="F106" s="10">
        <v>-10000</v>
      </c>
      <c r="G106" s="11">
        <f t="shared" si="38"/>
        <v>24450</v>
      </c>
    </row>
    <row r="107" spans="2:7" x14ac:dyDescent="0.25">
      <c r="B107" s="1" t="s">
        <v>46</v>
      </c>
      <c r="F107" s="10">
        <v>-10000</v>
      </c>
      <c r="G107" s="11">
        <f t="shared" si="38"/>
        <v>14450</v>
      </c>
    </row>
    <row r="108" spans="2:7" x14ac:dyDescent="0.25">
      <c r="B108" s="1" t="s">
        <v>133</v>
      </c>
      <c r="F108" s="11">
        <v>-13000</v>
      </c>
      <c r="G108" s="11">
        <f t="shared" si="38"/>
        <v>1450</v>
      </c>
    </row>
    <row r="109" spans="2:7" x14ac:dyDescent="0.25">
      <c r="B109" s="1" t="s">
        <v>134</v>
      </c>
      <c r="F109" s="11">
        <v>-10000</v>
      </c>
      <c r="G109" s="11">
        <f t="shared" si="38"/>
        <v>-8550</v>
      </c>
    </row>
    <row r="110" spans="2:7" x14ac:dyDescent="0.25">
      <c r="B110" s="1" t="s">
        <v>135</v>
      </c>
      <c r="F110" s="11">
        <v>-20000</v>
      </c>
      <c r="G110" s="11">
        <f t="shared" si="38"/>
        <v>-28550</v>
      </c>
    </row>
    <row r="111" spans="2:7" x14ac:dyDescent="0.25">
      <c r="B111" s="1" t="s">
        <v>136</v>
      </c>
      <c r="F111" s="11">
        <v>-5000</v>
      </c>
      <c r="G111" s="11">
        <f t="shared" si="38"/>
        <v>-33550</v>
      </c>
    </row>
    <row r="112" spans="2:7" x14ac:dyDescent="0.25">
      <c r="B112" s="1" t="s">
        <v>137</v>
      </c>
      <c r="F112" s="11">
        <v>-5000</v>
      </c>
      <c r="G112" s="11">
        <f t="shared" si="38"/>
        <v>-38550</v>
      </c>
    </row>
    <row r="113" spans="2:7" x14ac:dyDescent="0.25">
      <c r="B113" s="1" t="s">
        <v>138</v>
      </c>
      <c r="F113" s="11">
        <v>-3000</v>
      </c>
      <c r="G113" s="11">
        <f t="shared" si="38"/>
        <v>-41550</v>
      </c>
    </row>
    <row r="114" spans="2:7" x14ac:dyDescent="0.25">
      <c r="B114" s="1" t="s">
        <v>139</v>
      </c>
      <c r="F114" s="11">
        <v>-6000</v>
      </c>
      <c r="G114" s="11">
        <f t="shared" si="38"/>
        <v>-47550</v>
      </c>
    </row>
    <row r="115" spans="2:7" x14ac:dyDescent="0.25">
      <c r="F115" s="9"/>
    </row>
  </sheetData>
  <mergeCells count="2">
    <mergeCell ref="C16:F16"/>
    <mergeCell ref="D1:J1"/>
  </mergeCells>
  <pageMargins left="0.7" right="0.7" top="0.75" bottom="0.75" header="0.3" footer="0.3"/>
  <pageSetup scale="8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24" workbookViewId="0">
      <selection activeCell="B24" sqref="B24"/>
    </sheetView>
  </sheetViews>
  <sheetFormatPr defaultRowHeight="15" x14ac:dyDescent="0.25"/>
  <cols>
    <col min="1" max="1" width="12.5703125" customWidth="1"/>
    <col min="2" max="2" width="22" customWidth="1"/>
    <col min="3" max="3" width="5" bestFit="1" customWidth="1"/>
    <col min="4" max="4" width="11.5703125" style="8" bestFit="1" customWidth="1"/>
    <col min="5" max="5" width="11.5703125" style="8" customWidth="1"/>
    <col min="6" max="6" width="14.140625" customWidth="1"/>
    <col min="7" max="7" width="14.42578125" customWidth="1"/>
    <col min="8" max="8" width="11.28515625" customWidth="1"/>
    <col min="9" max="9" width="11.7109375" customWidth="1"/>
    <col min="10" max="10" width="11.5703125" customWidth="1"/>
    <col min="12" max="12" width="13" customWidth="1"/>
  </cols>
  <sheetData>
    <row r="1" spans="1:12" ht="15.75" x14ac:dyDescent="0.25">
      <c r="A1" s="4"/>
      <c r="B1" s="4"/>
      <c r="C1" s="4"/>
      <c r="D1" s="6"/>
      <c r="E1" s="6"/>
      <c r="F1" s="33" t="s">
        <v>70</v>
      </c>
      <c r="G1" s="33"/>
      <c r="H1" s="33"/>
      <c r="I1" s="33"/>
      <c r="J1" s="33"/>
    </row>
    <row r="2" spans="1:12" ht="45" x14ac:dyDescent="0.25">
      <c r="A2" s="5" t="s">
        <v>8</v>
      </c>
      <c r="B2" s="5" t="s">
        <v>0</v>
      </c>
      <c r="C2" s="5" t="s">
        <v>1</v>
      </c>
      <c r="D2" s="7" t="s">
        <v>2</v>
      </c>
      <c r="E2" s="7" t="s">
        <v>3</v>
      </c>
      <c r="F2" s="5" t="s">
        <v>5</v>
      </c>
      <c r="G2" s="5" t="s">
        <v>6</v>
      </c>
      <c r="H2" s="5" t="s">
        <v>4</v>
      </c>
      <c r="I2" s="5" t="s">
        <v>7</v>
      </c>
      <c r="J2" s="5" t="s">
        <v>10</v>
      </c>
    </row>
    <row r="3" spans="1:12" x14ac:dyDescent="0.25">
      <c r="A3" s="28" t="s">
        <v>19</v>
      </c>
      <c r="B3" t="s">
        <v>50</v>
      </c>
      <c r="C3">
        <v>1</v>
      </c>
      <c r="D3" s="8">
        <v>36800</v>
      </c>
      <c r="E3" s="8">
        <v>42000</v>
      </c>
      <c r="F3" s="9">
        <f t="shared" ref="F3" si="0">C3*E3</f>
        <v>42000</v>
      </c>
      <c r="G3" s="13">
        <v>42000</v>
      </c>
      <c r="H3" s="9">
        <f t="shared" ref="H3" si="1">E3-D3</f>
        <v>5200</v>
      </c>
      <c r="I3" s="9">
        <f t="shared" ref="I3" si="2">C3*H3</f>
        <v>5200</v>
      </c>
      <c r="J3" s="12">
        <v>5200</v>
      </c>
      <c r="L3" s="9">
        <f>C3*D3</f>
        <v>36800</v>
      </c>
    </row>
    <row r="4" spans="1:12" x14ac:dyDescent="0.25">
      <c r="A4" s="1"/>
      <c r="B4" t="s">
        <v>12</v>
      </c>
      <c r="C4">
        <v>2</v>
      </c>
      <c r="D4" s="8">
        <v>35250</v>
      </c>
      <c r="E4" s="8">
        <v>40000</v>
      </c>
      <c r="F4" s="9">
        <f t="shared" ref="F4:F5" si="3">C4*E4</f>
        <v>80000</v>
      </c>
      <c r="G4" s="13">
        <f t="shared" ref="G4:G5" si="4">G3+F4</f>
        <v>122000</v>
      </c>
      <c r="H4" s="9">
        <f t="shared" ref="H4:H5" si="5">E4-D4</f>
        <v>4750</v>
      </c>
      <c r="I4" s="9">
        <f t="shared" ref="I4:I5" si="6">C4*H4</f>
        <v>9500</v>
      </c>
      <c r="J4" s="12">
        <f t="shared" ref="J4:J5" si="7">J3+I4</f>
        <v>14700</v>
      </c>
      <c r="L4" s="9">
        <f t="shared" ref="L4:L5" si="8">C4*D4</f>
        <v>70500</v>
      </c>
    </row>
    <row r="5" spans="1:12" ht="15.75" thickBot="1" x14ac:dyDescent="0.3">
      <c r="A5" s="1"/>
      <c r="B5" t="s">
        <v>53</v>
      </c>
      <c r="C5">
        <v>1</v>
      </c>
      <c r="D5" s="8">
        <v>15340</v>
      </c>
      <c r="E5" s="8">
        <v>30000</v>
      </c>
      <c r="F5" s="9">
        <f t="shared" si="3"/>
        <v>30000</v>
      </c>
      <c r="G5" s="22">
        <f t="shared" si="4"/>
        <v>152000</v>
      </c>
      <c r="H5" s="9">
        <f t="shared" si="5"/>
        <v>14660</v>
      </c>
      <c r="I5" s="9">
        <f t="shared" si="6"/>
        <v>14660</v>
      </c>
      <c r="J5" s="12">
        <f t="shared" si="7"/>
        <v>29360</v>
      </c>
      <c r="L5" s="9">
        <f t="shared" si="8"/>
        <v>15340</v>
      </c>
    </row>
    <row r="6" spans="1:12" s="1" customFormat="1" x14ac:dyDescent="0.25">
      <c r="B6" s="1" t="s">
        <v>71</v>
      </c>
      <c r="D6" s="10"/>
      <c r="E6" s="10"/>
      <c r="F6" s="10">
        <v>-1500</v>
      </c>
      <c r="G6" s="11">
        <f>G5+F6</f>
        <v>150500</v>
      </c>
      <c r="H6" s="11"/>
      <c r="I6" s="11"/>
      <c r="J6" s="10"/>
      <c r="L6" s="11">
        <f>SUM(L3:L5)</f>
        <v>122640</v>
      </c>
    </row>
    <row r="7" spans="1:12" s="1" customFormat="1" x14ac:dyDescent="0.25">
      <c r="B7" s="1" t="s">
        <v>106</v>
      </c>
      <c r="D7" s="10"/>
      <c r="E7" s="10"/>
      <c r="F7" s="10">
        <v>-150500</v>
      </c>
      <c r="G7" s="11">
        <f t="shared" ref="G7" si="9">G6+F7</f>
        <v>0</v>
      </c>
      <c r="H7" s="11"/>
      <c r="I7" s="11"/>
      <c r="J7" s="10"/>
      <c r="L7" s="11"/>
    </row>
    <row r="9" spans="1:12" x14ac:dyDescent="0.25">
      <c r="A9" s="28" t="s">
        <v>17</v>
      </c>
      <c r="B9" t="s">
        <v>68</v>
      </c>
      <c r="C9">
        <v>2</v>
      </c>
      <c r="D9" s="8">
        <v>13800</v>
      </c>
      <c r="E9" s="8">
        <v>18000</v>
      </c>
      <c r="F9" s="9">
        <f t="shared" ref="F9:F14" si="10">C9*E9</f>
        <v>36000</v>
      </c>
      <c r="G9" s="9">
        <v>36000</v>
      </c>
      <c r="H9" s="9">
        <f t="shared" ref="H9:H14" si="11">E9-D9</f>
        <v>4200</v>
      </c>
      <c r="I9" s="9">
        <f t="shared" ref="I9:I14" si="12">C9*H9</f>
        <v>8400</v>
      </c>
      <c r="J9" s="9">
        <v>8400</v>
      </c>
      <c r="L9" s="9">
        <f>C9*D9</f>
        <v>27600</v>
      </c>
    </row>
    <row r="10" spans="1:12" x14ac:dyDescent="0.25">
      <c r="B10" t="s">
        <v>12</v>
      </c>
      <c r="C10">
        <v>3</v>
      </c>
      <c r="D10" s="8">
        <v>35250</v>
      </c>
      <c r="E10" s="8">
        <v>45000</v>
      </c>
      <c r="F10" s="9">
        <f t="shared" si="10"/>
        <v>135000</v>
      </c>
      <c r="G10" s="9">
        <f>G9+F10</f>
        <v>171000</v>
      </c>
      <c r="H10" s="9">
        <f t="shared" si="11"/>
        <v>9750</v>
      </c>
      <c r="I10" s="9">
        <f t="shared" si="12"/>
        <v>29250</v>
      </c>
      <c r="J10" s="9">
        <f>J9+I10</f>
        <v>37650</v>
      </c>
      <c r="L10" s="9">
        <f t="shared" ref="L10:L14" si="13">C10*D10</f>
        <v>105750</v>
      </c>
    </row>
    <row r="11" spans="1:12" x14ac:dyDescent="0.25">
      <c r="B11" t="s">
        <v>12</v>
      </c>
      <c r="C11">
        <v>1</v>
      </c>
      <c r="D11" s="8">
        <v>35250</v>
      </c>
      <c r="E11" s="8">
        <v>39000</v>
      </c>
      <c r="F11" s="9">
        <f t="shared" si="10"/>
        <v>39000</v>
      </c>
      <c r="G11" s="23">
        <f t="shared" ref="G11:G14" si="14">G10+F11</f>
        <v>210000</v>
      </c>
      <c r="H11" s="9">
        <f t="shared" si="11"/>
        <v>3750</v>
      </c>
      <c r="I11" s="9">
        <f t="shared" si="12"/>
        <v>3750</v>
      </c>
      <c r="J11" s="9">
        <f>J10+I11</f>
        <v>41400</v>
      </c>
      <c r="L11" s="9">
        <f t="shared" si="13"/>
        <v>35250</v>
      </c>
    </row>
    <row r="12" spans="1:12" x14ac:dyDescent="0.25">
      <c r="B12" t="s">
        <v>14</v>
      </c>
      <c r="C12">
        <v>1</v>
      </c>
      <c r="D12" s="8">
        <v>76900</v>
      </c>
      <c r="E12" s="8">
        <v>85000</v>
      </c>
      <c r="F12" s="9">
        <f t="shared" si="10"/>
        <v>85000</v>
      </c>
      <c r="G12" s="23">
        <f t="shared" si="14"/>
        <v>295000</v>
      </c>
      <c r="H12" s="9">
        <f t="shared" si="11"/>
        <v>8100</v>
      </c>
      <c r="I12" s="9">
        <f t="shared" si="12"/>
        <v>8100</v>
      </c>
      <c r="J12" s="9">
        <f>J11+I12</f>
        <v>49500</v>
      </c>
      <c r="L12" s="9">
        <f t="shared" si="13"/>
        <v>76900</v>
      </c>
    </row>
    <row r="13" spans="1:12" x14ac:dyDescent="0.25">
      <c r="B13" t="s">
        <v>11</v>
      </c>
      <c r="C13">
        <v>4</v>
      </c>
      <c r="D13" s="8">
        <v>13800</v>
      </c>
      <c r="E13" s="8">
        <v>16000</v>
      </c>
      <c r="F13" s="9">
        <f t="shared" si="10"/>
        <v>64000</v>
      </c>
      <c r="G13" s="23">
        <f t="shared" si="14"/>
        <v>359000</v>
      </c>
      <c r="H13" s="9">
        <f t="shared" si="11"/>
        <v>2200</v>
      </c>
      <c r="I13" s="9">
        <f t="shared" si="12"/>
        <v>8800</v>
      </c>
      <c r="J13" s="9">
        <f t="shared" ref="J13:J14" si="15">J12+I13</f>
        <v>58300</v>
      </c>
      <c r="L13" s="9">
        <f t="shared" si="13"/>
        <v>55200</v>
      </c>
    </row>
    <row r="14" spans="1:12" ht="15.75" thickBot="1" x14ac:dyDescent="0.3">
      <c r="B14" t="s">
        <v>72</v>
      </c>
      <c r="C14">
        <v>9</v>
      </c>
      <c r="D14" s="8">
        <v>15340</v>
      </c>
      <c r="E14" s="8">
        <v>30000</v>
      </c>
      <c r="F14" s="9">
        <f t="shared" si="10"/>
        <v>270000</v>
      </c>
      <c r="G14" s="22">
        <f t="shared" si="14"/>
        <v>629000</v>
      </c>
      <c r="H14" s="9">
        <f t="shared" si="11"/>
        <v>14660</v>
      </c>
      <c r="I14" s="9">
        <f t="shared" si="12"/>
        <v>131940</v>
      </c>
      <c r="J14" s="11">
        <f t="shared" si="15"/>
        <v>190240</v>
      </c>
      <c r="L14" s="9">
        <f t="shared" si="13"/>
        <v>138060</v>
      </c>
    </row>
    <row r="15" spans="1:12" x14ac:dyDescent="0.25">
      <c r="A15" s="1"/>
      <c r="B15" s="1" t="s">
        <v>73</v>
      </c>
      <c r="C15" s="1"/>
      <c r="D15" s="10"/>
      <c r="E15" s="10"/>
      <c r="F15" s="11">
        <v>-3000</v>
      </c>
      <c r="G15" s="11">
        <f>G14+F15</f>
        <v>626000</v>
      </c>
      <c r="H15" s="9"/>
      <c r="I15" s="9"/>
      <c r="J15" s="13"/>
      <c r="L15" s="11">
        <f>SUM(L9:L14)</f>
        <v>438760</v>
      </c>
    </row>
    <row r="16" spans="1:12" x14ac:dyDescent="0.25">
      <c r="A16" s="1"/>
      <c r="B16" s="1" t="s">
        <v>107</v>
      </c>
      <c r="C16" s="1"/>
      <c r="D16" s="10"/>
      <c r="E16" s="10"/>
      <c r="F16" s="11">
        <v>-626000</v>
      </c>
      <c r="G16" s="11">
        <f>G15+F16</f>
        <v>0</v>
      </c>
      <c r="H16" s="9"/>
      <c r="I16" s="9"/>
      <c r="J16" s="13"/>
      <c r="L16" s="11"/>
    </row>
    <row r="17" spans="1:12" x14ac:dyDescent="0.25">
      <c r="B17" s="1"/>
      <c r="C17" s="1"/>
      <c r="D17" s="10"/>
      <c r="E17" s="10"/>
      <c r="F17" s="11"/>
      <c r="G17" s="11"/>
      <c r="H17" s="9"/>
      <c r="I17" s="9"/>
      <c r="J17" s="13"/>
      <c r="L17" s="9"/>
    </row>
    <row r="18" spans="1:12" x14ac:dyDescent="0.25">
      <c r="A18" s="28" t="s">
        <v>20</v>
      </c>
      <c r="B18" s="3" t="s">
        <v>12</v>
      </c>
      <c r="C18">
        <v>1</v>
      </c>
      <c r="D18" s="8">
        <v>35250</v>
      </c>
      <c r="E18" s="8">
        <v>45000</v>
      </c>
      <c r="F18" s="9">
        <f t="shared" ref="F18:F22" si="16">C18*E18</f>
        <v>45000</v>
      </c>
      <c r="G18" s="9">
        <v>45000</v>
      </c>
      <c r="H18" s="9">
        <f t="shared" ref="H18:H22" si="17">E18-D18</f>
        <v>9750</v>
      </c>
      <c r="I18" s="9">
        <f t="shared" ref="I18:I22" si="18">C18*H18</f>
        <v>9750</v>
      </c>
      <c r="J18" s="8">
        <v>9750</v>
      </c>
      <c r="L18" s="9">
        <f>C18*D18</f>
        <v>35250</v>
      </c>
    </row>
    <row r="19" spans="1:12" x14ac:dyDescent="0.25">
      <c r="B19" s="3" t="s">
        <v>11</v>
      </c>
      <c r="C19">
        <v>1</v>
      </c>
      <c r="D19" s="8">
        <v>13800</v>
      </c>
      <c r="E19" s="8">
        <v>16000</v>
      </c>
      <c r="F19" s="9">
        <f t="shared" si="16"/>
        <v>16000</v>
      </c>
      <c r="G19" s="9">
        <f t="shared" ref="G19:G22" si="19">G18+F19</f>
        <v>61000</v>
      </c>
      <c r="H19" s="9">
        <f t="shared" si="17"/>
        <v>2200</v>
      </c>
      <c r="I19" s="9">
        <f t="shared" si="18"/>
        <v>2200</v>
      </c>
      <c r="J19" s="9">
        <f t="shared" ref="J19:J22" si="20">J18+I19</f>
        <v>11950</v>
      </c>
      <c r="L19" s="9">
        <f t="shared" ref="L19:L22" si="21">C19*D19</f>
        <v>13800</v>
      </c>
    </row>
    <row r="20" spans="1:12" x14ac:dyDescent="0.25">
      <c r="B20" s="3" t="s">
        <v>12</v>
      </c>
      <c r="C20">
        <v>1</v>
      </c>
      <c r="D20" s="8">
        <v>35250</v>
      </c>
      <c r="E20" s="8">
        <v>47000</v>
      </c>
      <c r="F20" s="9">
        <f t="shared" si="16"/>
        <v>47000</v>
      </c>
      <c r="G20" s="9">
        <f t="shared" si="19"/>
        <v>108000</v>
      </c>
      <c r="H20" s="9">
        <f t="shared" si="17"/>
        <v>11750</v>
      </c>
      <c r="I20" s="9">
        <f t="shared" si="18"/>
        <v>11750</v>
      </c>
      <c r="J20" s="9">
        <f t="shared" si="20"/>
        <v>23700</v>
      </c>
      <c r="L20" s="9">
        <f t="shared" si="21"/>
        <v>35250</v>
      </c>
    </row>
    <row r="21" spans="1:12" x14ac:dyDescent="0.25">
      <c r="B21" t="s">
        <v>12</v>
      </c>
      <c r="C21">
        <v>1</v>
      </c>
      <c r="D21" s="8">
        <v>35250</v>
      </c>
      <c r="E21" s="8">
        <v>39000</v>
      </c>
      <c r="F21" s="9">
        <f t="shared" si="16"/>
        <v>39000</v>
      </c>
      <c r="G21" s="9">
        <f t="shared" si="19"/>
        <v>147000</v>
      </c>
      <c r="H21" s="9">
        <f t="shared" si="17"/>
        <v>3750</v>
      </c>
      <c r="I21" s="9">
        <f t="shared" si="18"/>
        <v>3750</v>
      </c>
      <c r="J21" s="9">
        <f t="shared" si="20"/>
        <v>27450</v>
      </c>
      <c r="L21" s="9">
        <f t="shared" si="21"/>
        <v>35250</v>
      </c>
    </row>
    <row r="22" spans="1:12" ht="15.75" thickBot="1" x14ac:dyDescent="0.3">
      <c r="B22" t="s">
        <v>32</v>
      </c>
      <c r="C22">
        <v>1</v>
      </c>
      <c r="D22" s="8">
        <v>39100</v>
      </c>
      <c r="E22" s="8">
        <v>48000</v>
      </c>
      <c r="F22" s="9">
        <f t="shared" si="16"/>
        <v>48000</v>
      </c>
      <c r="G22" s="22">
        <f t="shared" si="19"/>
        <v>195000</v>
      </c>
      <c r="H22" s="9">
        <f t="shared" si="17"/>
        <v>8900</v>
      </c>
      <c r="I22" s="9">
        <f t="shared" si="18"/>
        <v>8900</v>
      </c>
      <c r="J22" s="11">
        <f t="shared" si="20"/>
        <v>36350</v>
      </c>
      <c r="L22" s="9">
        <f t="shared" si="21"/>
        <v>39100</v>
      </c>
    </row>
    <row r="23" spans="1:12" x14ac:dyDescent="0.25">
      <c r="B23" s="1" t="s">
        <v>74</v>
      </c>
      <c r="C23" s="1"/>
      <c r="D23" s="10"/>
      <c r="E23" s="10"/>
      <c r="F23" s="11">
        <v>-1000</v>
      </c>
      <c r="G23" s="11">
        <f>G22+F23</f>
        <v>194000</v>
      </c>
      <c r="H23" s="9"/>
      <c r="I23" s="9"/>
      <c r="J23" s="11"/>
      <c r="L23" s="11">
        <f>SUM(L18:L22)</f>
        <v>158650</v>
      </c>
    </row>
    <row r="24" spans="1:12" x14ac:dyDescent="0.25">
      <c r="B24" s="1" t="s">
        <v>104</v>
      </c>
      <c r="C24" s="1"/>
      <c r="D24" s="10"/>
      <c r="E24" s="10"/>
      <c r="F24" s="11">
        <v>-2000</v>
      </c>
      <c r="G24" s="11">
        <f>G23+F24</f>
        <v>192000</v>
      </c>
      <c r="H24" s="9"/>
      <c r="I24" s="9"/>
      <c r="J24" s="11"/>
      <c r="L24" s="11"/>
    </row>
    <row r="25" spans="1:12" x14ac:dyDescent="0.25">
      <c r="B25" s="1" t="s">
        <v>105</v>
      </c>
      <c r="C25" s="1"/>
      <c r="D25" s="10"/>
      <c r="E25" s="10"/>
      <c r="F25" s="11">
        <v>-192000</v>
      </c>
      <c r="G25" s="11"/>
      <c r="H25" s="9"/>
      <c r="I25" s="9"/>
      <c r="J25" s="11"/>
      <c r="L25" s="11"/>
    </row>
    <row r="26" spans="1:12" s="3" customFormat="1" x14ac:dyDescent="0.25">
      <c r="A26"/>
      <c r="B26" s="1"/>
      <c r="C26" s="1"/>
      <c r="D26" s="10"/>
      <c r="E26" s="10"/>
      <c r="F26" s="10"/>
      <c r="G26" s="11"/>
      <c r="H26"/>
      <c r="I26"/>
      <c r="J26"/>
      <c r="L26" s="13"/>
    </row>
    <row r="27" spans="1:12" ht="15.75" thickBot="1" x14ac:dyDescent="0.3">
      <c r="A27" s="28" t="s">
        <v>75</v>
      </c>
      <c r="B27" s="1" t="s">
        <v>12</v>
      </c>
      <c r="C27" s="1">
        <v>2</v>
      </c>
      <c r="D27" s="10">
        <v>35250</v>
      </c>
      <c r="E27" s="10">
        <v>39000</v>
      </c>
      <c r="F27" s="10">
        <f>C27*E27</f>
        <v>78000</v>
      </c>
      <c r="G27" s="22">
        <v>78000</v>
      </c>
      <c r="H27" s="9">
        <f>E27-D27</f>
        <v>3750</v>
      </c>
      <c r="I27" s="9">
        <f>C27*H27</f>
        <v>7500</v>
      </c>
      <c r="J27" s="10">
        <v>7500</v>
      </c>
      <c r="L27" s="11">
        <f>C27*D27</f>
        <v>70500</v>
      </c>
    </row>
    <row r="28" spans="1:12" x14ac:dyDescent="0.25">
      <c r="A28" s="29"/>
      <c r="B28" s="1" t="s">
        <v>44</v>
      </c>
      <c r="C28" s="1"/>
      <c r="D28" s="10"/>
      <c r="E28" s="10"/>
      <c r="F28" s="10">
        <v>-78000</v>
      </c>
      <c r="G28" s="11">
        <f>G27+F28</f>
        <v>0</v>
      </c>
      <c r="L28" s="13"/>
    </row>
    <row r="29" spans="1:12" x14ac:dyDescent="0.25">
      <c r="A29" s="29"/>
      <c r="B29" s="1"/>
      <c r="C29" s="1"/>
      <c r="D29" s="10"/>
      <c r="E29" s="10"/>
      <c r="F29" s="10"/>
      <c r="G29" s="11"/>
      <c r="L29" s="13"/>
    </row>
    <row r="30" spans="1:12" x14ac:dyDescent="0.25">
      <c r="A30" s="28" t="s">
        <v>21</v>
      </c>
      <c r="B30" s="3" t="s">
        <v>58</v>
      </c>
      <c r="C30">
        <v>37</v>
      </c>
      <c r="D30" s="8">
        <v>13800</v>
      </c>
      <c r="E30" s="8">
        <v>16000</v>
      </c>
      <c r="F30" s="13">
        <f t="shared" ref="F30:F35" si="22">C30*E30</f>
        <v>592000</v>
      </c>
      <c r="G30" s="13">
        <v>592000</v>
      </c>
      <c r="H30" s="13">
        <f t="shared" ref="H30:H35" si="23">E30-D30</f>
        <v>2200</v>
      </c>
      <c r="I30" s="13">
        <f t="shared" ref="I30:I35" si="24">C30*H30</f>
        <v>81400</v>
      </c>
      <c r="J30" s="13">
        <v>81400</v>
      </c>
      <c r="L30" s="13">
        <f>C30*D30</f>
        <v>510600</v>
      </c>
    </row>
    <row r="31" spans="1:12" x14ac:dyDescent="0.25">
      <c r="B31" t="s">
        <v>50</v>
      </c>
      <c r="C31">
        <v>5</v>
      </c>
      <c r="D31" s="8">
        <v>36800</v>
      </c>
      <c r="E31" s="8">
        <v>42000</v>
      </c>
      <c r="F31" s="13">
        <f t="shared" si="22"/>
        <v>210000</v>
      </c>
      <c r="G31" s="13">
        <f>G30+F31</f>
        <v>802000</v>
      </c>
      <c r="H31" s="13">
        <f t="shared" si="23"/>
        <v>5200</v>
      </c>
      <c r="I31" s="13">
        <f t="shared" si="24"/>
        <v>26000</v>
      </c>
      <c r="J31" s="13">
        <f>J30+I31</f>
        <v>107400</v>
      </c>
      <c r="L31" s="13">
        <f t="shared" ref="L31:L35" si="25">C31*D31</f>
        <v>184000</v>
      </c>
    </row>
    <row r="32" spans="1:12" x14ac:dyDescent="0.25">
      <c r="B32" t="s">
        <v>94</v>
      </c>
      <c r="C32">
        <v>1</v>
      </c>
      <c r="D32" s="8">
        <v>39100</v>
      </c>
      <c r="E32" s="8">
        <v>45000</v>
      </c>
      <c r="F32" s="13">
        <f t="shared" si="22"/>
        <v>45000</v>
      </c>
      <c r="G32" s="23">
        <f>G31+F32</f>
        <v>847000</v>
      </c>
      <c r="H32" s="13">
        <f t="shared" si="23"/>
        <v>5900</v>
      </c>
      <c r="I32" s="13">
        <f t="shared" si="24"/>
        <v>5900</v>
      </c>
      <c r="J32" s="13">
        <f>J31+I32</f>
        <v>113300</v>
      </c>
      <c r="L32" s="13">
        <f t="shared" si="25"/>
        <v>39100</v>
      </c>
    </row>
    <row r="33" spans="1:14" x14ac:dyDescent="0.25">
      <c r="B33" t="s">
        <v>12</v>
      </c>
      <c r="C33">
        <v>17</v>
      </c>
      <c r="D33" s="8">
        <v>35250</v>
      </c>
      <c r="E33" s="8">
        <v>39000</v>
      </c>
      <c r="F33" s="13">
        <f t="shared" si="22"/>
        <v>663000</v>
      </c>
      <c r="G33" s="23">
        <f t="shared" ref="G33:G35" si="26">G32+F33</f>
        <v>1510000</v>
      </c>
      <c r="H33" s="13">
        <f t="shared" si="23"/>
        <v>3750</v>
      </c>
      <c r="I33" s="13">
        <f t="shared" si="24"/>
        <v>63750</v>
      </c>
      <c r="J33" s="13">
        <f t="shared" ref="J33:J35" si="27">J32+I33</f>
        <v>177050</v>
      </c>
      <c r="L33" s="13">
        <f t="shared" si="25"/>
        <v>599250</v>
      </c>
    </row>
    <row r="34" spans="1:14" x14ac:dyDescent="0.25">
      <c r="B34" s="3" t="s">
        <v>14</v>
      </c>
      <c r="C34">
        <v>2</v>
      </c>
      <c r="D34" s="8">
        <v>76900</v>
      </c>
      <c r="E34" s="8">
        <v>85000</v>
      </c>
      <c r="F34" s="13">
        <f t="shared" si="22"/>
        <v>170000</v>
      </c>
      <c r="G34" s="23">
        <f t="shared" si="26"/>
        <v>1680000</v>
      </c>
      <c r="H34" s="13">
        <f t="shared" si="23"/>
        <v>8100</v>
      </c>
      <c r="I34" s="13">
        <f t="shared" si="24"/>
        <v>16200</v>
      </c>
      <c r="J34" s="13">
        <f t="shared" si="27"/>
        <v>193250</v>
      </c>
      <c r="L34" s="13">
        <f t="shared" si="25"/>
        <v>153800</v>
      </c>
    </row>
    <row r="35" spans="1:14" ht="15.75" thickBot="1" x14ac:dyDescent="0.3">
      <c r="B35" s="3" t="s">
        <v>65</v>
      </c>
      <c r="C35">
        <v>1</v>
      </c>
      <c r="D35" s="8">
        <v>13800</v>
      </c>
      <c r="E35" s="8">
        <v>16000</v>
      </c>
      <c r="F35" s="13">
        <f t="shared" si="22"/>
        <v>16000</v>
      </c>
      <c r="G35" s="22">
        <f t="shared" si="26"/>
        <v>1696000</v>
      </c>
      <c r="H35" s="13">
        <f t="shared" si="23"/>
        <v>2200</v>
      </c>
      <c r="I35" s="13">
        <f t="shared" si="24"/>
        <v>2200</v>
      </c>
      <c r="J35" s="11">
        <f t="shared" si="27"/>
        <v>195450</v>
      </c>
      <c r="L35" s="13">
        <f t="shared" si="25"/>
        <v>13800</v>
      </c>
    </row>
    <row r="36" spans="1:14" x14ac:dyDescent="0.25">
      <c r="B36" s="1" t="s">
        <v>22</v>
      </c>
      <c r="C36" s="1"/>
      <c r="D36" s="10"/>
      <c r="E36" s="10"/>
      <c r="F36" s="10">
        <v>-5000</v>
      </c>
      <c r="G36" s="11">
        <f>G35+F36</f>
        <v>1691000</v>
      </c>
      <c r="L36" s="11">
        <f>SUM(L30:L35)</f>
        <v>1500550</v>
      </c>
    </row>
    <row r="37" spans="1:14" x14ac:dyDescent="0.25">
      <c r="B37" s="1" t="s">
        <v>59</v>
      </c>
      <c r="C37" s="1"/>
      <c r="D37" s="10"/>
      <c r="E37" s="10"/>
      <c r="F37" s="10">
        <v>-20000</v>
      </c>
      <c r="G37" s="11">
        <f t="shared" ref="G37:G42" si="28">G36+F37</f>
        <v>1671000</v>
      </c>
    </row>
    <row r="38" spans="1:14" x14ac:dyDescent="0.25">
      <c r="B38" s="1" t="s">
        <v>47</v>
      </c>
      <c r="C38" s="1"/>
      <c r="D38" s="10"/>
      <c r="E38" s="10"/>
      <c r="F38" s="10">
        <v>-1000</v>
      </c>
      <c r="G38" s="11">
        <f t="shared" si="28"/>
        <v>1670000</v>
      </c>
    </row>
    <row r="39" spans="1:14" x14ac:dyDescent="0.25">
      <c r="B39" s="1" t="s">
        <v>67</v>
      </c>
      <c r="C39" s="1"/>
      <c r="D39" s="10"/>
      <c r="E39" s="10"/>
      <c r="F39" s="10">
        <v>-910000</v>
      </c>
      <c r="G39" s="11">
        <f t="shared" si="28"/>
        <v>760000</v>
      </c>
    </row>
    <row r="40" spans="1:14" x14ac:dyDescent="0.25">
      <c r="B40" s="1" t="s">
        <v>67</v>
      </c>
      <c r="C40" s="1"/>
      <c r="D40" s="10"/>
      <c r="E40" s="10"/>
      <c r="F40" s="10">
        <v>-163000</v>
      </c>
      <c r="G40" s="11">
        <f t="shared" si="28"/>
        <v>597000</v>
      </c>
    </row>
    <row r="41" spans="1:14" x14ac:dyDescent="0.25">
      <c r="B41" s="1" t="s">
        <v>102</v>
      </c>
      <c r="C41" s="1"/>
      <c r="D41" s="10"/>
      <c r="E41" s="10"/>
      <c r="F41" s="10">
        <v>-490000</v>
      </c>
      <c r="G41" s="11">
        <f t="shared" si="28"/>
        <v>107000</v>
      </c>
    </row>
    <row r="42" spans="1:14" x14ac:dyDescent="0.25">
      <c r="B42" s="1" t="s">
        <v>103</v>
      </c>
      <c r="C42" s="1"/>
      <c r="D42" s="10"/>
      <c r="E42" s="10"/>
      <c r="F42" s="10">
        <v>-39000</v>
      </c>
      <c r="G42" s="11">
        <f t="shared" si="28"/>
        <v>68000</v>
      </c>
    </row>
    <row r="43" spans="1:14" x14ac:dyDescent="0.25">
      <c r="B43" s="1" t="s">
        <v>91</v>
      </c>
      <c r="C43" s="1"/>
      <c r="D43" s="10"/>
      <c r="E43" s="10"/>
      <c r="F43" s="10"/>
      <c r="G43" s="11"/>
    </row>
    <row r="44" spans="1:14" x14ac:dyDescent="0.25">
      <c r="B44" s="1"/>
      <c r="C44" s="1"/>
      <c r="D44" s="10"/>
      <c r="E44" s="10"/>
      <c r="F44" s="10"/>
      <c r="G44" s="11"/>
    </row>
    <row r="45" spans="1:14" s="3" customFormat="1" x14ac:dyDescent="0.25">
      <c r="A45" s="28" t="s">
        <v>35</v>
      </c>
      <c r="B45" t="s">
        <v>12</v>
      </c>
      <c r="C45" s="3">
        <v>1</v>
      </c>
      <c r="D45" s="12">
        <v>35250</v>
      </c>
      <c r="E45" s="12">
        <v>45000</v>
      </c>
      <c r="F45" s="13">
        <f>C45*E45</f>
        <v>45000</v>
      </c>
      <c r="G45" s="13">
        <v>45000</v>
      </c>
      <c r="H45" s="13">
        <f>E45-D45</f>
        <v>9750</v>
      </c>
      <c r="I45" s="13">
        <f>C45*H45</f>
        <v>9750</v>
      </c>
      <c r="J45" s="8">
        <v>9750</v>
      </c>
      <c r="L45" s="13">
        <f>C45*D45</f>
        <v>35250</v>
      </c>
    </row>
    <row r="46" spans="1:14" s="3" customFormat="1" x14ac:dyDescent="0.25">
      <c r="B46" t="s">
        <v>88</v>
      </c>
      <c r="C46" s="3">
        <v>1</v>
      </c>
      <c r="D46" s="8">
        <v>127684.4</v>
      </c>
      <c r="E46" s="12">
        <v>133000</v>
      </c>
      <c r="F46" s="13">
        <f>C46*E46</f>
        <v>133000</v>
      </c>
      <c r="G46" s="23">
        <f>G45+F46</f>
        <v>178000</v>
      </c>
      <c r="H46" s="13">
        <f>E46-D46</f>
        <v>5315.6000000000058</v>
      </c>
      <c r="I46" s="13">
        <f>C46*H46</f>
        <v>5315.6000000000058</v>
      </c>
      <c r="J46" s="13">
        <f>J45+I46</f>
        <v>15065.600000000006</v>
      </c>
      <c r="L46" s="13">
        <f t="shared" ref="L46:L47" si="29">C46*D46</f>
        <v>127684.4</v>
      </c>
      <c r="N46"/>
    </row>
    <row r="47" spans="1:14" s="3" customFormat="1" ht="15.75" thickBot="1" x14ac:dyDescent="0.3">
      <c r="B47" t="s">
        <v>72</v>
      </c>
      <c r="C47" s="3">
        <v>6</v>
      </c>
      <c r="D47" s="8">
        <v>15340</v>
      </c>
      <c r="E47" s="12">
        <v>25000</v>
      </c>
      <c r="F47" s="13">
        <f>C47*E47</f>
        <v>150000</v>
      </c>
      <c r="G47" s="22">
        <f t="shared" ref="G47" si="30">G46+F47</f>
        <v>328000</v>
      </c>
      <c r="H47" s="13">
        <f t="shared" ref="H47" si="31">E47-D47</f>
        <v>9660</v>
      </c>
      <c r="I47" s="13">
        <f t="shared" ref="I47" si="32">C47*H47</f>
        <v>57960</v>
      </c>
      <c r="J47" s="13">
        <f t="shared" ref="J47" si="33">J46+I47</f>
        <v>73025.600000000006</v>
      </c>
      <c r="L47" s="13">
        <f t="shared" si="29"/>
        <v>92040</v>
      </c>
    </row>
    <row r="48" spans="1:14" x14ac:dyDescent="0.25">
      <c r="B48" s="1" t="s">
        <v>89</v>
      </c>
      <c r="E48" s="10"/>
      <c r="F48" s="10">
        <v>-44000</v>
      </c>
      <c r="G48" s="11">
        <f>G47+F48</f>
        <v>284000</v>
      </c>
      <c r="L48" s="11">
        <f>SUM(L45:L47)</f>
        <v>254974.4</v>
      </c>
    </row>
    <row r="49" spans="2:7" s="1" customFormat="1" x14ac:dyDescent="0.25">
      <c r="B49" s="1" t="s">
        <v>90</v>
      </c>
      <c r="D49" s="10"/>
      <c r="E49" s="10"/>
      <c r="F49" s="10">
        <v>-2000</v>
      </c>
      <c r="G49" s="11">
        <f>G48+F49</f>
        <v>282000</v>
      </c>
    </row>
    <row r="50" spans="2:7" x14ac:dyDescent="0.25">
      <c r="B50" s="1" t="s">
        <v>108</v>
      </c>
      <c r="E50" s="10"/>
      <c r="F50" s="10">
        <v>-282000</v>
      </c>
      <c r="G50" s="13">
        <f>G49+F50</f>
        <v>0</v>
      </c>
    </row>
    <row r="51" spans="2:7" x14ac:dyDescent="0.25">
      <c r="E51" s="10"/>
    </row>
    <row r="52" spans="2:7" x14ac:dyDescent="0.25">
      <c r="E52" s="10"/>
    </row>
    <row r="53" spans="2:7" x14ac:dyDescent="0.25">
      <c r="B53" t="s">
        <v>140</v>
      </c>
    </row>
    <row r="58" spans="2:7" x14ac:dyDescent="0.25">
      <c r="E58" s="10"/>
    </row>
  </sheetData>
  <mergeCells count="1">
    <mergeCell ref="F1:J1"/>
  </mergeCells>
  <pageMargins left="0.7" right="0.7" top="0.75" bottom="0.75" header="0.3" footer="0.3"/>
  <pageSetup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5" workbookViewId="0">
      <selection activeCell="N19" sqref="N19"/>
    </sheetView>
  </sheetViews>
  <sheetFormatPr defaultRowHeight="15" x14ac:dyDescent="0.25"/>
  <cols>
    <col min="1" max="1" width="11.7109375" customWidth="1"/>
    <col min="2" max="2" width="21.140625" customWidth="1"/>
    <col min="3" max="3" width="5.28515625" customWidth="1"/>
    <col min="4" max="5" width="11.5703125" style="8" bestFit="1" customWidth="1"/>
    <col min="6" max="6" width="14" bestFit="1" customWidth="1"/>
    <col min="7" max="7" width="16.7109375" customWidth="1"/>
    <col min="8" max="8" width="11.5703125" customWidth="1"/>
    <col min="9" max="9" width="11.5703125" bestFit="1" customWidth="1"/>
    <col min="10" max="10" width="14.5703125" style="8" customWidth="1"/>
    <col min="12" max="12" width="13.140625" customWidth="1"/>
    <col min="13" max="13" width="13.28515625" bestFit="1" customWidth="1"/>
  </cols>
  <sheetData>
    <row r="1" spans="1:14" ht="15.75" x14ac:dyDescent="0.25">
      <c r="A1" s="33" t="s">
        <v>70</v>
      </c>
      <c r="B1" s="33"/>
      <c r="C1" s="33"/>
      <c r="D1" s="33"/>
      <c r="E1" s="33"/>
      <c r="F1" s="33"/>
      <c r="G1" s="33"/>
      <c r="H1" s="33"/>
      <c r="I1" s="33"/>
      <c r="J1" s="33"/>
    </row>
    <row r="2" spans="1:14" ht="45" x14ac:dyDescent="0.25">
      <c r="A2" s="5" t="s">
        <v>8</v>
      </c>
      <c r="B2" s="5" t="s">
        <v>0</v>
      </c>
      <c r="C2" s="5" t="s">
        <v>1</v>
      </c>
      <c r="D2" s="7" t="s">
        <v>2</v>
      </c>
      <c r="E2" s="7" t="s">
        <v>3</v>
      </c>
      <c r="F2" s="5" t="s">
        <v>5</v>
      </c>
      <c r="G2" s="5" t="s">
        <v>6</v>
      </c>
      <c r="H2" s="5" t="s">
        <v>4</v>
      </c>
      <c r="I2" s="5" t="s">
        <v>7</v>
      </c>
      <c r="J2" s="7" t="s">
        <v>10</v>
      </c>
    </row>
    <row r="3" spans="1:14" x14ac:dyDescent="0.25">
      <c r="A3" s="28" t="s">
        <v>36</v>
      </c>
      <c r="B3" t="s">
        <v>11</v>
      </c>
      <c r="C3">
        <v>53</v>
      </c>
      <c r="D3" s="8">
        <v>10500</v>
      </c>
      <c r="E3" s="8">
        <v>13000</v>
      </c>
      <c r="F3" s="9">
        <f>C3*E3</f>
        <v>689000</v>
      </c>
      <c r="G3" s="9">
        <v>689000</v>
      </c>
      <c r="H3" s="9">
        <f t="shared" ref="H3:H6" si="0">E3-D3</f>
        <v>2500</v>
      </c>
      <c r="I3" s="9">
        <f>C3*H3</f>
        <v>132500</v>
      </c>
      <c r="J3" s="8">
        <v>132500</v>
      </c>
      <c r="L3" s="9">
        <f>C3*D3</f>
        <v>556500</v>
      </c>
    </row>
    <row r="4" spans="1:14" x14ac:dyDescent="0.25">
      <c r="A4" s="1"/>
      <c r="B4" t="s">
        <v>79</v>
      </c>
      <c r="C4">
        <v>7</v>
      </c>
      <c r="D4" s="8">
        <v>30500</v>
      </c>
      <c r="E4" s="8">
        <v>35000</v>
      </c>
      <c r="F4" s="9">
        <f>C4*E4</f>
        <v>245000</v>
      </c>
      <c r="G4" s="23">
        <f t="shared" ref="G4:G6" si="1">G3+F4</f>
        <v>934000</v>
      </c>
      <c r="H4" s="9">
        <f t="shared" si="0"/>
        <v>4500</v>
      </c>
      <c r="I4" s="9">
        <f>C4*H4</f>
        <v>31500</v>
      </c>
      <c r="J4" s="8">
        <f>J3+I4</f>
        <v>164000</v>
      </c>
      <c r="L4" s="9">
        <f t="shared" ref="L4:L6" si="2">C4*D4</f>
        <v>213500</v>
      </c>
    </row>
    <row r="5" spans="1:14" x14ac:dyDescent="0.25">
      <c r="A5" s="1"/>
      <c r="B5" t="s">
        <v>12</v>
      </c>
      <c r="C5">
        <v>15</v>
      </c>
      <c r="D5" s="8">
        <v>34500</v>
      </c>
      <c r="E5" s="8">
        <v>39000</v>
      </c>
      <c r="F5" s="9">
        <f t="shared" ref="F5:F6" si="3">C5*E5</f>
        <v>585000</v>
      </c>
      <c r="G5" s="23">
        <f t="shared" si="1"/>
        <v>1519000</v>
      </c>
      <c r="H5" s="9">
        <f t="shared" si="0"/>
        <v>4500</v>
      </c>
      <c r="I5" s="9">
        <f t="shared" ref="I5:I6" si="4">C5*H5</f>
        <v>67500</v>
      </c>
      <c r="J5" s="8">
        <f>J4+I5</f>
        <v>231500</v>
      </c>
      <c r="L5" s="9">
        <f t="shared" si="2"/>
        <v>517500</v>
      </c>
    </row>
    <row r="6" spans="1:14" ht="15.75" thickBot="1" x14ac:dyDescent="0.3">
      <c r="A6" s="1"/>
      <c r="B6" t="s">
        <v>14</v>
      </c>
      <c r="C6">
        <v>1</v>
      </c>
      <c r="D6" s="8">
        <v>76900</v>
      </c>
      <c r="E6" s="8">
        <v>85000</v>
      </c>
      <c r="F6" s="9">
        <f t="shared" si="3"/>
        <v>85000</v>
      </c>
      <c r="G6" s="22">
        <f t="shared" si="1"/>
        <v>1604000</v>
      </c>
      <c r="H6" s="9">
        <f t="shared" si="0"/>
        <v>8100</v>
      </c>
      <c r="I6" s="9">
        <f t="shared" si="4"/>
        <v>8100</v>
      </c>
      <c r="J6" s="8">
        <f>J5+I6</f>
        <v>239600</v>
      </c>
      <c r="L6" s="9">
        <f t="shared" si="2"/>
        <v>76900</v>
      </c>
    </row>
    <row r="7" spans="1:14" x14ac:dyDescent="0.25">
      <c r="B7" s="1" t="s">
        <v>85</v>
      </c>
      <c r="C7" s="1"/>
      <c r="D7" s="10"/>
      <c r="E7" s="10"/>
      <c r="F7" s="10">
        <v>-1000</v>
      </c>
      <c r="G7" s="11">
        <f>G6+F7</f>
        <v>1603000</v>
      </c>
      <c r="L7" s="11">
        <f>SUM(L3:L6)</f>
        <v>1364400</v>
      </c>
    </row>
    <row r="8" spans="1:14" x14ac:dyDescent="0.25">
      <c r="B8" s="1" t="s">
        <v>86</v>
      </c>
      <c r="C8" s="1"/>
      <c r="D8" s="10"/>
      <c r="E8" s="10"/>
      <c r="F8" s="10">
        <v>-60000</v>
      </c>
      <c r="G8" s="11">
        <f t="shared" ref="G8:G13" si="5">G7+F8</f>
        <v>1543000</v>
      </c>
      <c r="L8" s="9"/>
    </row>
    <row r="9" spans="1:14" x14ac:dyDescent="0.25">
      <c r="B9" s="1" t="s">
        <v>87</v>
      </c>
      <c r="C9" s="1"/>
      <c r="D9" s="10"/>
      <c r="E9" s="10"/>
      <c r="F9" s="10">
        <v>-1000</v>
      </c>
      <c r="G9" s="11">
        <f t="shared" si="5"/>
        <v>1542000</v>
      </c>
      <c r="H9" t="s">
        <v>33</v>
      </c>
      <c r="N9" t="s">
        <v>33</v>
      </c>
    </row>
    <row r="10" spans="1:14" x14ac:dyDescent="0.25">
      <c r="B10" s="1" t="s">
        <v>82</v>
      </c>
      <c r="C10" s="1"/>
      <c r="D10" s="10"/>
      <c r="E10" s="10"/>
      <c r="F10" s="10">
        <v>-1361000</v>
      </c>
      <c r="G10" s="11">
        <f t="shared" si="5"/>
        <v>181000</v>
      </c>
    </row>
    <row r="11" spans="1:14" x14ac:dyDescent="0.25">
      <c r="B11" s="1" t="s">
        <v>109</v>
      </c>
      <c r="C11" s="1"/>
      <c r="D11" s="10"/>
      <c r="E11" s="10"/>
      <c r="F11" s="10">
        <v>-39000</v>
      </c>
      <c r="G11" s="11">
        <f t="shared" si="5"/>
        <v>142000</v>
      </c>
    </row>
    <row r="12" spans="1:14" x14ac:dyDescent="0.25">
      <c r="B12" s="1" t="s">
        <v>110</v>
      </c>
      <c r="C12" s="1"/>
      <c r="D12" s="10"/>
      <c r="E12" s="10"/>
      <c r="F12" s="10">
        <v>-52000</v>
      </c>
      <c r="G12" s="11">
        <f t="shared" si="5"/>
        <v>90000</v>
      </c>
    </row>
    <row r="13" spans="1:14" x14ac:dyDescent="0.25">
      <c r="B13" s="1" t="s">
        <v>18</v>
      </c>
      <c r="C13" s="1"/>
      <c r="D13" s="10"/>
      <c r="E13" s="10"/>
      <c r="F13" s="10">
        <v>-91000</v>
      </c>
      <c r="G13" s="11">
        <f t="shared" si="5"/>
        <v>-1000</v>
      </c>
    </row>
    <row r="14" spans="1:14" x14ac:dyDescent="0.25">
      <c r="B14" s="1"/>
      <c r="C14" s="1"/>
      <c r="D14" s="10"/>
      <c r="E14" s="10"/>
      <c r="F14" s="10"/>
      <c r="G14" s="11"/>
      <c r="N14" t="s">
        <v>33</v>
      </c>
    </row>
    <row r="15" spans="1:14" x14ac:dyDescent="0.25">
      <c r="A15" s="28" t="s">
        <v>23</v>
      </c>
      <c r="B15" s="3" t="s">
        <v>34</v>
      </c>
      <c r="C15" s="3">
        <v>51</v>
      </c>
      <c r="D15" s="12">
        <v>10500</v>
      </c>
      <c r="E15" s="12">
        <v>13000</v>
      </c>
      <c r="F15" s="13">
        <f>C15*E15</f>
        <v>663000</v>
      </c>
      <c r="G15" s="23">
        <v>663000</v>
      </c>
      <c r="H15" s="9">
        <f>E15-D15</f>
        <v>2500</v>
      </c>
      <c r="I15" s="9">
        <f>C15*H15</f>
        <v>127500</v>
      </c>
      <c r="J15" s="12">
        <v>127500</v>
      </c>
      <c r="L15" s="9">
        <f>C15*D15</f>
        <v>535500</v>
      </c>
    </row>
    <row r="16" spans="1:14" x14ac:dyDescent="0.25">
      <c r="A16" s="1"/>
      <c r="B16" s="3" t="s">
        <v>83</v>
      </c>
      <c r="C16" s="3">
        <v>1</v>
      </c>
      <c r="D16" s="12">
        <v>30500</v>
      </c>
      <c r="E16" s="12">
        <v>35000</v>
      </c>
      <c r="F16" s="13">
        <f>C16*E16</f>
        <v>35000</v>
      </c>
      <c r="G16" s="23">
        <f>G15+F16</f>
        <v>698000</v>
      </c>
      <c r="H16" s="9">
        <f>E16-D16</f>
        <v>4500</v>
      </c>
      <c r="I16" s="9">
        <f>C16*H16</f>
        <v>4500</v>
      </c>
      <c r="J16" s="12">
        <f>J15+I16</f>
        <v>132000</v>
      </c>
      <c r="L16" s="9">
        <f t="shared" ref="L16:L17" si="6">C16*D16</f>
        <v>30500</v>
      </c>
    </row>
    <row r="17" spans="1:12" ht="15.75" thickBot="1" x14ac:dyDescent="0.3">
      <c r="A17" s="1"/>
      <c r="B17" s="3" t="s">
        <v>12</v>
      </c>
      <c r="C17" s="3">
        <v>9</v>
      </c>
      <c r="D17" s="12">
        <v>35250</v>
      </c>
      <c r="E17" s="12">
        <v>39000</v>
      </c>
      <c r="F17" s="13">
        <f>C17*E17</f>
        <v>351000</v>
      </c>
      <c r="G17" s="22">
        <f>G16+F17</f>
        <v>1049000</v>
      </c>
      <c r="H17" s="9">
        <f>E17-D17</f>
        <v>3750</v>
      </c>
      <c r="I17" s="9">
        <f>C17*H17</f>
        <v>33750</v>
      </c>
      <c r="J17" s="10">
        <f>J16+I17</f>
        <v>165750</v>
      </c>
      <c r="L17" s="9">
        <f t="shared" si="6"/>
        <v>317250</v>
      </c>
    </row>
    <row r="18" spans="1:12" x14ac:dyDescent="0.25">
      <c r="B18" s="1" t="s">
        <v>24</v>
      </c>
      <c r="C18" s="1"/>
      <c r="D18" s="10"/>
      <c r="E18" s="10"/>
      <c r="F18" s="10">
        <v>-1041000</v>
      </c>
      <c r="G18" s="11">
        <f>G17+F18</f>
        <v>8000</v>
      </c>
      <c r="I18" s="9"/>
      <c r="L18" s="11">
        <f>SUM(L15:L17)</f>
        <v>883250</v>
      </c>
    </row>
    <row r="19" spans="1:12" x14ac:dyDescent="0.25">
      <c r="B19" s="1" t="s">
        <v>61</v>
      </c>
      <c r="C19" s="1"/>
      <c r="D19" s="10"/>
      <c r="E19" s="10"/>
      <c r="F19" s="10">
        <v>-5000</v>
      </c>
      <c r="G19" s="11">
        <f t="shared" ref="G19:G20" si="7">G18+F19</f>
        <v>3000</v>
      </c>
      <c r="I19" s="9"/>
    </row>
    <row r="20" spans="1:12" x14ac:dyDescent="0.25">
      <c r="B20" s="1" t="s">
        <v>84</v>
      </c>
      <c r="C20" s="1"/>
      <c r="D20" s="10"/>
      <c r="E20" s="10"/>
      <c r="F20" s="10">
        <v>-3000</v>
      </c>
      <c r="G20" s="11">
        <f t="shared" si="7"/>
        <v>0</v>
      </c>
      <c r="I20" s="9"/>
    </row>
    <row r="21" spans="1:12" x14ac:dyDescent="0.25">
      <c r="B21" s="1"/>
      <c r="F21" s="10"/>
      <c r="G21" s="11"/>
    </row>
    <row r="22" spans="1:12" x14ac:dyDescent="0.25">
      <c r="A22" s="28" t="s">
        <v>62</v>
      </c>
      <c r="B22" t="s">
        <v>69</v>
      </c>
      <c r="C22">
        <v>2</v>
      </c>
      <c r="D22" s="8">
        <v>75000</v>
      </c>
      <c r="E22" s="8">
        <v>80000</v>
      </c>
      <c r="F22" s="12">
        <f>C22*E22</f>
        <v>160000</v>
      </c>
      <c r="G22" s="23">
        <v>160000</v>
      </c>
      <c r="H22" s="9">
        <f>E22-D22</f>
        <v>5000</v>
      </c>
      <c r="I22" s="9">
        <f>C22*H22</f>
        <v>10000</v>
      </c>
      <c r="J22" s="8">
        <v>10000</v>
      </c>
      <c r="L22" s="9">
        <f>C22*D22</f>
        <v>150000</v>
      </c>
    </row>
    <row r="23" spans="1:12" ht="15.75" thickBot="1" x14ac:dyDescent="0.3">
      <c r="A23" s="1"/>
      <c r="B23" s="1" t="s">
        <v>79</v>
      </c>
      <c r="C23">
        <v>1</v>
      </c>
      <c r="D23" s="8">
        <v>30500</v>
      </c>
      <c r="E23" s="8">
        <v>35000</v>
      </c>
      <c r="F23" s="12">
        <f>C23*E23</f>
        <v>35000</v>
      </c>
      <c r="G23" s="22">
        <f>G22+F23</f>
        <v>195000</v>
      </c>
      <c r="H23" s="9">
        <f>E23-D23</f>
        <v>4500</v>
      </c>
      <c r="I23" s="9">
        <f>C23*H23</f>
        <v>4500</v>
      </c>
      <c r="J23" s="10">
        <f>J22+I23</f>
        <v>14500</v>
      </c>
      <c r="L23" s="9">
        <f>C23*D23</f>
        <v>30500</v>
      </c>
    </row>
    <row r="24" spans="1:12" s="1" customFormat="1" x14ac:dyDescent="0.25">
      <c r="B24" s="1" t="s">
        <v>80</v>
      </c>
      <c r="D24" s="10"/>
      <c r="E24" s="10"/>
      <c r="F24" s="10">
        <v>-2000</v>
      </c>
      <c r="G24" s="11">
        <f>G23+F24</f>
        <v>193000</v>
      </c>
      <c r="H24" s="11"/>
      <c r="I24" s="11"/>
      <c r="J24" s="10"/>
      <c r="L24" s="11">
        <f>SUM(L22:L23)</f>
        <v>180500</v>
      </c>
    </row>
    <row r="25" spans="1:12" s="1" customFormat="1" x14ac:dyDescent="0.25">
      <c r="B25" s="1" t="s">
        <v>81</v>
      </c>
      <c r="D25" s="10"/>
      <c r="E25" s="10"/>
      <c r="F25" s="10">
        <v>-2000</v>
      </c>
      <c r="G25" s="11">
        <f t="shared" ref="G25:G27" si="8">G24+F25</f>
        <v>191000</v>
      </c>
      <c r="H25" s="11"/>
      <c r="I25" s="11"/>
      <c r="J25" s="10"/>
      <c r="L25" s="11"/>
    </row>
    <row r="26" spans="1:12" s="1" customFormat="1" x14ac:dyDescent="0.25">
      <c r="B26" s="1" t="s">
        <v>47</v>
      </c>
      <c r="D26" s="10"/>
      <c r="E26" s="10"/>
      <c r="F26" s="10">
        <v>-1000</v>
      </c>
      <c r="G26" s="11">
        <f t="shared" si="8"/>
        <v>190000</v>
      </c>
      <c r="H26" s="11"/>
      <c r="I26" s="11"/>
      <c r="J26" s="10"/>
      <c r="L26" s="11"/>
    </row>
    <row r="27" spans="1:12" s="1" customFormat="1" x14ac:dyDescent="0.25">
      <c r="B27" s="1" t="s">
        <v>82</v>
      </c>
      <c r="D27" s="10"/>
      <c r="E27" s="10"/>
      <c r="F27" s="10">
        <v>-190000</v>
      </c>
      <c r="G27" s="11">
        <f t="shared" si="8"/>
        <v>0</v>
      </c>
      <c r="H27" s="11"/>
      <c r="I27" s="11"/>
      <c r="J27" s="10"/>
      <c r="L27" s="11"/>
    </row>
    <row r="28" spans="1:12" s="1" customFormat="1" x14ac:dyDescent="0.25">
      <c r="D28" s="10"/>
      <c r="E28" s="10"/>
      <c r="F28" s="10"/>
      <c r="G28" s="11"/>
      <c r="H28" s="11"/>
      <c r="I28" s="11"/>
      <c r="J28" s="10"/>
      <c r="L28" s="11"/>
    </row>
    <row r="29" spans="1:12" x14ac:dyDescent="0.25">
      <c r="B29" s="3"/>
      <c r="F29" s="10"/>
      <c r="G29" s="11"/>
    </row>
    <row r="30" spans="1:12" x14ac:dyDescent="0.25">
      <c r="B30" s="3"/>
      <c r="E30" s="34" t="s">
        <v>25</v>
      </c>
      <c r="F30" s="35"/>
      <c r="G30" s="36"/>
    </row>
    <row r="31" spans="1:12" x14ac:dyDescent="0.25">
      <c r="B31" s="3"/>
      <c r="E31" s="34" t="s">
        <v>26</v>
      </c>
      <c r="F31" s="35"/>
      <c r="G31" s="36"/>
    </row>
    <row r="32" spans="1:12" x14ac:dyDescent="0.25">
      <c r="B32" s="3"/>
      <c r="E32" s="16" t="s">
        <v>27</v>
      </c>
      <c r="F32" s="17"/>
      <c r="G32" s="16">
        <v>12699550</v>
      </c>
    </row>
    <row r="33" spans="2:13" x14ac:dyDescent="0.25">
      <c r="B33" s="1"/>
      <c r="E33" s="16" t="s">
        <v>28</v>
      </c>
      <c r="F33" s="17"/>
      <c r="G33" s="18">
        <v>10749260.16</v>
      </c>
    </row>
    <row r="34" spans="2:13" x14ac:dyDescent="0.25">
      <c r="E34" s="16" t="s">
        <v>29</v>
      </c>
      <c r="F34" s="17"/>
      <c r="G34" s="18">
        <f>G32-G33</f>
        <v>1950289.8399999999</v>
      </c>
    </row>
    <row r="35" spans="2:13" x14ac:dyDescent="0.25">
      <c r="E35" s="16" t="s">
        <v>30</v>
      </c>
      <c r="F35" s="17"/>
      <c r="G35" s="16">
        <v>918500</v>
      </c>
      <c r="M35" s="9"/>
    </row>
    <row r="36" spans="2:13" x14ac:dyDescent="0.25">
      <c r="E36" s="16" t="s">
        <v>31</v>
      </c>
      <c r="F36" s="17"/>
      <c r="G36" s="18">
        <f>G34-G35</f>
        <v>1031789.8399999999</v>
      </c>
    </row>
  </sheetData>
  <mergeCells count="3">
    <mergeCell ref="A1:J1"/>
    <mergeCell ref="E30:G30"/>
    <mergeCell ref="E31:G31"/>
  </mergeCells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GODOWN</vt:lpstr>
      <vt:lpstr>DAR</vt:lpstr>
      <vt:lpstr>MOSHI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2019-10-19T15:17:49Z</dcterms:modified>
</cp:coreProperties>
</file>