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2"/>
  </bookViews>
  <sheets>
    <sheet name="GODOWN" sheetId="1" r:id="rId1"/>
    <sheet name="DAR" sheetId="2" r:id="rId2"/>
    <sheet name="MOSHI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G38" i="3" l="1"/>
  <c r="G36" i="3"/>
  <c r="L70" i="1"/>
  <c r="L65" i="1"/>
  <c r="L66" i="1"/>
  <c r="L67" i="1"/>
  <c r="L68" i="1"/>
  <c r="L69" i="1"/>
  <c r="L64" i="1"/>
  <c r="G34" i="2"/>
  <c r="G31" i="2"/>
  <c r="J30" i="2"/>
  <c r="G30" i="2"/>
  <c r="F30" i="2"/>
  <c r="H30" i="2"/>
  <c r="I30" i="2"/>
  <c r="L30" i="2"/>
  <c r="L31" i="2"/>
  <c r="L38" i="2"/>
  <c r="L37" i="2"/>
  <c r="L36" i="2"/>
  <c r="G38" i="2"/>
  <c r="J37" i="2"/>
  <c r="I37" i="2"/>
  <c r="H37" i="2"/>
  <c r="G37" i="2"/>
  <c r="F37" i="2"/>
  <c r="I36" i="2"/>
  <c r="H36" i="2"/>
  <c r="F36" i="2"/>
  <c r="L26" i="2"/>
  <c r="L27" i="2"/>
  <c r="L28" i="2"/>
  <c r="L29" i="2"/>
  <c r="L25" i="2"/>
  <c r="L13" i="2"/>
  <c r="L14" i="2"/>
  <c r="L15" i="2"/>
  <c r="L16" i="2"/>
  <c r="L17" i="2"/>
  <c r="L18" i="2"/>
  <c r="L19" i="2"/>
  <c r="L20" i="2"/>
  <c r="L12" i="2"/>
  <c r="F20" i="2"/>
  <c r="H20" i="2"/>
  <c r="I20" i="2" s="1"/>
  <c r="F19" i="2"/>
  <c r="H19" i="2"/>
  <c r="I19" i="2" s="1"/>
  <c r="F18" i="2"/>
  <c r="H18" i="2"/>
  <c r="I18" i="2" s="1"/>
  <c r="F17" i="2"/>
  <c r="H17" i="2"/>
  <c r="I17" i="2" s="1"/>
  <c r="L56" i="2"/>
  <c r="G57" i="2"/>
  <c r="G92" i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81" i="1"/>
  <c r="G83" i="1" s="1"/>
  <c r="F46" i="2"/>
  <c r="H46" i="2"/>
  <c r="I46" i="2" s="1"/>
  <c r="L46" i="2"/>
  <c r="F45" i="2"/>
  <c r="H45" i="2"/>
  <c r="I45" i="2" s="1"/>
  <c r="L45" i="2"/>
  <c r="F44" i="2"/>
  <c r="H44" i="2"/>
  <c r="I44" i="2" s="1"/>
  <c r="L44" i="2"/>
  <c r="L21" i="1"/>
  <c r="L22" i="1"/>
  <c r="L23" i="1"/>
  <c r="L24" i="1"/>
  <c r="L25" i="1"/>
  <c r="L26" i="1"/>
  <c r="L27" i="1"/>
  <c r="L20" i="1"/>
  <c r="L25" i="3"/>
  <c r="L26" i="3"/>
  <c r="L24" i="3"/>
  <c r="H69" i="1"/>
  <c r="I69" i="1" s="1"/>
  <c r="H66" i="1"/>
  <c r="I66" i="1" s="1"/>
  <c r="H67" i="1"/>
  <c r="I67" i="1" s="1"/>
  <c r="H68" i="1"/>
  <c r="I68" i="1" s="1"/>
  <c r="F66" i="1"/>
  <c r="F67" i="1"/>
  <c r="F68" i="1"/>
  <c r="F69" i="1"/>
  <c r="H65" i="1"/>
  <c r="I65" i="1" s="1"/>
  <c r="J65" i="1" s="1"/>
  <c r="F65" i="1"/>
  <c r="G65" i="1" s="1"/>
  <c r="H64" i="1"/>
  <c r="I64" i="1" s="1"/>
  <c r="F64" i="1"/>
  <c r="L37" i="1"/>
  <c r="L38" i="1"/>
  <c r="L39" i="1"/>
  <c r="L40" i="1"/>
  <c r="L41" i="1"/>
  <c r="L42" i="1"/>
  <c r="L43" i="1"/>
  <c r="L36" i="1"/>
  <c r="F43" i="1"/>
  <c r="H43" i="1"/>
  <c r="I43" i="1" s="1"/>
  <c r="F42" i="1"/>
  <c r="H42" i="1"/>
  <c r="I42" i="1" s="1"/>
  <c r="F41" i="1"/>
  <c r="H41" i="1"/>
  <c r="I41" i="1" s="1"/>
  <c r="L55" i="1"/>
  <c r="L56" i="1"/>
  <c r="L57" i="1"/>
  <c r="L58" i="1"/>
  <c r="L59" i="1"/>
  <c r="L60" i="1"/>
  <c r="L54" i="1"/>
  <c r="F60" i="1"/>
  <c r="H60" i="1"/>
  <c r="I60" i="1" s="1"/>
  <c r="F59" i="1"/>
  <c r="H59" i="1"/>
  <c r="I59" i="1" s="1"/>
  <c r="L48" i="1"/>
  <c r="L49" i="1"/>
  <c r="L50" i="1"/>
  <c r="L47" i="1"/>
  <c r="L4" i="2"/>
  <c r="L5" i="2"/>
  <c r="L6" i="2"/>
  <c r="L7" i="2"/>
  <c r="L8" i="2"/>
  <c r="L3" i="2"/>
  <c r="H5" i="2"/>
  <c r="I5" i="2" s="1"/>
  <c r="H6" i="2"/>
  <c r="I6" i="2" s="1"/>
  <c r="H7" i="2"/>
  <c r="I7" i="2" s="1"/>
  <c r="H8" i="2"/>
  <c r="I8" i="2" s="1"/>
  <c r="F5" i="2"/>
  <c r="F6" i="2"/>
  <c r="F7" i="2"/>
  <c r="F8" i="2"/>
  <c r="L4" i="3"/>
  <c r="L5" i="3"/>
  <c r="L6" i="3"/>
  <c r="L7" i="3"/>
  <c r="L8" i="3"/>
  <c r="L9" i="3"/>
  <c r="L10" i="3"/>
  <c r="L3" i="3"/>
  <c r="F10" i="3"/>
  <c r="H10" i="3"/>
  <c r="I10" i="3" s="1"/>
  <c r="F9" i="3"/>
  <c r="H9" i="3"/>
  <c r="I9" i="3" s="1"/>
  <c r="F8" i="3"/>
  <c r="H8" i="3"/>
  <c r="I8" i="3" s="1"/>
  <c r="L21" i="2" l="1"/>
  <c r="L9" i="2"/>
  <c r="J66" i="1"/>
  <c r="J67" i="1" s="1"/>
  <c r="J68" i="1" s="1"/>
  <c r="J69" i="1" s="1"/>
  <c r="L61" i="1"/>
  <c r="G66" i="1"/>
  <c r="G67" i="1" s="1"/>
  <c r="G68" i="1" s="1"/>
  <c r="G69" i="1" s="1"/>
  <c r="G70" i="1" s="1"/>
  <c r="F7" i="3"/>
  <c r="H7" i="3"/>
  <c r="I7" i="3" s="1"/>
  <c r="L19" i="3"/>
  <c r="L20" i="3"/>
  <c r="L18" i="3"/>
  <c r="L44" i="1"/>
  <c r="L4" i="1"/>
  <c r="L5" i="1"/>
  <c r="L6" i="1"/>
  <c r="L7" i="1"/>
  <c r="L8" i="1"/>
  <c r="L9" i="1"/>
  <c r="L10" i="1"/>
  <c r="L3" i="1"/>
  <c r="F11" i="1"/>
  <c r="H11" i="1"/>
  <c r="I11" i="1" s="1"/>
  <c r="F10" i="1"/>
  <c r="H10" i="1"/>
  <c r="I10" i="1" s="1"/>
  <c r="L21" i="3" l="1"/>
  <c r="L51" i="1"/>
  <c r="L11" i="1"/>
  <c r="L28" i="1"/>
  <c r="L41" i="2"/>
  <c r="L42" i="2"/>
  <c r="L43" i="2"/>
  <c r="L40" i="2"/>
  <c r="F43" i="2"/>
  <c r="H43" i="2"/>
  <c r="I43" i="2" s="1"/>
  <c r="H26" i="3"/>
  <c r="I26" i="3" s="1"/>
  <c r="F26" i="3"/>
  <c r="H6" i="3"/>
  <c r="I6" i="3" s="1"/>
  <c r="F6" i="3"/>
  <c r="H42" i="2"/>
  <c r="I42" i="2" s="1"/>
  <c r="F42" i="2"/>
  <c r="H20" i="3"/>
  <c r="I20" i="3" s="1"/>
  <c r="F20" i="3"/>
  <c r="F16" i="2"/>
  <c r="H16" i="2"/>
  <c r="I16" i="2" s="1"/>
  <c r="L47" i="2" l="1"/>
  <c r="L11" i="3"/>
  <c r="L27" i="3"/>
  <c r="L57" i="2"/>
  <c r="F58" i="1"/>
  <c r="H58" i="1"/>
  <c r="I58" i="1" s="1"/>
  <c r="F27" i="1"/>
  <c r="H27" i="1"/>
  <c r="I27" i="1" s="1"/>
  <c r="H25" i="3" l="1"/>
  <c r="F9" i="1" l="1"/>
  <c r="H9" i="1"/>
  <c r="I9" i="1" s="1"/>
  <c r="H49" i="1" l="1"/>
  <c r="I49" i="1" s="1"/>
  <c r="H50" i="1"/>
  <c r="I50" i="1" s="1"/>
  <c r="F49" i="1"/>
  <c r="F50" i="1"/>
  <c r="H39" i="1"/>
  <c r="I39" i="1" s="1"/>
  <c r="H40" i="1"/>
  <c r="I40" i="1" s="1"/>
  <c r="F39" i="1"/>
  <c r="F40" i="1"/>
  <c r="F26" i="1"/>
  <c r="H26" i="1"/>
  <c r="I26" i="1" s="1"/>
  <c r="F25" i="1"/>
  <c r="H25" i="1"/>
  <c r="I25" i="1" s="1"/>
  <c r="F24" i="1" l="1"/>
  <c r="H24" i="1"/>
  <c r="I24" i="1" s="1"/>
  <c r="H57" i="1"/>
  <c r="I57" i="1" s="1"/>
  <c r="F57" i="1"/>
  <c r="H56" i="1"/>
  <c r="I56" i="1" s="1"/>
  <c r="F56" i="1"/>
  <c r="H55" i="1"/>
  <c r="I55" i="1" s="1"/>
  <c r="J55" i="1" s="1"/>
  <c r="F55" i="1"/>
  <c r="G55" i="1" s="1"/>
  <c r="H54" i="1"/>
  <c r="I54" i="1" s="1"/>
  <c r="F54" i="1"/>
  <c r="G56" i="1" l="1"/>
  <c r="G57" i="1" s="1"/>
  <c r="J56" i="1"/>
  <c r="J57" i="1" s="1"/>
  <c r="J58" i="1" s="1"/>
  <c r="J59" i="1" s="1"/>
  <c r="J60" i="1" s="1"/>
  <c r="H5" i="3"/>
  <c r="I5" i="3" s="1"/>
  <c r="F5" i="3"/>
  <c r="H19" i="3"/>
  <c r="I19" i="3" s="1"/>
  <c r="J19" i="3" s="1"/>
  <c r="J20" i="3" s="1"/>
  <c r="F19" i="3"/>
  <c r="G19" i="3" s="1"/>
  <c r="F15" i="2"/>
  <c r="H15" i="2"/>
  <c r="I15" i="2" s="1"/>
  <c r="G20" i="3" l="1"/>
  <c r="G21" i="3" s="1"/>
  <c r="G58" i="1"/>
  <c r="G59" i="1" s="1"/>
  <c r="G60" i="1" s="1"/>
  <c r="G61" i="1" s="1"/>
  <c r="G62" i="1" s="1"/>
  <c r="H48" i="1"/>
  <c r="I48" i="1" s="1"/>
  <c r="J48" i="1" s="1"/>
  <c r="J49" i="1" s="1"/>
  <c r="J50" i="1" s="1"/>
  <c r="F48" i="1"/>
  <c r="G48" i="1" s="1"/>
  <c r="H47" i="1"/>
  <c r="I47" i="1" s="1"/>
  <c r="F47" i="1"/>
  <c r="H38" i="1"/>
  <c r="I38" i="1" s="1"/>
  <c r="F38" i="1"/>
  <c r="H37" i="1"/>
  <c r="I37" i="1" s="1"/>
  <c r="J37" i="1" s="1"/>
  <c r="F37" i="1"/>
  <c r="G37" i="1" s="1"/>
  <c r="H36" i="1"/>
  <c r="I36" i="1" s="1"/>
  <c r="F36" i="1"/>
  <c r="H22" i="1"/>
  <c r="I22" i="1" s="1"/>
  <c r="H23" i="1"/>
  <c r="I23" i="1" s="1"/>
  <c r="F22" i="1"/>
  <c r="F23" i="1"/>
  <c r="G38" i="1" l="1"/>
  <c r="G39" i="1" s="1"/>
  <c r="G40" i="1" s="1"/>
  <c r="G22" i="3"/>
  <c r="J38" i="1"/>
  <c r="J39" i="1" s="1"/>
  <c r="J40" i="1" s="1"/>
  <c r="J41" i="1" s="1"/>
  <c r="J42" i="1" s="1"/>
  <c r="J43" i="1" s="1"/>
  <c r="G49" i="1"/>
  <c r="G50" i="1" s="1"/>
  <c r="G51" i="1" s="1"/>
  <c r="G52" i="1" s="1"/>
  <c r="G41" i="1" l="1"/>
  <c r="G42" i="1" s="1"/>
  <c r="G43" i="1" s="1"/>
  <c r="G44" i="1" s="1"/>
  <c r="G45" i="1" s="1"/>
  <c r="G84" i="1" l="1"/>
  <c r="G85" i="1" s="1"/>
  <c r="G86" i="1" s="1"/>
  <c r="G87" i="1" s="1"/>
  <c r="G88" i="1" s="1"/>
  <c r="G89" i="1" s="1"/>
  <c r="G90" i="1" s="1"/>
  <c r="G91" i="1" s="1"/>
  <c r="H21" i="1" l="1"/>
  <c r="I21" i="1" s="1"/>
  <c r="J21" i="1" s="1"/>
  <c r="J22" i="1" s="1"/>
  <c r="J23" i="1" s="1"/>
  <c r="J24" i="1" s="1"/>
  <c r="J25" i="1" s="1"/>
  <c r="J26" i="1" s="1"/>
  <c r="J27" i="1" s="1"/>
  <c r="F21" i="1"/>
  <c r="H20" i="1"/>
  <c r="I20" i="1" s="1"/>
  <c r="F20" i="1"/>
  <c r="H29" i="2"/>
  <c r="I29" i="2" s="1"/>
  <c r="F29" i="2"/>
  <c r="H28" i="2"/>
  <c r="I28" i="2" s="1"/>
  <c r="F28" i="2"/>
  <c r="H27" i="2"/>
  <c r="I27" i="2" s="1"/>
  <c r="F27" i="2"/>
  <c r="H26" i="2"/>
  <c r="I26" i="2" s="1"/>
  <c r="J26" i="2" s="1"/>
  <c r="F26" i="2"/>
  <c r="G26" i="2" s="1"/>
  <c r="H25" i="2"/>
  <c r="I25" i="2" s="1"/>
  <c r="F25" i="2"/>
  <c r="H14" i="2"/>
  <c r="I14" i="2" s="1"/>
  <c r="F14" i="2"/>
  <c r="H13" i="2"/>
  <c r="I13" i="2" s="1"/>
  <c r="J13" i="2" s="1"/>
  <c r="F13" i="2"/>
  <c r="G13" i="2" s="1"/>
  <c r="H12" i="2"/>
  <c r="I12" i="2" s="1"/>
  <c r="F12" i="2"/>
  <c r="G27" i="2" l="1"/>
  <c r="G28" i="2" s="1"/>
  <c r="G29" i="2" s="1"/>
  <c r="J14" i="2"/>
  <c r="J15" i="2" s="1"/>
  <c r="J16" i="2" s="1"/>
  <c r="J17" i="2" s="1"/>
  <c r="J18" i="2" s="1"/>
  <c r="J19" i="2" s="1"/>
  <c r="J20" i="2" s="1"/>
  <c r="J27" i="2"/>
  <c r="J28" i="2" s="1"/>
  <c r="J29" i="2" s="1"/>
  <c r="G21" i="1"/>
  <c r="G22" i="1" s="1"/>
  <c r="G23" i="1" s="1"/>
  <c r="G24" i="1" s="1"/>
  <c r="G25" i="1" s="1"/>
  <c r="G26" i="1" s="1"/>
  <c r="G14" i="2"/>
  <c r="G32" i="2" l="1"/>
  <c r="G33" i="2" s="1"/>
  <c r="G27" i="1"/>
  <c r="G28" i="1" s="1"/>
  <c r="G15" i="2"/>
  <c r="F41" i="2"/>
  <c r="G41" i="2" s="1"/>
  <c r="H41" i="2"/>
  <c r="I41" i="2" s="1"/>
  <c r="J41" i="2" s="1"/>
  <c r="G29" i="1" l="1"/>
  <c r="G30" i="1" s="1"/>
  <c r="G31" i="1" s="1"/>
  <c r="G32" i="1" s="1"/>
  <c r="G33" i="1" s="1"/>
  <c r="G34" i="1" s="1"/>
  <c r="G16" i="2"/>
  <c r="I25" i="3"/>
  <c r="J25" i="3" s="1"/>
  <c r="J26" i="3" s="1"/>
  <c r="F25" i="3"/>
  <c r="F24" i="3"/>
  <c r="H24" i="3"/>
  <c r="I24" i="3" s="1"/>
  <c r="G17" i="2" l="1"/>
  <c r="G18" i="2" s="1"/>
  <c r="G19" i="2" s="1"/>
  <c r="G20" i="2" s="1"/>
  <c r="G21" i="2" s="1"/>
  <c r="G22" i="2" s="1"/>
  <c r="G23" i="2" s="1"/>
  <c r="G25" i="3"/>
  <c r="H40" i="2"/>
  <c r="I40" i="2" s="1"/>
  <c r="F40" i="2"/>
  <c r="G58" i="2"/>
  <c r="H56" i="2"/>
  <c r="I56" i="2" s="1"/>
  <c r="F56" i="2"/>
  <c r="G26" i="3" l="1"/>
  <c r="G27" i="3" s="1"/>
  <c r="G28" i="3" s="1"/>
  <c r="G29" i="3" s="1"/>
  <c r="G30" i="3" s="1"/>
  <c r="H18" i="3"/>
  <c r="I18" i="3" s="1"/>
  <c r="F18" i="3"/>
  <c r="H4" i="2" l="1"/>
  <c r="I4" i="2" s="1"/>
  <c r="J4" i="2" s="1"/>
  <c r="J5" i="2" s="1"/>
  <c r="J6" i="2" s="1"/>
  <c r="J7" i="2" s="1"/>
  <c r="J8" i="2" s="1"/>
  <c r="F4" i="2"/>
  <c r="H4" i="3" l="1"/>
  <c r="I4" i="3" s="1"/>
  <c r="J4" i="3" s="1"/>
  <c r="J5" i="3" s="1"/>
  <c r="J6" i="3" s="1"/>
  <c r="J7" i="3" s="1"/>
  <c r="J8" i="3" s="1"/>
  <c r="J9" i="3" s="1"/>
  <c r="J10" i="3" s="1"/>
  <c r="F4" i="3"/>
  <c r="G4" i="3" s="1"/>
  <c r="H3" i="3"/>
  <c r="I3" i="3" s="1"/>
  <c r="F3" i="3"/>
  <c r="G5" i="3" l="1"/>
  <c r="H3" i="2"/>
  <c r="I3" i="2" s="1"/>
  <c r="F3" i="2"/>
  <c r="G4" i="2" s="1"/>
  <c r="F8" i="1"/>
  <c r="H8" i="1"/>
  <c r="I8" i="1" s="1"/>
  <c r="F7" i="1"/>
  <c r="H7" i="1"/>
  <c r="I7" i="1" s="1"/>
  <c r="G5" i="2" l="1"/>
  <c r="G6" i="2" s="1"/>
  <c r="G7" i="2" s="1"/>
  <c r="G8" i="2" s="1"/>
  <c r="G9" i="2" s="1"/>
  <c r="G10" i="2" s="1"/>
  <c r="G6" i="3"/>
  <c r="G7" i="3" s="1"/>
  <c r="J42" i="2"/>
  <c r="J43" i="2" s="1"/>
  <c r="J44" i="2" s="1"/>
  <c r="J45" i="2" s="1"/>
  <c r="J46" i="2" s="1"/>
  <c r="G42" i="2"/>
  <c r="G8" i="3" l="1"/>
  <c r="G9" i="3" s="1"/>
  <c r="G10" i="3" s="1"/>
  <c r="G11" i="3" s="1"/>
  <c r="G12" i="3" s="1"/>
  <c r="G13" i="3" s="1"/>
  <c r="G14" i="3" s="1"/>
  <c r="G15" i="3" s="1"/>
  <c r="G16" i="3" s="1"/>
  <c r="G43" i="2"/>
  <c r="G44" i="2" s="1"/>
  <c r="G45" i="2" s="1"/>
  <c r="G46" i="2" s="1"/>
  <c r="G47" i="2" s="1"/>
  <c r="H6" i="1"/>
  <c r="I6" i="1" s="1"/>
  <c r="F6" i="1"/>
  <c r="H5" i="1"/>
  <c r="I5" i="1" s="1"/>
  <c r="F5" i="1"/>
  <c r="H4" i="1"/>
  <c r="I4" i="1" s="1"/>
  <c r="J4" i="1" s="1"/>
  <c r="F4" i="1"/>
  <c r="G4" i="1" s="1"/>
  <c r="H3" i="1"/>
  <c r="I3" i="1" s="1"/>
  <c r="F3" i="1"/>
  <c r="G48" i="2" l="1"/>
  <c r="G49" i="2" s="1"/>
  <c r="G50" i="2" s="1"/>
  <c r="G51" i="2" s="1"/>
  <c r="G52" i="2" s="1"/>
  <c r="G53" i="2" s="1"/>
  <c r="G5" i="1"/>
  <c r="G6" i="1" s="1"/>
  <c r="G7" i="1" s="1"/>
  <c r="G8" i="1" s="1"/>
  <c r="J5" i="1"/>
  <c r="J6" i="1" s="1"/>
  <c r="J7" i="1" s="1"/>
  <c r="J8" i="1" s="1"/>
  <c r="J9" i="1" s="1"/>
  <c r="J10" i="1" s="1"/>
  <c r="J11" i="1" s="1"/>
  <c r="G9" i="1" l="1"/>
  <c r="G10" i="1" l="1"/>
  <c r="G11" i="1" s="1"/>
  <c r="G12" i="1" s="1"/>
  <c r="G13" i="1" s="1"/>
  <c r="G14" i="1" s="1"/>
  <c r="G15" i="1" l="1"/>
  <c r="G16" i="1" s="1"/>
  <c r="G17" i="1" s="1"/>
  <c r="G18" i="1" s="1"/>
</calcChain>
</file>

<file path=xl/sharedStrings.xml><?xml version="1.0" encoding="utf-8"?>
<sst xmlns="http://schemas.openxmlformats.org/spreadsheetml/2006/main" count="228" uniqueCount="140">
  <si>
    <t>ITEM</t>
  </si>
  <si>
    <t>QTY</t>
  </si>
  <si>
    <t>COST PRICE</t>
  </si>
  <si>
    <t>SELLING PRICE</t>
  </si>
  <si>
    <t>MARGIN</t>
  </si>
  <si>
    <t>VALUE</t>
  </si>
  <si>
    <t>CUMMULATIVE VALUE</t>
  </si>
  <si>
    <t>TOTAL MARGIN</t>
  </si>
  <si>
    <t>NAME</t>
  </si>
  <si>
    <t>TAUSI</t>
  </si>
  <si>
    <t>CUMMULATIVE MARGIN</t>
  </si>
  <si>
    <t>Mhn 6kg gas</t>
  </si>
  <si>
    <t>Mhn 15kg gas</t>
  </si>
  <si>
    <t>Burner</t>
  </si>
  <si>
    <t>Mhn 38kg gas</t>
  </si>
  <si>
    <t>CAROL</t>
  </si>
  <si>
    <t>AFRICANA</t>
  </si>
  <si>
    <t>M-PESA</t>
  </si>
  <si>
    <t>TEGETA</t>
  </si>
  <si>
    <t>MLALAKUWA</t>
  </si>
  <si>
    <t>LINDA</t>
  </si>
  <si>
    <t>Lunch</t>
  </si>
  <si>
    <t>PEMBE</t>
  </si>
  <si>
    <t>GRAND</t>
  </si>
  <si>
    <t>SUMMARY</t>
  </si>
  <si>
    <t>TOTAL SALES</t>
  </si>
  <si>
    <t>COST OF SALES</t>
  </si>
  <si>
    <t>GROSS PROFIT</t>
  </si>
  <si>
    <t>EXPENSES</t>
  </si>
  <si>
    <t>NET PROFIT</t>
  </si>
  <si>
    <t>Mhn 6kg complete</t>
  </si>
  <si>
    <t xml:space="preserve"> </t>
  </si>
  <si>
    <t>TABATA</t>
  </si>
  <si>
    <t>DEBORA</t>
  </si>
  <si>
    <t>LINA A/C</t>
  </si>
  <si>
    <t>TOTAL</t>
  </si>
  <si>
    <t>CASH TO BOSS</t>
  </si>
  <si>
    <t>Mhn 6kg gas &amp; cyl.</t>
  </si>
  <si>
    <t>Trivet</t>
  </si>
  <si>
    <t>happys lunch</t>
  </si>
  <si>
    <t xml:space="preserve">M-PESA </t>
  </si>
  <si>
    <t>GODOWN</t>
  </si>
  <si>
    <t>CASH TO LINA</t>
  </si>
  <si>
    <t>cash to lina</t>
  </si>
  <si>
    <t>From godown</t>
  </si>
  <si>
    <t>M/MAGRETH</t>
  </si>
  <si>
    <t>Taifa 6kg complete</t>
  </si>
  <si>
    <t>Taifa 6kg gas</t>
  </si>
  <si>
    <t>Taifa 6kg cyl.</t>
  </si>
  <si>
    <t>O2 gas 8.5</t>
  </si>
  <si>
    <t>M/JENIPHER</t>
  </si>
  <si>
    <t>EQUITY ACCOUNT</t>
  </si>
  <si>
    <t>O2 gas 8.5kg</t>
  </si>
  <si>
    <t>payment to laborer</t>
  </si>
  <si>
    <t>OFFICE</t>
  </si>
  <si>
    <t>payment for gas transport to customer</t>
  </si>
  <si>
    <t>Mhn 15kg cyl.</t>
  </si>
  <si>
    <t>Mhn 6kg compact gas</t>
  </si>
  <si>
    <t>Mhn 6kg cyl.</t>
  </si>
  <si>
    <t>From carol</t>
  </si>
  <si>
    <t>From magreth</t>
  </si>
  <si>
    <t>From jennifer</t>
  </si>
  <si>
    <t>D.A 6.3 gas</t>
  </si>
  <si>
    <t>Nikai cooker</t>
  </si>
  <si>
    <t xml:space="preserve">D.A 6.3 gas </t>
  </si>
  <si>
    <t>Medical O2 gas 8.5</t>
  </si>
  <si>
    <t>payment for mashakas transport to bank</t>
  </si>
  <si>
    <t>purchase of phone credit</t>
  </si>
  <si>
    <t>deposit to DTB bank</t>
  </si>
  <si>
    <t>Deposit to DTB</t>
  </si>
  <si>
    <t>Mhn 38kg  gas</t>
  </si>
  <si>
    <t>fuel T166DRP</t>
  </si>
  <si>
    <t>Phone credit</t>
  </si>
  <si>
    <t xml:space="preserve">M-PESA  </t>
  </si>
  <si>
    <t>From tausi</t>
  </si>
  <si>
    <t>purchase of fuel for truck T887DQQ</t>
  </si>
  <si>
    <t>payment for jennifer and mremas lunch</t>
  </si>
  <si>
    <t>payment for carol and peters lunch marketing</t>
  </si>
  <si>
    <t>Mhn 3.5kg gas &amp; cyl.</t>
  </si>
  <si>
    <t>Mhn 6kg compact gas &amp; cyl.</t>
  </si>
  <si>
    <t>payment for lamecks transport to Dar</t>
  </si>
  <si>
    <t>fuel purchased for truck T900DKK</t>
  </si>
  <si>
    <t>payment for tires services</t>
  </si>
  <si>
    <t>M-PESA isaack</t>
  </si>
  <si>
    <t>M-PESA florence</t>
  </si>
  <si>
    <t>DATE; 22-OCTOBER-2019</t>
  </si>
  <si>
    <t>Mhn  15kg gas</t>
  </si>
  <si>
    <t>payment foor gas transport to customer</t>
  </si>
  <si>
    <t>D.A 8.5 gas</t>
  </si>
  <si>
    <r>
      <t>O</t>
    </r>
    <r>
      <rPr>
        <sz val="10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8.5 gas</t>
    </r>
  </si>
  <si>
    <t>transport payment for fundi alex</t>
  </si>
  <si>
    <t>payment for documents photocopy</t>
  </si>
  <si>
    <t>repair for trucks T887DQQ fan</t>
  </si>
  <si>
    <t>malipo ya kuchomelea gari</t>
  </si>
  <si>
    <t>payment for tausis advert</t>
  </si>
  <si>
    <t>discount to customer mhn 6kg 1@1000</t>
  </si>
  <si>
    <t>Mrema A/C 1, 6kg  gas</t>
  </si>
  <si>
    <t>Mhn 15kg gas &amp; cyl</t>
  </si>
  <si>
    <t>Mhn  6kg  gas</t>
  </si>
  <si>
    <t>Taifa 6kg gas &amp; cyl.</t>
  </si>
  <si>
    <t>Regulator for CO2 with adaptor</t>
  </si>
  <si>
    <t>SELOUS A/C</t>
  </si>
  <si>
    <t>M/DEBORA</t>
  </si>
  <si>
    <r>
      <t>transport of medical O</t>
    </r>
    <r>
      <rPr>
        <b/>
        <sz val="10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8.5 to customer</t>
    </r>
  </si>
  <si>
    <t>M-PESA hawa</t>
  </si>
  <si>
    <t>M-PESA carol</t>
  </si>
  <si>
    <t>M-PESA george</t>
  </si>
  <si>
    <t>discount to customer 6kg 20@1000</t>
  </si>
  <si>
    <t>discount to customer 38kg 3@5000</t>
  </si>
  <si>
    <t>M-PESA jovin</t>
  </si>
  <si>
    <t>M-PESA  jovin</t>
  </si>
  <si>
    <t>M-PESA  dastan</t>
  </si>
  <si>
    <t>M-PESA  sebastian</t>
  </si>
  <si>
    <t>hance A/C</t>
  </si>
  <si>
    <t>From debora</t>
  </si>
  <si>
    <t>purchase of fuel for truck T704DKL</t>
  </si>
  <si>
    <t>purchase of spares for truck T784DRP</t>
  </si>
  <si>
    <t>fine payment for defetive tires truck T887DQQ</t>
  </si>
  <si>
    <t>payment for mage, jack and drivres lunch</t>
  </si>
  <si>
    <t>allowance payment to driver peter joseph</t>
  </si>
  <si>
    <t>payment forlinas transport</t>
  </si>
  <si>
    <t>payment for debora and kimaros lunch marketing</t>
  </si>
  <si>
    <t>purchase of fuel for truck T785DLV</t>
  </si>
  <si>
    <t>advance payment to mrema</t>
  </si>
  <si>
    <t>payment for magreths transport from mbezi to godown</t>
  </si>
  <si>
    <t>purchase of sisal rope</t>
  </si>
  <si>
    <t>purchase of plastic covers for burners to moshi</t>
  </si>
  <si>
    <t>payment for tires services for truck T784DRP</t>
  </si>
  <si>
    <t>purchase of D.A 6.3 gas 1@70000</t>
  </si>
  <si>
    <t>purchase of two CO2 gases@30000</t>
  </si>
  <si>
    <t>stove cooker</t>
  </si>
  <si>
    <t>Mhn 15kg  gas</t>
  </si>
  <si>
    <t>Mhn 15kg gas &amp; cyl.</t>
  </si>
  <si>
    <r>
      <t>O</t>
    </r>
    <r>
      <rPr>
        <sz val="10"/>
        <color theme="1"/>
        <rFont val="Calibri"/>
        <family val="2"/>
        <scheme val="minor"/>
      </rPr>
      <t>2 8.5 gas</t>
    </r>
  </si>
  <si>
    <t>payment for transport of stove cooker from tegeta</t>
  </si>
  <si>
    <r>
      <t>Medical O</t>
    </r>
    <r>
      <rPr>
        <sz val="10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8.5 gas</t>
    </r>
  </si>
  <si>
    <t>mama doreen cash</t>
  </si>
  <si>
    <t>cash to boss</t>
  </si>
  <si>
    <t>HAPPY</t>
  </si>
  <si>
    <t>Nguruko A/C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</si>
</sst>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 wrapText="1"/>
    </xf>
    <xf numFmtId="164" fontId="4" fillId="0" borderId="0" xfId="1" applyFont="1"/>
    <xf numFmtId="164" fontId="3" fillId="2" borderId="0" xfId="1" applyFont="1" applyFill="1" applyAlignment="1">
      <alignment horizontal="center" wrapText="1"/>
    </xf>
    <xf numFmtId="164" fontId="0" fillId="0" borderId="0" xfId="1" applyFont="1"/>
    <xf numFmtId="164" fontId="0" fillId="0" borderId="0" xfId="0" applyNumberFormat="1"/>
    <xf numFmtId="164" fontId="2" fillId="0" borderId="0" xfId="1" applyFont="1"/>
    <xf numFmtId="164" fontId="2" fillId="0" borderId="0" xfId="0" applyNumberFormat="1" applyFont="1"/>
    <xf numFmtId="164" fontId="1" fillId="0" borderId="0" xfId="1" applyFont="1"/>
    <xf numFmtId="164" fontId="0" fillId="0" borderId="0" xfId="0" applyNumberFormat="1" applyFont="1"/>
    <xf numFmtId="164" fontId="6" fillId="0" borderId="0" xfId="0" applyNumberFormat="1" applyFont="1"/>
    <xf numFmtId="0" fontId="4" fillId="0" borderId="0" xfId="0" applyFont="1" applyAlignment="1">
      <alignment horizontal="right"/>
    </xf>
    <xf numFmtId="164" fontId="2" fillId="0" borderId="1" xfId="1" applyFont="1" applyBorder="1"/>
    <xf numFmtId="0" fontId="0" fillId="0" borderId="1" xfId="0" applyBorder="1"/>
    <xf numFmtId="164" fontId="2" fillId="0" borderId="1" xfId="0" applyNumberFormat="1" applyFont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164" fontId="2" fillId="0" borderId="5" xfId="0" applyNumberFormat="1" applyFont="1" applyBorder="1"/>
    <xf numFmtId="164" fontId="0" fillId="0" borderId="0" xfId="0" applyNumberFormat="1" applyFont="1" applyBorder="1"/>
    <xf numFmtId="164" fontId="2" fillId="0" borderId="5" xfId="1" applyFont="1" applyBorder="1"/>
    <xf numFmtId="164" fontId="1" fillId="0" borderId="0" xfId="1" applyFont="1" applyBorder="1"/>
    <xf numFmtId="164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2" fillId="0" borderId="0" xfId="0" applyNumberFormat="1" applyFont="1" applyBorder="1"/>
    <xf numFmtId="164" fontId="2" fillId="0" borderId="0" xfId="0" applyNumberFormat="1" applyFont="1" applyAlignment="1">
      <alignment horizontal="center"/>
    </xf>
    <xf numFmtId="16" fontId="2" fillId="0" borderId="0" xfId="0" applyNumberFormat="1" applyFont="1"/>
    <xf numFmtId="0" fontId="2" fillId="0" borderId="0" xfId="0" applyFont="1" applyAlignment="1">
      <alignment horizontal="left"/>
    </xf>
    <xf numFmtId="41" fontId="2" fillId="0" borderId="0" xfId="2" applyFont="1"/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4" fillId="0" borderId="0" xfId="0" applyNumberFormat="1" applyFont="1"/>
    <xf numFmtId="43" fontId="0" fillId="0" borderId="0" xfId="0" applyNumberFormat="1"/>
    <xf numFmtId="41" fontId="0" fillId="0" borderId="0" xfId="2" applyFont="1"/>
    <xf numFmtId="43" fontId="2" fillId="0" borderId="0" xfId="0" applyNumberFormat="1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52" workbookViewId="0">
      <selection activeCell="L76" sqref="L76"/>
    </sheetView>
  </sheetViews>
  <sheetFormatPr defaultRowHeight="15" x14ac:dyDescent="0.25"/>
  <cols>
    <col min="1" max="1" width="14.28515625" customWidth="1"/>
    <col min="2" max="2" width="32" customWidth="1"/>
    <col min="3" max="3" width="5.85546875" customWidth="1"/>
    <col min="4" max="5" width="11.5703125" style="8" bestFit="1" customWidth="1"/>
    <col min="6" max="6" width="16" customWidth="1"/>
    <col min="7" max="7" width="15.140625" customWidth="1"/>
    <col min="8" max="8" width="11.5703125" bestFit="1" customWidth="1"/>
    <col min="9" max="9" width="11.28515625" customWidth="1"/>
    <col min="10" max="10" width="15.140625" customWidth="1"/>
    <col min="12" max="12" width="16.140625" customWidth="1"/>
    <col min="13" max="13" width="11.5703125" bestFit="1" customWidth="1"/>
  </cols>
  <sheetData>
    <row r="1" spans="1:12" s="4" customFormat="1" ht="15.75" x14ac:dyDescent="0.25">
      <c r="A1" s="15"/>
      <c r="B1" s="15"/>
      <c r="C1" s="15"/>
      <c r="D1" s="34" t="s">
        <v>85</v>
      </c>
      <c r="E1" s="34"/>
      <c r="F1" s="34"/>
      <c r="G1" s="34"/>
      <c r="H1" s="34"/>
      <c r="I1" s="34"/>
      <c r="J1" s="34"/>
    </row>
    <row r="2" spans="1:12" s="2" customFormat="1" ht="30" x14ac:dyDescent="0.25">
      <c r="A2" s="5" t="s">
        <v>8</v>
      </c>
      <c r="B2" s="5" t="s">
        <v>0</v>
      </c>
      <c r="C2" s="5" t="s">
        <v>1</v>
      </c>
      <c r="D2" s="7" t="s">
        <v>2</v>
      </c>
      <c r="E2" s="7" t="s">
        <v>3</v>
      </c>
      <c r="F2" s="5" t="s">
        <v>5</v>
      </c>
      <c r="G2" s="5" t="s">
        <v>6</v>
      </c>
      <c r="H2" s="5" t="s">
        <v>4</v>
      </c>
      <c r="I2" s="5" t="s">
        <v>7</v>
      </c>
      <c r="J2" s="5" t="s">
        <v>10</v>
      </c>
    </row>
    <row r="3" spans="1:12" x14ac:dyDescent="0.25">
      <c r="A3" s="31" t="s">
        <v>9</v>
      </c>
      <c r="B3" t="s">
        <v>64</v>
      </c>
      <c r="C3">
        <v>1</v>
      </c>
      <c r="D3" s="8">
        <v>127864.8</v>
      </c>
      <c r="E3" s="8">
        <v>133000</v>
      </c>
      <c r="F3" s="9">
        <f t="shared" ref="F3:F11" si="0">C3*E3</f>
        <v>133000</v>
      </c>
      <c r="G3" s="9">
        <v>133000</v>
      </c>
      <c r="H3" s="9">
        <f t="shared" ref="H3:H11" si="1">E3-D3</f>
        <v>5135.1999999999971</v>
      </c>
      <c r="I3" s="9">
        <f t="shared" ref="I3:I11" si="2">C3*H3</f>
        <v>5135.1999999999971</v>
      </c>
      <c r="J3" s="9">
        <v>5135.2</v>
      </c>
      <c r="L3" s="9">
        <f>C3*D3</f>
        <v>127864.8</v>
      </c>
    </row>
    <row r="4" spans="1:12" x14ac:dyDescent="0.25">
      <c r="A4" s="30"/>
      <c r="B4" t="s">
        <v>11</v>
      </c>
      <c r="C4">
        <v>2</v>
      </c>
      <c r="D4" s="8">
        <v>13800</v>
      </c>
      <c r="E4" s="8">
        <v>18000</v>
      </c>
      <c r="F4" s="9">
        <f t="shared" si="0"/>
        <v>36000</v>
      </c>
      <c r="G4" s="9">
        <f>G3+F4</f>
        <v>169000</v>
      </c>
      <c r="H4" s="9">
        <f t="shared" si="1"/>
        <v>4200</v>
      </c>
      <c r="I4" s="9">
        <f t="shared" si="2"/>
        <v>8400</v>
      </c>
      <c r="J4" s="9">
        <f t="shared" ref="J4:J11" si="3">J3+I4</f>
        <v>13535.2</v>
      </c>
      <c r="L4" s="9">
        <f t="shared" ref="L4:L10" si="4">C4*D4</f>
        <v>27600</v>
      </c>
    </row>
    <row r="5" spans="1:12" x14ac:dyDescent="0.25">
      <c r="B5" t="s">
        <v>11</v>
      </c>
      <c r="C5">
        <v>1</v>
      </c>
      <c r="D5" s="8">
        <v>13800</v>
      </c>
      <c r="E5" s="8">
        <v>17000</v>
      </c>
      <c r="F5" s="9">
        <f t="shared" si="0"/>
        <v>17000</v>
      </c>
      <c r="G5" s="9">
        <f t="shared" ref="G5:G11" si="5">G4+F5</f>
        <v>186000</v>
      </c>
      <c r="H5" s="9">
        <f t="shared" si="1"/>
        <v>3200</v>
      </c>
      <c r="I5" s="9">
        <f t="shared" si="2"/>
        <v>3200</v>
      </c>
      <c r="J5" s="9">
        <f t="shared" si="3"/>
        <v>16735.2</v>
      </c>
      <c r="L5" s="9">
        <f t="shared" si="4"/>
        <v>13800</v>
      </c>
    </row>
    <row r="6" spans="1:12" x14ac:dyDescent="0.25">
      <c r="B6" t="s">
        <v>12</v>
      </c>
      <c r="C6">
        <v>1</v>
      </c>
      <c r="D6" s="8">
        <v>35250</v>
      </c>
      <c r="E6" s="8">
        <v>39000</v>
      </c>
      <c r="F6" s="9">
        <f t="shared" si="0"/>
        <v>39000</v>
      </c>
      <c r="G6" s="9">
        <f t="shared" si="5"/>
        <v>225000</v>
      </c>
      <c r="H6" s="9">
        <f t="shared" si="1"/>
        <v>3750</v>
      </c>
      <c r="I6" s="9">
        <f t="shared" si="2"/>
        <v>3750</v>
      </c>
      <c r="J6" s="9">
        <f t="shared" si="3"/>
        <v>20485.2</v>
      </c>
      <c r="L6" s="9">
        <f t="shared" si="4"/>
        <v>35250</v>
      </c>
    </row>
    <row r="7" spans="1:12" x14ac:dyDescent="0.25">
      <c r="B7" t="s">
        <v>12</v>
      </c>
      <c r="C7">
        <v>1</v>
      </c>
      <c r="D7" s="8">
        <v>35250</v>
      </c>
      <c r="E7" s="8">
        <v>45000</v>
      </c>
      <c r="F7" s="9">
        <f t="shared" si="0"/>
        <v>45000</v>
      </c>
      <c r="G7" s="9">
        <f t="shared" si="5"/>
        <v>270000</v>
      </c>
      <c r="H7" s="9">
        <f t="shared" si="1"/>
        <v>9750</v>
      </c>
      <c r="I7" s="9">
        <f t="shared" si="2"/>
        <v>9750</v>
      </c>
      <c r="J7" s="9">
        <f t="shared" si="3"/>
        <v>30235.200000000001</v>
      </c>
      <c r="L7" s="9">
        <f t="shared" si="4"/>
        <v>35250</v>
      </c>
    </row>
    <row r="8" spans="1:12" x14ac:dyDescent="0.25">
      <c r="B8" t="s">
        <v>11</v>
      </c>
      <c r="C8">
        <v>2</v>
      </c>
      <c r="D8" s="8">
        <v>13800</v>
      </c>
      <c r="E8" s="8">
        <v>16000</v>
      </c>
      <c r="F8" s="9">
        <f t="shared" si="0"/>
        <v>32000</v>
      </c>
      <c r="G8" s="23">
        <f t="shared" si="5"/>
        <v>302000</v>
      </c>
      <c r="H8" s="9">
        <f t="shared" si="1"/>
        <v>2200</v>
      </c>
      <c r="I8" s="9">
        <f t="shared" si="2"/>
        <v>4400</v>
      </c>
      <c r="J8" s="13">
        <f t="shared" si="3"/>
        <v>34635.199999999997</v>
      </c>
      <c r="L8" s="9">
        <f t="shared" si="4"/>
        <v>27600</v>
      </c>
    </row>
    <row r="9" spans="1:12" x14ac:dyDescent="0.25">
      <c r="B9" t="s">
        <v>12</v>
      </c>
      <c r="C9">
        <v>1</v>
      </c>
      <c r="D9" s="8">
        <v>35250</v>
      </c>
      <c r="E9" s="8">
        <v>43000</v>
      </c>
      <c r="F9" s="9">
        <f t="shared" si="0"/>
        <v>43000</v>
      </c>
      <c r="G9" s="23">
        <f t="shared" si="5"/>
        <v>345000</v>
      </c>
      <c r="H9" s="9">
        <f t="shared" si="1"/>
        <v>7750</v>
      </c>
      <c r="I9" s="9">
        <f t="shared" si="2"/>
        <v>7750</v>
      </c>
      <c r="J9" s="13">
        <f t="shared" si="3"/>
        <v>42385.2</v>
      </c>
      <c r="L9" s="9">
        <f t="shared" si="4"/>
        <v>35250</v>
      </c>
    </row>
    <row r="10" spans="1:12" x14ac:dyDescent="0.25">
      <c r="B10" t="s">
        <v>88</v>
      </c>
      <c r="C10">
        <v>1</v>
      </c>
      <c r="D10" s="8">
        <v>172516</v>
      </c>
      <c r="E10" s="8">
        <v>182000</v>
      </c>
      <c r="F10" s="9">
        <f t="shared" si="0"/>
        <v>182000</v>
      </c>
      <c r="G10" s="23">
        <f t="shared" si="5"/>
        <v>527000</v>
      </c>
      <c r="H10" s="9">
        <f t="shared" si="1"/>
        <v>9484</v>
      </c>
      <c r="I10" s="9">
        <f t="shared" si="2"/>
        <v>9484</v>
      </c>
      <c r="J10" s="13">
        <f t="shared" si="3"/>
        <v>51869.2</v>
      </c>
      <c r="L10" s="9">
        <f t="shared" si="4"/>
        <v>172516</v>
      </c>
    </row>
    <row r="11" spans="1:12" ht="15.75" thickBot="1" x14ac:dyDescent="0.3">
      <c r="B11" t="s">
        <v>89</v>
      </c>
      <c r="C11">
        <v>1</v>
      </c>
      <c r="D11" s="8">
        <v>15340</v>
      </c>
      <c r="E11" s="8">
        <v>30000</v>
      </c>
      <c r="F11" s="9">
        <f t="shared" si="0"/>
        <v>30000</v>
      </c>
      <c r="G11" s="22">
        <f t="shared" si="5"/>
        <v>557000</v>
      </c>
      <c r="H11" s="9">
        <f t="shared" si="1"/>
        <v>14660</v>
      </c>
      <c r="I11" s="9">
        <f t="shared" si="2"/>
        <v>14660</v>
      </c>
      <c r="J11" s="11">
        <f t="shared" si="3"/>
        <v>66529.2</v>
      </c>
      <c r="L11" s="11">
        <f>SUM(L3:L10)</f>
        <v>475130.8</v>
      </c>
    </row>
    <row r="12" spans="1:12" s="1" customFormat="1" x14ac:dyDescent="0.25">
      <c r="B12" s="1" t="s">
        <v>90</v>
      </c>
      <c r="D12" s="10"/>
      <c r="E12" s="10"/>
      <c r="F12" s="11">
        <v>-2000</v>
      </c>
      <c r="G12" s="28">
        <f>G11+F12</f>
        <v>555000</v>
      </c>
      <c r="H12" s="11"/>
      <c r="I12" s="11"/>
      <c r="J12" s="11"/>
      <c r="L12" s="11"/>
    </row>
    <row r="13" spans="1:12" x14ac:dyDescent="0.25">
      <c r="B13" s="1" t="s">
        <v>91</v>
      </c>
      <c r="C13" s="33">
        <v>-2000</v>
      </c>
      <c r="D13" s="33"/>
      <c r="E13" s="33"/>
      <c r="F13" s="33"/>
      <c r="G13" s="28">
        <f>G12+C13</f>
        <v>553000</v>
      </c>
      <c r="H13" s="13"/>
      <c r="I13" s="13"/>
      <c r="J13" s="11"/>
      <c r="L13" s="11"/>
    </row>
    <row r="14" spans="1:12" x14ac:dyDescent="0.25">
      <c r="B14" s="1" t="s">
        <v>92</v>
      </c>
      <c r="C14" s="33">
        <v>-2000</v>
      </c>
      <c r="D14" s="33"/>
      <c r="E14" s="33"/>
      <c r="F14" s="33"/>
      <c r="G14" s="28">
        <f>G13+C14</f>
        <v>551000</v>
      </c>
      <c r="H14" s="13"/>
      <c r="I14" s="13"/>
      <c r="J14" s="11"/>
      <c r="L14" s="9"/>
    </row>
    <row r="15" spans="1:12" x14ac:dyDescent="0.25">
      <c r="B15" s="1" t="s">
        <v>93</v>
      </c>
      <c r="C15" s="33">
        <v>-15000</v>
      </c>
      <c r="D15" s="33"/>
      <c r="E15" s="33"/>
      <c r="F15" s="33"/>
      <c r="G15" s="28">
        <f>G14+C15</f>
        <v>536000</v>
      </c>
      <c r="H15" s="13"/>
      <c r="I15" s="13"/>
      <c r="J15" s="11"/>
      <c r="L15" s="9"/>
    </row>
    <row r="16" spans="1:12" x14ac:dyDescent="0.25">
      <c r="B16" s="1" t="s">
        <v>94</v>
      </c>
      <c r="C16" s="19"/>
      <c r="D16" s="19"/>
      <c r="E16" s="19"/>
      <c r="F16" s="19">
        <v>-15000</v>
      </c>
      <c r="G16" s="28">
        <f t="shared" ref="G16:G18" si="6">G15+F16</f>
        <v>521000</v>
      </c>
      <c r="H16" s="13"/>
      <c r="I16" s="13"/>
      <c r="J16" s="11"/>
      <c r="L16" s="9"/>
    </row>
    <row r="17" spans="1:12" x14ac:dyDescent="0.25">
      <c r="B17" s="1" t="s">
        <v>42</v>
      </c>
      <c r="C17" s="26"/>
      <c r="D17" s="26"/>
      <c r="E17" s="26"/>
      <c r="F17" s="26">
        <v>-400000</v>
      </c>
      <c r="G17" s="28">
        <f t="shared" si="6"/>
        <v>121000</v>
      </c>
      <c r="H17" s="13"/>
      <c r="I17" s="13"/>
      <c r="J17" s="11"/>
      <c r="L17" s="9"/>
    </row>
    <row r="18" spans="1:12" x14ac:dyDescent="0.25">
      <c r="B18" s="1" t="s">
        <v>42</v>
      </c>
      <c r="C18" s="29"/>
      <c r="D18" s="29"/>
      <c r="E18" s="29"/>
      <c r="F18" s="29">
        <v>-121000</v>
      </c>
      <c r="G18" s="28">
        <f t="shared" si="6"/>
        <v>0</v>
      </c>
      <c r="H18" s="13"/>
      <c r="I18" s="13"/>
      <c r="J18" s="11"/>
      <c r="L18" s="9"/>
    </row>
    <row r="19" spans="1:12" x14ac:dyDescent="0.25">
      <c r="B19" s="1"/>
      <c r="C19" s="20"/>
      <c r="D19" s="20"/>
      <c r="E19" s="20"/>
      <c r="F19" s="20"/>
      <c r="G19" s="11"/>
      <c r="H19" s="13"/>
      <c r="I19" s="13"/>
      <c r="J19" s="11"/>
      <c r="L19" s="9"/>
    </row>
    <row r="20" spans="1:12" x14ac:dyDescent="0.25">
      <c r="A20" s="1" t="s">
        <v>15</v>
      </c>
      <c r="B20" s="3" t="s">
        <v>12</v>
      </c>
      <c r="C20" s="3">
        <v>16</v>
      </c>
      <c r="D20" s="12">
        <v>35250</v>
      </c>
      <c r="E20" s="12">
        <v>39000</v>
      </c>
      <c r="F20" s="13">
        <f t="shared" ref="F20:F27" si="7">C20*E20</f>
        <v>624000</v>
      </c>
      <c r="G20" s="12">
        <v>624000</v>
      </c>
      <c r="H20" s="13">
        <f t="shared" ref="H20:H27" si="8">E20-D20</f>
        <v>3750</v>
      </c>
      <c r="I20" s="13">
        <f t="shared" ref="I20:I27" si="9">C20*H20</f>
        <v>60000</v>
      </c>
      <c r="J20" s="8">
        <v>60000</v>
      </c>
      <c r="L20" s="9">
        <f>C20*D20</f>
        <v>564000</v>
      </c>
    </row>
    <row r="21" spans="1:12" x14ac:dyDescent="0.25">
      <c r="B21" s="3" t="s">
        <v>11</v>
      </c>
      <c r="C21" s="3">
        <v>73</v>
      </c>
      <c r="D21" s="8">
        <v>13800</v>
      </c>
      <c r="E21" s="8">
        <v>16000</v>
      </c>
      <c r="F21" s="13">
        <f t="shared" si="7"/>
        <v>1168000</v>
      </c>
      <c r="G21" s="12">
        <f t="shared" ref="G21:G27" si="10">G20+F21</f>
        <v>1792000</v>
      </c>
      <c r="H21" s="9">
        <f t="shared" si="8"/>
        <v>2200</v>
      </c>
      <c r="I21" s="9">
        <f t="shared" si="9"/>
        <v>160600</v>
      </c>
      <c r="J21" s="13">
        <f>J20+I21</f>
        <v>220600</v>
      </c>
      <c r="L21" s="9">
        <f t="shared" ref="L21:L27" si="11">C21*D21</f>
        <v>1007400</v>
      </c>
    </row>
    <row r="22" spans="1:12" x14ac:dyDescent="0.25">
      <c r="B22" s="3" t="s">
        <v>47</v>
      </c>
      <c r="C22" s="3">
        <v>1</v>
      </c>
      <c r="D22" s="8">
        <v>13500</v>
      </c>
      <c r="E22" s="8">
        <v>16000</v>
      </c>
      <c r="F22" s="13">
        <f t="shared" si="7"/>
        <v>16000</v>
      </c>
      <c r="G22" s="12">
        <f t="shared" si="10"/>
        <v>1808000</v>
      </c>
      <c r="H22" s="9">
        <f t="shared" si="8"/>
        <v>2500</v>
      </c>
      <c r="I22" s="9">
        <f t="shared" si="9"/>
        <v>2500</v>
      </c>
      <c r="J22" s="13">
        <f t="shared" ref="J22:J27" si="12">J21+I22</f>
        <v>223100</v>
      </c>
      <c r="L22" s="9">
        <f t="shared" si="11"/>
        <v>13500</v>
      </c>
    </row>
    <row r="23" spans="1:12" x14ac:dyDescent="0.25">
      <c r="B23" s="3" t="s">
        <v>14</v>
      </c>
      <c r="C23" s="3">
        <v>3</v>
      </c>
      <c r="D23" s="8">
        <v>76900</v>
      </c>
      <c r="E23" s="8">
        <v>85000</v>
      </c>
      <c r="F23" s="13">
        <f t="shared" si="7"/>
        <v>255000</v>
      </c>
      <c r="G23" s="25">
        <f t="shared" si="10"/>
        <v>2063000</v>
      </c>
      <c r="H23" s="9">
        <f t="shared" si="8"/>
        <v>8100</v>
      </c>
      <c r="I23" s="9">
        <f t="shared" si="9"/>
        <v>24300</v>
      </c>
      <c r="J23" s="13">
        <f t="shared" si="12"/>
        <v>247400</v>
      </c>
      <c r="L23" s="9">
        <f t="shared" si="11"/>
        <v>230700</v>
      </c>
    </row>
    <row r="24" spans="1:12" x14ac:dyDescent="0.25">
      <c r="B24" s="3" t="s">
        <v>48</v>
      </c>
      <c r="C24" s="3">
        <v>1</v>
      </c>
      <c r="D24" s="8">
        <v>18000</v>
      </c>
      <c r="E24" s="8">
        <v>20000</v>
      </c>
      <c r="F24" s="13">
        <f t="shared" si="7"/>
        <v>20000</v>
      </c>
      <c r="G24" s="25">
        <f t="shared" si="10"/>
        <v>2083000</v>
      </c>
      <c r="H24" s="9">
        <f t="shared" si="8"/>
        <v>2000</v>
      </c>
      <c r="I24" s="9">
        <f t="shared" si="9"/>
        <v>2000</v>
      </c>
      <c r="J24" s="13">
        <f t="shared" si="12"/>
        <v>249400</v>
      </c>
      <c r="L24" s="9">
        <f t="shared" si="11"/>
        <v>18000</v>
      </c>
    </row>
    <row r="25" spans="1:12" x14ac:dyDescent="0.25">
      <c r="B25" s="3" t="s">
        <v>58</v>
      </c>
      <c r="C25" s="3">
        <v>1</v>
      </c>
      <c r="D25" s="8">
        <v>20000</v>
      </c>
      <c r="E25" s="8">
        <v>20000</v>
      </c>
      <c r="F25" s="13">
        <f t="shared" si="7"/>
        <v>20000</v>
      </c>
      <c r="G25" s="25">
        <f t="shared" si="10"/>
        <v>2103000</v>
      </c>
      <c r="H25" s="9">
        <f t="shared" si="8"/>
        <v>0</v>
      </c>
      <c r="I25" s="9">
        <f t="shared" si="9"/>
        <v>0</v>
      </c>
      <c r="J25" s="13">
        <f t="shared" si="12"/>
        <v>249400</v>
      </c>
      <c r="L25" s="9">
        <f t="shared" si="11"/>
        <v>20000</v>
      </c>
    </row>
    <row r="26" spans="1:12" x14ac:dyDescent="0.25">
      <c r="B26" s="3" t="s">
        <v>38</v>
      </c>
      <c r="C26" s="3">
        <v>2</v>
      </c>
      <c r="D26" s="8">
        <v>2800</v>
      </c>
      <c r="E26" s="8">
        <v>5000</v>
      </c>
      <c r="F26" s="13">
        <f t="shared" si="7"/>
        <v>10000</v>
      </c>
      <c r="G26" s="25">
        <f t="shared" si="10"/>
        <v>2113000</v>
      </c>
      <c r="H26" s="9">
        <f t="shared" si="8"/>
        <v>2200</v>
      </c>
      <c r="I26" s="9">
        <f t="shared" si="9"/>
        <v>4400</v>
      </c>
      <c r="J26" s="13">
        <f t="shared" si="12"/>
        <v>253800</v>
      </c>
      <c r="L26" s="9">
        <f t="shared" si="11"/>
        <v>5600</v>
      </c>
    </row>
    <row r="27" spans="1:12" ht="15.75" thickBot="1" x14ac:dyDescent="0.3">
      <c r="B27" s="3" t="s">
        <v>57</v>
      </c>
      <c r="C27" s="3">
        <v>2</v>
      </c>
      <c r="D27" s="8">
        <v>13800</v>
      </c>
      <c r="E27" s="8">
        <v>16000</v>
      </c>
      <c r="F27" s="13">
        <f t="shared" si="7"/>
        <v>32000</v>
      </c>
      <c r="G27" s="24">
        <f t="shared" si="10"/>
        <v>2145000</v>
      </c>
      <c r="H27" s="9">
        <f t="shared" si="8"/>
        <v>2200</v>
      </c>
      <c r="I27" s="9">
        <f t="shared" si="9"/>
        <v>4400</v>
      </c>
      <c r="J27" s="11">
        <f t="shared" si="12"/>
        <v>258200</v>
      </c>
      <c r="L27" s="9">
        <f t="shared" si="11"/>
        <v>27600</v>
      </c>
    </row>
    <row r="28" spans="1:12" s="3" customFormat="1" x14ac:dyDescent="0.25">
      <c r="B28" s="1" t="s">
        <v>43</v>
      </c>
      <c r="C28" s="1"/>
      <c r="D28" s="10"/>
      <c r="E28" s="10"/>
      <c r="F28" s="10">
        <v>-900000</v>
      </c>
      <c r="G28" s="11">
        <f>G27+F28</f>
        <v>1245000</v>
      </c>
      <c r="H28" s="1"/>
      <c r="I28" s="1"/>
      <c r="J28" s="1"/>
      <c r="L28" s="11">
        <f>SUM(L20:L27)</f>
        <v>1886800</v>
      </c>
    </row>
    <row r="29" spans="1:12" s="3" customFormat="1" x14ac:dyDescent="0.25">
      <c r="B29" s="1" t="s">
        <v>43</v>
      </c>
      <c r="C29"/>
      <c r="D29" s="8"/>
      <c r="E29" s="8"/>
      <c r="F29" s="10">
        <v>-1023000</v>
      </c>
      <c r="G29" s="11">
        <f t="shared" ref="G29:G34" si="13">G28+F29</f>
        <v>222000</v>
      </c>
      <c r="H29"/>
      <c r="I29"/>
      <c r="J29"/>
    </row>
    <row r="30" spans="1:12" s="3" customFormat="1" x14ac:dyDescent="0.25">
      <c r="B30" s="1" t="s">
        <v>104</v>
      </c>
      <c r="C30"/>
      <c r="D30" s="8"/>
      <c r="E30" s="8"/>
      <c r="F30" s="10">
        <v>-119000</v>
      </c>
      <c r="G30" s="11">
        <f t="shared" si="13"/>
        <v>103000</v>
      </c>
      <c r="H30"/>
      <c r="I30"/>
      <c r="J30"/>
    </row>
    <row r="31" spans="1:12" s="3" customFormat="1" x14ac:dyDescent="0.25">
      <c r="B31" s="1" t="s">
        <v>105</v>
      </c>
      <c r="C31"/>
      <c r="D31" s="8"/>
      <c r="E31" s="8"/>
      <c r="F31" s="10">
        <v>-20000</v>
      </c>
      <c r="G31" s="11">
        <f t="shared" si="13"/>
        <v>83000</v>
      </c>
      <c r="H31"/>
      <c r="I31"/>
      <c r="J31"/>
    </row>
    <row r="32" spans="1:12" s="3" customFormat="1" x14ac:dyDescent="0.25">
      <c r="B32" s="1" t="s">
        <v>106</v>
      </c>
      <c r="C32"/>
      <c r="D32" s="8"/>
      <c r="E32" s="8"/>
      <c r="F32" s="10">
        <v>-48000</v>
      </c>
      <c r="G32" s="11">
        <f t="shared" si="13"/>
        <v>35000</v>
      </c>
      <c r="H32"/>
      <c r="I32"/>
      <c r="J32"/>
    </row>
    <row r="33" spans="1:12" s="3" customFormat="1" x14ac:dyDescent="0.25">
      <c r="B33" s="1" t="s">
        <v>107</v>
      </c>
      <c r="C33"/>
      <c r="D33" s="8"/>
      <c r="E33" s="8"/>
      <c r="F33" s="10">
        <v>-20000</v>
      </c>
      <c r="G33" s="11">
        <f t="shared" si="13"/>
        <v>15000</v>
      </c>
      <c r="H33"/>
      <c r="I33"/>
      <c r="J33"/>
    </row>
    <row r="34" spans="1:12" s="3" customFormat="1" x14ac:dyDescent="0.25">
      <c r="B34" s="1" t="s">
        <v>108</v>
      </c>
      <c r="C34"/>
      <c r="D34" s="8"/>
      <c r="E34" s="8"/>
      <c r="F34" s="10">
        <v>-15000</v>
      </c>
      <c r="G34" s="11">
        <f t="shared" si="13"/>
        <v>0</v>
      </c>
      <c r="H34"/>
      <c r="I34"/>
      <c r="J34"/>
    </row>
    <row r="35" spans="1:12" s="3" customFormat="1" x14ac:dyDescent="0.25">
      <c r="B35" s="1"/>
      <c r="C35"/>
      <c r="D35" s="8"/>
      <c r="E35" s="8"/>
      <c r="F35" s="10"/>
      <c r="G35" s="11"/>
      <c r="H35"/>
      <c r="I35"/>
      <c r="J35"/>
    </row>
    <row r="36" spans="1:12" s="3" customFormat="1" x14ac:dyDescent="0.25">
      <c r="A36" s="1" t="s">
        <v>41</v>
      </c>
      <c r="B36" s="1" t="s">
        <v>12</v>
      </c>
      <c r="C36">
        <v>8</v>
      </c>
      <c r="D36" s="8">
        <v>35250</v>
      </c>
      <c r="E36" s="8">
        <v>36250</v>
      </c>
      <c r="F36" s="12">
        <f>C36*E36</f>
        <v>290000</v>
      </c>
      <c r="G36" s="13">
        <v>290000</v>
      </c>
      <c r="H36" s="9">
        <f>E36-D36</f>
        <v>1000</v>
      </c>
      <c r="I36" s="9">
        <f>C36*H36</f>
        <v>8000</v>
      </c>
      <c r="J36" s="9">
        <v>8000</v>
      </c>
      <c r="L36" s="13">
        <f>C36*D36</f>
        <v>282000</v>
      </c>
    </row>
    <row r="37" spans="1:12" s="3" customFormat="1" x14ac:dyDescent="0.25">
      <c r="B37" s="1" t="s">
        <v>97</v>
      </c>
      <c r="C37">
        <v>1</v>
      </c>
      <c r="D37" s="8">
        <v>73250</v>
      </c>
      <c r="E37" s="8">
        <v>76250</v>
      </c>
      <c r="F37" s="12">
        <f>C37*E37</f>
        <v>76250</v>
      </c>
      <c r="G37" s="13">
        <f>G36+F37</f>
        <v>366250</v>
      </c>
      <c r="H37" s="9">
        <f>E37-D37</f>
        <v>3000</v>
      </c>
      <c r="I37" s="9">
        <f>C37*H37</f>
        <v>3000</v>
      </c>
      <c r="J37" s="9">
        <f>J36+I37</f>
        <v>11000</v>
      </c>
      <c r="L37" s="13">
        <f t="shared" ref="L37:L43" si="14">C37*D37</f>
        <v>73250</v>
      </c>
    </row>
    <row r="38" spans="1:12" s="3" customFormat="1" x14ac:dyDescent="0.25">
      <c r="B38" s="1" t="s">
        <v>12</v>
      </c>
      <c r="C38">
        <v>2</v>
      </c>
      <c r="D38" s="8">
        <v>35250</v>
      </c>
      <c r="E38" s="8">
        <v>46000</v>
      </c>
      <c r="F38" s="12">
        <f t="shared" ref="F38:F43" si="15">C38*E38</f>
        <v>92000</v>
      </c>
      <c r="G38" s="23">
        <f t="shared" ref="G38:G43" si="16">G37+F38</f>
        <v>458250</v>
      </c>
      <c r="H38" s="9">
        <f t="shared" ref="H38:H43" si="17">E38-D38</f>
        <v>10750</v>
      </c>
      <c r="I38" s="9">
        <f t="shared" ref="I38:I43" si="18">C38*H38</f>
        <v>21500</v>
      </c>
      <c r="J38" s="13">
        <f t="shared" ref="J38:J43" si="19">J37+I38</f>
        <v>32500</v>
      </c>
      <c r="L38" s="13">
        <f t="shared" si="14"/>
        <v>70500</v>
      </c>
    </row>
    <row r="39" spans="1:12" s="3" customFormat="1" x14ac:dyDescent="0.25">
      <c r="B39" s="1" t="s">
        <v>98</v>
      </c>
      <c r="C39">
        <v>22</v>
      </c>
      <c r="D39" s="8">
        <v>13800</v>
      </c>
      <c r="E39" s="8">
        <v>14300</v>
      </c>
      <c r="F39" s="12">
        <f t="shared" si="15"/>
        <v>314600</v>
      </c>
      <c r="G39" s="23">
        <f t="shared" si="16"/>
        <v>772850</v>
      </c>
      <c r="H39" s="9">
        <f t="shared" si="17"/>
        <v>500</v>
      </c>
      <c r="I39" s="9">
        <f t="shared" si="18"/>
        <v>11000</v>
      </c>
      <c r="J39" s="13">
        <f t="shared" si="19"/>
        <v>43500</v>
      </c>
      <c r="L39" s="13">
        <f t="shared" si="14"/>
        <v>303600</v>
      </c>
    </row>
    <row r="40" spans="1:12" s="3" customFormat="1" x14ac:dyDescent="0.25">
      <c r="B40" s="1" t="s">
        <v>57</v>
      </c>
      <c r="C40">
        <v>1</v>
      </c>
      <c r="D40" s="27">
        <v>13800</v>
      </c>
      <c r="E40" s="8">
        <v>14300</v>
      </c>
      <c r="F40" s="12">
        <f t="shared" si="15"/>
        <v>14300</v>
      </c>
      <c r="G40" s="23">
        <f t="shared" si="16"/>
        <v>787150</v>
      </c>
      <c r="H40" s="9">
        <f t="shared" si="17"/>
        <v>500</v>
      </c>
      <c r="I40" s="9">
        <f t="shared" si="18"/>
        <v>500</v>
      </c>
      <c r="J40" s="13">
        <f t="shared" si="19"/>
        <v>44000</v>
      </c>
      <c r="L40" s="13">
        <f t="shared" si="14"/>
        <v>13800</v>
      </c>
    </row>
    <row r="41" spans="1:12" s="3" customFormat="1" x14ac:dyDescent="0.25">
      <c r="B41" s="1" t="s">
        <v>99</v>
      </c>
      <c r="C41">
        <v>1</v>
      </c>
      <c r="D41" s="27">
        <v>31500</v>
      </c>
      <c r="E41" s="8">
        <v>34300</v>
      </c>
      <c r="F41" s="12">
        <f t="shared" si="15"/>
        <v>34300</v>
      </c>
      <c r="G41" s="23">
        <f t="shared" si="16"/>
        <v>821450</v>
      </c>
      <c r="H41" s="9">
        <f t="shared" si="17"/>
        <v>2800</v>
      </c>
      <c r="I41" s="9">
        <f t="shared" si="18"/>
        <v>2800</v>
      </c>
      <c r="J41" s="13">
        <f t="shared" si="19"/>
        <v>46800</v>
      </c>
      <c r="L41" s="13">
        <f t="shared" si="14"/>
        <v>31500</v>
      </c>
    </row>
    <row r="42" spans="1:12" s="3" customFormat="1" x14ac:dyDescent="0.25">
      <c r="B42" s="1" t="s">
        <v>14</v>
      </c>
      <c r="C42">
        <v>2</v>
      </c>
      <c r="D42" s="27">
        <v>76900</v>
      </c>
      <c r="E42" s="8">
        <v>116000</v>
      </c>
      <c r="F42" s="12">
        <f t="shared" si="15"/>
        <v>232000</v>
      </c>
      <c r="G42" s="23">
        <f t="shared" si="16"/>
        <v>1053450</v>
      </c>
      <c r="H42" s="9">
        <f t="shared" si="17"/>
        <v>39100</v>
      </c>
      <c r="I42" s="9">
        <f t="shared" si="18"/>
        <v>78200</v>
      </c>
      <c r="J42" s="13">
        <f t="shared" si="19"/>
        <v>125000</v>
      </c>
      <c r="L42" s="13">
        <f t="shared" si="14"/>
        <v>153800</v>
      </c>
    </row>
    <row r="43" spans="1:12" s="3" customFormat="1" ht="15.75" thickBot="1" x14ac:dyDescent="0.3">
      <c r="B43" s="1" t="s">
        <v>100</v>
      </c>
      <c r="C43">
        <v>1</v>
      </c>
      <c r="D43" s="27">
        <v>350000</v>
      </c>
      <c r="E43" s="8">
        <v>400000</v>
      </c>
      <c r="F43" s="12">
        <f t="shared" si="15"/>
        <v>400000</v>
      </c>
      <c r="G43" s="22">
        <f t="shared" si="16"/>
        <v>1453450</v>
      </c>
      <c r="H43" s="9">
        <f t="shared" si="17"/>
        <v>50000</v>
      </c>
      <c r="I43" s="9">
        <f t="shared" si="18"/>
        <v>50000</v>
      </c>
      <c r="J43" s="11">
        <f t="shared" si="19"/>
        <v>175000</v>
      </c>
      <c r="L43" s="13">
        <f t="shared" si="14"/>
        <v>350000</v>
      </c>
    </row>
    <row r="44" spans="1:12" s="3" customFormat="1" x14ac:dyDescent="0.25">
      <c r="B44" s="1" t="s">
        <v>101</v>
      </c>
      <c r="C44"/>
      <c r="D44" s="8"/>
      <c r="E44" s="8"/>
      <c r="F44" s="10">
        <v>-324000</v>
      </c>
      <c r="G44" s="11">
        <f>G43+F44</f>
        <v>1129450</v>
      </c>
      <c r="H44"/>
      <c r="I44"/>
      <c r="J44"/>
      <c r="L44" s="11">
        <f>SUM(L36:L43)</f>
        <v>1278450</v>
      </c>
    </row>
    <row r="45" spans="1:12" s="3" customFormat="1" x14ac:dyDescent="0.25">
      <c r="B45" s="1" t="s">
        <v>42</v>
      </c>
      <c r="C45"/>
      <c r="D45" s="8"/>
      <c r="E45" s="8"/>
      <c r="F45" s="10">
        <v>-1129450</v>
      </c>
      <c r="G45" s="11">
        <f>G44+F45</f>
        <v>0</v>
      </c>
      <c r="H45"/>
      <c r="I45"/>
      <c r="J45"/>
      <c r="L45" s="11"/>
    </row>
    <row r="46" spans="1:12" s="3" customFormat="1" x14ac:dyDescent="0.25">
      <c r="B46" s="1"/>
      <c r="C46"/>
      <c r="D46" s="8"/>
      <c r="E46" s="8"/>
      <c r="F46" s="10"/>
      <c r="G46" s="11"/>
      <c r="H46"/>
      <c r="I46"/>
      <c r="J46"/>
    </row>
    <row r="47" spans="1:12" s="3" customFormat="1" x14ac:dyDescent="0.25">
      <c r="A47" s="1" t="s">
        <v>45</v>
      </c>
      <c r="B47" s="1" t="s">
        <v>11</v>
      </c>
      <c r="C47">
        <v>10</v>
      </c>
      <c r="D47" s="8">
        <v>13800</v>
      </c>
      <c r="E47" s="8">
        <v>16000</v>
      </c>
      <c r="F47" s="12">
        <f>C47*E47</f>
        <v>160000</v>
      </c>
      <c r="G47" s="13">
        <v>160000</v>
      </c>
      <c r="H47" s="9">
        <f>E47-D47</f>
        <v>2200</v>
      </c>
      <c r="I47" s="9">
        <f>C47*H47</f>
        <v>22000</v>
      </c>
      <c r="J47" s="8">
        <v>22000</v>
      </c>
      <c r="L47" s="13">
        <f>C47*D47</f>
        <v>138000</v>
      </c>
    </row>
    <row r="48" spans="1:12" s="3" customFormat="1" x14ac:dyDescent="0.25">
      <c r="A48" s="1"/>
      <c r="B48" s="1" t="s">
        <v>12</v>
      </c>
      <c r="C48">
        <v>2</v>
      </c>
      <c r="D48" s="8">
        <v>35250</v>
      </c>
      <c r="E48" s="8">
        <v>39000</v>
      </c>
      <c r="F48" s="12">
        <f>C48*E48</f>
        <v>78000</v>
      </c>
      <c r="G48" s="23">
        <f>G47+F48</f>
        <v>238000</v>
      </c>
      <c r="H48" s="9">
        <f>E48-D48</f>
        <v>3750</v>
      </c>
      <c r="I48" s="9">
        <f>C48*H48</f>
        <v>7500</v>
      </c>
      <c r="J48" s="13">
        <f>J47+I48</f>
        <v>29500</v>
      </c>
      <c r="L48" s="13">
        <f t="shared" ref="L48:L50" si="20">C48*D48</f>
        <v>70500</v>
      </c>
    </row>
    <row r="49" spans="1:12" s="3" customFormat="1" x14ac:dyDescent="0.25">
      <c r="A49" s="1"/>
      <c r="B49" s="1" t="s">
        <v>47</v>
      </c>
      <c r="C49">
        <v>1</v>
      </c>
      <c r="D49" s="8">
        <v>13500</v>
      </c>
      <c r="E49" s="8">
        <v>16000</v>
      </c>
      <c r="F49" s="12">
        <f t="shared" ref="F49:F50" si="21">C49*E49</f>
        <v>16000</v>
      </c>
      <c r="G49" s="23">
        <f t="shared" ref="G49:G50" si="22">G48+F49</f>
        <v>254000</v>
      </c>
      <c r="H49" s="9">
        <f t="shared" ref="H49:H50" si="23">E49-D49</f>
        <v>2500</v>
      </c>
      <c r="I49" s="9">
        <f t="shared" ref="I49:I50" si="24">C49*H49</f>
        <v>2500</v>
      </c>
      <c r="J49" s="13">
        <f t="shared" ref="J49:J50" si="25">J48+I49</f>
        <v>32000</v>
      </c>
      <c r="L49" s="13">
        <f t="shared" si="20"/>
        <v>13500</v>
      </c>
    </row>
    <row r="50" spans="1:12" s="3" customFormat="1" ht="15.75" thickBot="1" x14ac:dyDescent="0.3">
      <c r="A50" s="1"/>
      <c r="B50" s="1" t="s">
        <v>48</v>
      </c>
      <c r="C50">
        <v>1</v>
      </c>
      <c r="D50" s="8">
        <v>18000</v>
      </c>
      <c r="E50" s="8">
        <v>20000</v>
      </c>
      <c r="F50" s="12">
        <f t="shared" si="21"/>
        <v>20000</v>
      </c>
      <c r="G50" s="22">
        <f t="shared" si="22"/>
        <v>274000</v>
      </c>
      <c r="H50" s="9">
        <f t="shared" si="23"/>
        <v>2000</v>
      </c>
      <c r="I50" s="9">
        <f t="shared" si="24"/>
        <v>2000</v>
      </c>
      <c r="J50" s="11">
        <f t="shared" si="25"/>
        <v>34000</v>
      </c>
      <c r="L50" s="13">
        <f t="shared" si="20"/>
        <v>18000</v>
      </c>
    </row>
    <row r="51" spans="1:12" s="3" customFormat="1" x14ac:dyDescent="0.25">
      <c r="B51" s="1" t="s">
        <v>43</v>
      </c>
      <c r="C51"/>
      <c r="D51" s="8"/>
      <c r="E51" s="8"/>
      <c r="F51" s="10">
        <v>-273000</v>
      </c>
      <c r="G51" s="11">
        <f>G50+F51</f>
        <v>1000</v>
      </c>
      <c r="H51"/>
      <c r="I51"/>
      <c r="J51"/>
      <c r="L51" s="11">
        <f>SUM(L47:L50)</f>
        <v>240000</v>
      </c>
    </row>
    <row r="52" spans="1:12" s="3" customFormat="1" x14ac:dyDescent="0.25">
      <c r="B52" s="1" t="s">
        <v>95</v>
      </c>
      <c r="C52"/>
      <c r="D52" s="8"/>
      <c r="E52" s="8"/>
      <c r="F52" s="10">
        <v>-1000</v>
      </c>
      <c r="G52" s="11">
        <f>G51+F52</f>
        <v>0</v>
      </c>
      <c r="H52"/>
      <c r="I52"/>
      <c r="J52"/>
      <c r="L52" s="11"/>
    </row>
    <row r="53" spans="1:12" s="3" customFormat="1" x14ac:dyDescent="0.25">
      <c r="B53" s="1"/>
      <c r="C53"/>
      <c r="D53" s="8"/>
      <c r="E53" s="8"/>
      <c r="F53" s="10"/>
      <c r="G53" s="11"/>
      <c r="H53"/>
      <c r="I53"/>
      <c r="J53"/>
      <c r="L53" s="11"/>
    </row>
    <row r="54" spans="1:12" s="3" customFormat="1" x14ac:dyDescent="0.25">
      <c r="A54" s="1" t="s">
        <v>50</v>
      </c>
      <c r="B54" s="3" t="s">
        <v>11</v>
      </c>
      <c r="C54">
        <v>26</v>
      </c>
      <c r="D54" s="8">
        <v>13800</v>
      </c>
      <c r="E54" s="8">
        <v>16000</v>
      </c>
      <c r="F54" s="12">
        <f>C54*E54</f>
        <v>416000</v>
      </c>
      <c r="G54" s="13">
        <v>416000</v>
      </c>
      <c r="H54" s="9">
        <f>E54-D54</f>
        <v>2200</v>
      </c>
      <c r="I54" s="9">
        <f>C54*H54</f>
        <v>57200</v>
      </c>
      <c r="J54" s="8">
        <v>57200</v>
      </c>
      <c r="L54" s="13">
        <f>C54*D54</f>
        <v>358800</v>
      </c>
    </row>
    <row r="55" spans="1:12" s="3" customFormat="1" x14ac:dyDescent="0.25">
      <c r="B55" s="3" t="s">
        <v>12</v>
      </c>
      <c r="C55">
        <v>7</v>
      </c>
      <c r="D55" s="8">
        <v>35250</v>
      </c>
      <c r="E55" s="8">
        <v>39000</v>
      </c>
      <c r="F55" s="12">
        <f>C55*E55</f>
        <v>273000</v>
      </c>
      <c r="G55" s="13">
        <f>G54+F55</f>
        <v>689000</v>
      </c>
      <c r="H55" s="9">
        <f>E55-D55</f>
        <v>3750</v>
      </c>
      <c r="I55" s="9">
        <f>C55*H55</f>
        <v>26250</v>
      </c>
      <c r="J55" s="9">
        <f>J54+I55</f>
        <v>83450</v>
      </c>
      <c r="L55" s="13">
        <f t="shared" ref="L55:L60" si="26">C55*D55</f>
        <v>246750</v>
      </c>
    </row>
    <row r="56" spans="1:12" s="3" customFormat="1" x14ac:dyDescent="0.25">
      <c r="B56" s="3" t="s">
        <v>58</v>
      </c>
      <c r="C56">
        <v>1</v>
      </c>
      <c r="D56" s="8">
        <v>20000</v>
      </c>
      <c r="E56" s="8">
        <v>20000</v>
      </c>
      <c r="F56" s="12">
        <f>C56*E56</f>
        <v>20000</v>
      </c>
      <c r="G56" s="13">
        <f>G55+F56</f>
        <v>709000</v>
      </c>
      <c r="H56" s="9">
        <f>E56-D56</f>
        <v>0</v>
      </c>
      <c r="I56" s="9">
        <f>C56*H56</f>
        <v>0</v>
      </c>
      <c r="J56" s="9">
        <f>J55+I56</f>
        <v>83450</v>
      </c>
      <c r="L56" s="13">
        <f t="shared" si="26"/>
        <v>20000</v>
      </c>
    </row>
    <row r="57" spans="1:12" s="3" customFormat="1" x14ac:dyDescent="0.25">
      <c r="B57" s="3" t="s">
        <v>13</v>
      </c>
      <c r="C57">
        <v>1</v>
      </c>
      <c r="D57" s="8">
        <v>2500</v>
      </c>
      <c r="E57" s="8">
        <v>3500</v>
      </c>
      <c r="F57" s="12">
        <f t="shared" ref="F57:F60" si="27">C57*E57</f>
        <v>3500</v>
      </c>
      <c r="G57" s="23">
        <f t="shared" ref="G57:G60" si="28">G56+F57</f>
        <v>712500</v>
      </c>
      <c r="H57" s="9">
        <f t="shared" ref="H57:H60" si="29">E57-D57</f>
        <v>1000</v>
      </c>
      <c r="I57" s="9">
        <f t="shared" ref="I57:I60" si="30">C57*H57</f>
        <v>1000</v>
      </c>
      <c r="J57" s="13">
        <f t="shared" ref="J57:J60" si="31">J56+I57</f>
        <v>84450</v>
      </c>
      <c r="L57" s="13">
        <f t="shared" si="26"/>
        <v>2500</v>
      </c>
    </row>
    <row r="58" spans="1:12" s="3" customFormat="1" x14ac:dyDescent="0.25">
      <c r="B58" s="3" t="s">
        <v>38</v>
      </c>
      <c r="C58">
        <v>1</v>
      </c>
      <c r="D58" s="8">
        <v>2800</v>
      </c>
      <c r="E58" s="8">
        <v>3500</v>
      </c>
      <c r="F58" s="12">
        <f t="shared" si="27"/>
        <v>3500</v>
      </c>
      <c r="G58" s="23">
        <f t="shared" si="28"/>
        <v>716000</v>
      </c>
      <c r="H58" s="9">
        <f t="shared" si="29"/>
        <v>700</v>
      </c>
      <c r="I58" s="9">
        <f t="shared" si="30"/>
        <v>700</v>
      </c>
      <c r="J58" s="13">
        <f t="shared" si="31"/>
        <v>85150</v>
      </c>
      <c r="L58" s="13">
        <f t="shared" si="26"/>
        <v>2800</v>
      </c>
    </row>
    <row r="59" spans="1:12" s="3" customFormat="1" x14ac:dyDescent="0.25">
      <c r="B59" s="3" t="s">
        <v>47</v>
      </c>
      <c r="C59">
        <v>3</v>
      </c>
      <c r="D59" s="8">
        <v>13500</v>
      </c>
      <c r="E59" s="8">
        <v>16000</v>
      </c>
      <c r="F59" s="12">
        <f t="shared" si="27"/>
        <v>48000</v>
      </c>
      <c r="G59" s="23">
        <f t="shared" si="28"/>
        <v>764000</v>
      </c>
      <c r="H59" s="9">
        <f t="shared" si="29"/>
        <v>2500</v>
      </c>
      <c r="I59" s="9">
        <f t="shared" si="30"/>
        <v>7500</v>
      </c>
      <c r="J59" s="13">
        <f t="shared" si="31"/>
        <v>92650</v>
      </c>
      <c r="L59" s="13">
        <f t="shared" si="26"/>
        <v>40500</v>
      </c>
    </row>
    <row r="60" spans="1:12" s="3" customFormat="1" ht="15.75" thickBot="1" x14ac:dyDescent="0.3">
      <c r="B60" s="3" t="s">
        <v>48</v>
      </c>
      <c r="C60">
        <v>1</v>
      </c>
      <c r="D60" s="8">
        <v>18000</v>
      </c>
      <c r="E60" s="8">
        <v>19000</v>
      </c>
      <c r="F60" s="12">
        <f t="shared" si="27"/>
        <v>19000</v>
      </c>
      <c r="G60" s="22">
        <f t="shared" si="28"/>
        <v>783000</v>
      </c>
      <c r="H60" s="9">
        <f t="shared" si="29"/>
        <v>1000</v>
      </c>
      <c r="I60" s="9">
        <f t="shared" si="30"/>
        <v>1000</v>
      </c>
      <c r="J60" s="11">
        <f t="shared" si="31"/>
        <v>93650</v>
      </c>
      <c r="L60" s="13">
        <f t="shared" si="26"/>
        <v>18000</v>
      </c>
    </row>
    <row r="61" spans="1:12" s="1" customFormat="1" x14ac:dyDescent="0.25">
      <c r="B61" s="1" t="s">
        <v>96</v>
      </c>
      <c r="D61" s="10"/>
      <c r="E61" s="10"/>
      <c r="F61" s="10">
        <v>-16000</v>
      </c>
      <c r="G61" s="28">
        <f>G60+F61</f>
        <v>767000</v>
      </c>
      <c r="H61" s="11"/>
      <c r="I61" s="11"/>
      <c r="J61" s="11"/>
      <c r="L61" s="11">
        <f>SUM(L54:L60)</f>
        <v>689350</v>
      </c>
    </row>
    <row r="62" spans="1:12" s="3" customFormat="1" x14ac:dyDescent="0.25">
      <c r="B62" s="1" t="s">
        <v>43</v>
      </c>
      <c r="C62"/>
      <c r="D62" s="8"/>
      <c r="E62" s="8"/>
      <c r="F62" s="10">
        <v>-767000</v>
      </c>
      <c r="G62" s="28">
        <f>G61+F62</f>
        <v>0</v>
      </c>
      <c r="H62" s="9"/>
      <c r="I62" s="9"/>
      <c r="J62" s="11"/>
      <c r="L62" s="11"/>
    </row>
    <row r="63" spans="1:12" s="3" customFormat="1" x14ac:dyDescent="0.25">
      <c r="B63" s="1"/>
      <c r="C63"/>
      <c r="D63" s="8"/>
      <c r="E63" s="8"/>
      <c r="F63" s="10"/>
      <c r="G63" s="28"/>
      <c r="H63" s="9"/>
      <c r="I63" s="9"/>
      <c r="J63" s="11"/>
      <c r="L63" s="11"/>
    </row>
    <row r="64" spans="1:12" s="3" customFormat="1" x14ac:dyDescent="0.25">
      <c r="A64" s="1" t="s">
        <v>102</v>
      </c>
      <c r="B64" s="1" t="s">
        <v>11</v>
      </c>
      <c r="C64">
        <v>21</v>
      </c>
      <c r="D64" s="8">
        <v>13800</v>
      </c>
      <c r="E64" s="8">
        <v>16000</v>
      </c>
      <c r="F64" s="10">
        <f>C64*E64</f>
        <v>336000</v>
      </c>
      <c r="G64" s="28">
        <v>336000</v>
      </c>
      <c r="H64" s="9">
        <f>E64-D64</f>
        <v>2200</v>
      </c>
      <c r="I64" s="9">
        <f>C64*H64</f>
        <v>46200</v>
      </c>
      <c r="J64" s="11">
        <v>46200</v>
      </c>
      <c r="L64" s="11">
        <f>C64*D64</f>
        <v>289800</v>
      </c>
    </row>
    <row r="65" spans="1:12" s="3" customFormat="1" x14ac:dyDescent="0.25">
      <c r="B65" s="1" t="s">
        <v>47</v>
      </c>
      <c r="C65">
        <v>1</v>
      </c>
      <c r="D65" s="8">
        <v>13500</v>
      </c>
      <c r="E65" s="8">
        <v>16000</v>
      </c>
      <c r="F65" s="10">
        <f>C65*E65</f>
        <v>16000</v>
      </c>
      <c r="G65" s="28">
        <f>G64+F65</f>
        <v>352000</v>
      </c>
      <c r="H65" s="9">
        <f>E65-D65</f>
        <v>2500</v>
      </c>
      <c r="I65" s="9">
        <f>C65*H65</f>
        <v>2500</v>
      </c>
      <c r="J65" s="11">
        <f>J64+I65</f>
        <v>48700</v>
      </c>
      <c r="L65" s="11">
        <f t="shared" ref="L65:L69" si="32">C65*D65</f>
        <v>13500</v>
      </c>
    </row>
    <row r="66" spans="1:12" s="3" customFormat="1" x14ac:dyDescent="0.25">
      <c r="B66" s="1" t="s">
        <v>12</v>
      </c>
      <c r="C66">
        <v>4</v>
      </c>
      <c r="D66" s="8">
        <v>35250</v>
      </c>
      <c r="E66" s="8">
        <v>39000</v>
      </c>
      <c r="F66" s="10">
        <f t="shared" ref="F66:F69" si="33">C66*E66</f>
        <v>156000</v>
      </c>
      <c r="G66" s="28">
        <f t="shared" ref="G66:G69" si="34">G65+F66</f>
        <v>508000</v>
      </c>
      <c r="H66" s="9">
        <f t="shared" ref="H66:H68" si="35">E66-D66</f>
        <v>3750</v>
      </c>
      <c r="I66" s="9">
        <f t="shared" ref="I66:I69" si="36">C66*H66</f>
        <v>15000</v>
      </c>
      <c r="J66" s="11">
        <f t="shared" ref="J66:J69" si="37">J65+I66</f>
        <v>63700</v>
      </c>
      <c r="L66" s="11">
        <f t="shared" si="32"/>
        <v>141000</v>
      </c>
    </row>
    <row r="67" spans="1:12" s="3" customFormat="1" x14ac:dyDescent="0.25">
      <c r="B67" s="1" t="s">
        <v>13</v>
      </c>
      <c r="C67">
        <v>1</v>
      </c>
      <c r="D67" s="8">
        <v>2500</v>
      </c>
      <c r="E67" s="8">
        <v>3500</v>
      </c>
      <c r="F67" s="10">
        <f t="shared" si="33"/>
        <v>3500</v>
      </c>
      <c r="G67" s="28">
        <f t="shared" si="34"/>
        <v>511500</v>
      </c>
      <c r="H67" s="9">
        <f t="shared" si="35"/>
        <v>1000</v>
      </c>
      <c r="I67" s="9">
        <f t="shared" si="36"/>
        <v>1000</v>
      </c>
      <c r="J67" s="11">
        <f t="shared" si="37"/>
        <v>64700</v>
      </c>
      <c r="L67" s="11">
        <f t="shared" si="32"/>
        <v>2500</v>
      </c>
    </row>
    <row r="68" spans="1:12" s="3" customFormat="1" x14ac:dyDescent="0.25">
      <c r="B68" s="1" t="s">
        <v>38</v>
      </c>
      <c r="C68">
        <v>1</v>
      </c>
      <c r="D68" s="8">
        <v>2800</v>
      </c>
      <c r="E68" s="8">
        <v>3500</v>
      </c>
      <c r="F68" s="10">
        <f t="shared" si="33"/>
        <v>3500</v>
      </c>
      <c r="G68" s="28">
        <f t="shared" si="34"/>
        <v>515000</v>
      </c>
      <c r="H68" s="9">
        <f t="shared" si="35"/>
        <v>700</v>
      </c>
      <c r="I68" s="9">
        <f t="shared" si="36"/>
        <v>700</v>
      </c>
      <c r="J68" s="11">
        <f t="shared" si="37"/>
        <v>65400</v>
      </c>
      <c r="L68" s="11">
        <f t="shared" si="32"/>
        <v>2800</v>
      </c>
    </row>
    <row r="69" spans="1:12" s="3" customFormat="1" ht="15.75" thickBot="1" x14ac:dyDescent="0.3">
      <c r="B69" s="1" t="s">
        <v>48</v>
      </c>
      <c r="C69">
        <v>1</v>
      </c>
      <c r="D69" s="8">
        <v>18000</v>
      </c>
      <c r="E69" s="8">
        <v>19000</v>
      </c>
      <c r="F69" s="10">
        <f t="shared" si="33"/>
        <v>19000</v>
      </c>
      <c r="G69" s="22">
        <f t="shared" si="34"/>
        <v>534000</v>
      </c>
      <c r="H69" s="9">
        <f>E69-D69</f>
        <v>1000</v>
      </c>
      <c r="I69" s="9">
        <f t="shared" si="36"/>
        <v>1000</v>
      </c>
      <c r="J69" s="11">
        <f t="shared" si="37"/>
        <v>66400</v>
      </c>
      <c r="L69" s="11">
        <f t="shared" si="32"/>
        <v>18000</v>
      </c>
    </row>
    <row r="70" spans="1:12" s="3" customFormat="1" x14ac:dyDescent="0.25">
      <c r="B70" s="1" t="s">
        <v>43</v>
      </c>
      <c r="C70"/>
      <c r="D70" s="8"/>
      <c r="E70" s="8"/>
      <c r="F70" s="10">
        <v>-534000</v>
      </c>
      <c r="G70" s="28">
        <f>G69+F70</f>
        <v>0</v>
      </c>
      <c r="H70" s="9"/>
      <c r="I70" s="9"/>
      <c r="J70" s="11"/>
      <c r="L70" s="11">
        <f>SUM(L64:L69)</f>
        <v>467600</v>
      </c>
    </row>
    <row r="71" spans="1:12" x14ac:dyDescent="0.25">
      <c r="F71" s="9"/>
    </row>
    <row r="72" spans="1:12" x14ac:dyDescent="0.25">
      <c r="A72" s="1" t="s">
        <v>34</v>
      </c>
      <c r="B72" s="1" t="s">
        <v>74</v>
      </c>
      <c r="F72" s="10"/>
      <c r="G72" s="10">
        <v>400000</v>
      </c>
    </row>
    <row r="73" spans="1:12" x14ac:dyDescent="0.25">
      <c r="A73" s="1"/>
      <c r="B73" s="1" t="s">
        <v>59</v>
      </c>
      <c r="F73" s="10"/>
      <c r="G73" s="10">
        <v>900000</v>
      </c>
    </row>
    <row r="74" spans="1:12" x14ac:dyDescent="0.25">
      <c r="B74" s="1" t="s">
        <v>60</v>
      </c>
      <c r="F74" s="10"/>
      <c r="G74" s="10">
        <v>273000</v>
      </c>
    </row>
    <row r="75" spans="1:12" x14ac:dyDescent="0.25">
      <c r="B75" s="1" t="s">
        <v>59</v>
      </c>
      <c r="F75" s="10"/>
      <c r="G75" s="10">
        <v>1023000</v>
      </c>
    </row>
    <row r="76" spans="1:12" x14ac:dyDescent="0.25">
      <c r="B76" s="1" t="s">
        <v>61</v>
      </c>
      <c r="F76" s="10"/>
      <c r="G76" s="10">
        <v>767000</v>
      </c>
    </row>
    <row r="77" spans="1:12" x14ac:dyDescent="0.25">
      <c r="B77" s="1" t="s">
        <v>113</v>
      </c>
      <c r="F77" s="11"/>
      <c r="G77" s="11">
        <v>1000</v>
      </c>
    </row>
    <row r="78" spans="1:12" x14ac:dyDescent="0.25">
      <c r="A78" s="1"/>
      <c r="B78" s="1" t="s">
        <v>114</v>
      </c>
      <c r="F78" s="11"/>
      <c r="G78" s="11">
        <v>534000</v>
      </c>
    </row>
    <row r="79" spans="1:12" x14ac:dyDescent="0.25">
      <c r="A79" s="1"/>
      <c r="B79" s="1" t="s">
        <v>44</v>
      </c>
      <c r="F79" s="11"/>
      <c r="G79" s="11">
        <v>1129450</v>
      </c>
    </row>
    <row r="80" spans="1:12" x14ac:dyDescent="0.25">
      <c r="A80" s="1"/>
      <c r="B80" s="1" t="s">
        <v>74</v>
      </c>
      <c r="F80" s="11"/>
      <c r="G80" s="11">
        <v>121000</v>
      </c>
    </row>
    <row r="81" spans="1:7" ht="17.25" x14ac:dyDescent="0.4">
      <c r="A81" s="1"/>
      <c r="B81" s="1" t="s">
        <v>35</v>
      </c>
      <c r="F81" s="11"/>
      <c r="G81" s="14">
        <f>SUM(G72:G80)</f>
        <v>5148450</v>
      </c>
    </row>
    <row r="82" spans="1:7" x14ac:dyDescent="0.25">
      <c r="A82" s="1"/>
      <c r="B82" s="1"/>
      <c r="F82" s="11"/>
      <c r="G82" s="11"/>
    </row>
    <row r="83" spans="1:7" x14ac:dyDescent="0.25">
      <c r="B83" s="1" t="s">
        <v>40</v>
      </c>
      <c r="F83" s="10">
        <v>-400000</v>
      </c>
      <c r="G83" s="11">
        <f>G81+F83</f>
        <v>4748450</v>
      </c>
    </row>
    <row r="84" spans="1:7" x14ac:dyDescent="0.25">
      <c r="A84" s="21"/>
      <c r="B84" s="1" t="s">
        <v>51</v>
      </c>
      <c r="F84" s="10">
        <v>-250000</v>
      </c>
      <c r="G84" s="11">
        <f>G83+F84</f>
        <v>4498450</v>
      </c>
    </row>
    <row r="85" spans="1:7" x14ac:dyDescent="0.25">
      <c r="A85" s="21"/>
      <c r="B85" s="1" t="s">
        <v>36</v>
      </c>
      <c r="F85" s="10">
        <v>-4200000</v>
      </c>
      <c r="G85" s="11">
        <f>G84+F85</f>
        <v>298450</v>
      </c>
    </row>
    <row r="86" spans="1:7" x14ac:dyDescent="0.25">
      <c r="A86" s="21"/>
      <c r="B86" s="1" t="s">
        <v>75</v>
      </c>
      <c r="F86" s="10">
        <v>-20000</v>
      </c>
      <c r="G86" s="11">
        <f t="shared" ref="G86:G103" si="38">G85+F86</f>
        <v>278450</v>
      </c>
    </row>
    <row r="87" spans="1:7" x14ac:dyDescent="0.25">
      <c r="A87" s="21"/>
      <c r="B87" s="1" t="s">
        <v>115</v>
      </c>
      <c r="F87" s="10">
        <v>-30000</v>
      </c>
      <c r="G87" s="11">
        <f t="shared" si="38"/>
        <v>248450</v>
      </c>
    </row>
    <row r="88" spans="1:7" x14ac:dyDescent="0.25">
      <c r="B88" s="1" t="s">
        <v>117</v>
      </c>
      <c r="F88" s="10">
        <v>-5000</v>
      </c>
      <c r="G88" s="11">
        <f t="shared" si="38"/>
        <v>243450</v>
      </c>
    </row>
    <row r="89" spans="1:7" x14ac:dyDescent="0.25">
      <c r="B89" s="1" t="s">
        <v>116</v>
      </c>
      <c r="F89" s="10">
        <v>-8000</v>
      </c>
      <c r="G89" s="11">
        <f t="shared" si="38"/>
        <v>235450</v>
      </c>
    </row>
    <row r="90" spans="1:7" x14ac:dyDescent="0.25">
      <c r="B90" s="1" t="s">
        <v>76</v>
      </c>
      <c r="F90" s="10">
        <v>-5000</v>
      </c>
      <c r="G90" s="11">
        <f t="shared" si="38"/>
        <v>230450</v>
      </c>
    </row>
    <row r="91" spans="1:7" x14ac:dyDescent="0.25">
      <c r="B91" s="1" t="s">
        <v>118</v>
      </c>
      <c r="F91" s="11">
        <v>-7000</v>
      </c>
      <c r="G91" s="11">
        <f t="shared" si="38"/>
        <v>223450</v>
      </c>
    </row>
    <row r="92" spans="1:7" x14ac:dyDescent="0.25">
      <c r="B92" s="1" t="s">
        <v>77</v>
      </c>
      <c r="F92" s="10">
        <v>-5000</v>
      </c>
      <c r="G92" s="11">
        <f t="shared" si="38"/>
        <v>218450</v>
      </c>
    </row>
    <row r="93" spans="1:7" x14ac:dyDescent="0.25">
      <c r="B93" s="1" t="s">
        <v>119</v>
      </c>
      <c r="F93" s="10">
        <v>-13000</v>
      </c>
      <c r="G93" s="11">
        <f t="shared" si="38"/>
        <v>205450</v>
      </c>
    </row>
    <row r="94" spans="1:7" x14ac:dyDescent="0.25">
      <c r="B94" s="1" t="s">
        <v>120</v>
      </c>
      <c r="F94" s="10">
        <v>-10000</v>
      </c>
      <c r="G94" s="11">
        <f t="shared" si="38"/>
        <v>195450</v>
      </c>
    </row>
    <row r="95" spans="1:7" x14ac:dyDescent="0.25">
      <c r="B95" s="1" t="s">
        <v>121</v>
      </c>
      <c r="F95" s="10">
        <v>-5000</v>
      </c>
      <c r="G95" s="11">
        <f t="shared" si="38"/>
        <v>190450</v>
      </c>
    </row>
    <row r="96" spans="1:7" x14ac:dyDescent="0.25">
      <c r="B96" s="1" t="s">
        <v>122</v>
      </c>
      <c r="F96" s="11">
        <v>-10000</v>
      </c>
      <c r="G96" s="11">
        <f t="shared" si="38"/>
        <v>180450</v>
      </c>
    </row>
    <row r="97" spans="2:7" x14ac:dyDescent="0.25">
      <c r="B97" s="1" t="s">
        <v>123</v>
      </c>
      <c r="F97" s="10">
        <v>-30000</v>
      </c>
      <c r="G97" s="11">
        <f t="shared" si="38"/>
        <v>150450</v>
      </c>
    </row>
    <row r="98" spans="2:7" s="4" customFormat="1" ht="15.75" x14ac:dyDescent="0.25">
      <c r="B98" s="4" t="s">
        <v>124</v>
      </c>
      <c r="D98" s="6"/>
      <c r="E98" s="6"/>
      <c r="F98" s="38">
        <v>-5000</v>
      </c>
      <c r="G98" s="11">
        <f t="shared" si="38"/>
        <v>145450</v>
      </c>
    </row>
    <row r="99" spans="2:7" x14ac:dyDescent="0.25">
      <c r="B99" s="1" t="s">
        <v>125</v>
      </c>
      <c r="F99" s="10">
        <v>-2000</v>
      </c>
      <c r="G99" s="11">
        <f t="shared" si="38"/>
        <v>143450</v>
      </c>
    </row>
    <row r="100" spans="2:7" x14ac:dyDescent="0.25">
      <c r="B100" s="1" t="s">
        <v>126</v>
      </c>
      <c r="F100" s="10">
        <v>-3000</v>
      </c>
      <c r="G100" s="11">
        <f t="shared" si="38"/>
        <v>140450</v>
      </c>
    </row>
    <row r="101" spans="2:7" x14ac:dyDescent="0.25">
      <c r="B101" s="1" t="s">
        <v>127</v>
      </c>
      <c r="F101" s="10">
        <v>-12000</v>
      </c>
      <c r="G101" s="11">
        <f t="shared" si="38"/>
        <v>128450</v>
      </c>
    </row>
    <row r="102" spans="2:7" x14ac:dyDescent="0.25">
      <c r="B102" s="1" t="s">
        <v>128</v>
      </c>
      <c r="F102" s="10">
        <v>-70000</v>
      </c>
      <c r="G102" s="11">
        <f t="shared" si="38"/>
        <v>58450</v>
      </c>
    </row>
    <row r="103" spans="2:7" x14ac:dyDescent="0.25">
      <c r="B103" s="1" t="s">
        <v>129</v>
      </c>
      <c r="F103" s="10">
        <v>-60000</v>
      </c>
      <c r="G103" s="11">
        <f t="shared" si="38"/>
        <v>-1550</v>
      </c>
    </row>
    <row r="104" spans="2:7" x14ac:dyDescent="0.25">
      <c r="F104" s="9"/>
    </row>
  </sheetData>
  <mergeCells count="4">
    <mergeCell ref="C13:F13"/>
    <mergeCell ref="C14:F14"/>
    <mergeCell ref="D1:J1"/>
    <mergeCell ref="C15:F15"/>
  </mergeCells>
  <pageMargins left="0.7" right="0.7" top="0.75" bottom="0.75" header="0.3" footer="0.3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45" workbookViewId="0">
      <selection activeCell="L69" sqref="L69"/>
    </sheetView>
  </sheetViews>
  <sheetFormatPr defaultRowHeight="15" x14ac:dyDescent="0.25"/>
  <cols>
    <col min="1" max="1" width="12.5703125" customWidth="1"/>
    <col min="2" max="2" width="25.42578125" customWidth="1"/>
    <col min="3" max="3" width="5" bestFit="1" customWidth="1"/>
    <col min="4" max="4" width="11.5703125" style="8" bestFit="1" customWidth="1"/>
    <col min="5" max="5" width="11.5703125" style="8" customWidth="1"/>
    <col min="6" max="6" width="14.140625" customWidth="1"/>
    <col min="7" max="7" width="14.42578125" customWidth="1"/>
    <col min="8" max="8" width="11.28515625" customWidth="1"/>
    <col min="9" max="9" width="11.7109375" customWidth="1"/>
    <col min="10" max="10" width="11.5703125" customWidth="1"/>
    <col min="12" max="12" width="13" customWidth="1"/>
  </cols>
  <sheetData>
    <row r="1" spans="1:12" ht="15.75" x14ac:dyDescent="0.25">
      <c r="A1" s="4"/>
      <c r="B1" s="4"/>
      <c r="C1" s="4"/>
      <c r="D1" s="6"/>
      <c r="E1" s="6"/>
      <c r="F1" s="34" t="s">
        <v>85</v>
      </c>
      <c r="G1" s="34"/>
      <c r="H1" s="34"/>
      <c r="I1" s="34"/>
      <c r="J1" s="34"/>
    </row>
    <row r="2" spans="1:12" ht="45" x14ac:dyDescent="0.25">
      <c r="A2" s="5" t="s">
        <v>8</v>
      </c>
      <c r="B2" s="5" t="s">
        <v>0</v>
      </c>
      <c r="C2" s="5" t="s">
        <v>1</v>
      </c>
      <c r="D2" s="7" t="s">
        <v>2</v>
      </c>
      <c r="E2" s="7" t="s">
        <v>3</v>
      </c>
      <c r="F2" s="5" t="s">
        <v>5</v>
      </c>
      <c r="G2" s="5" t="s">
        <v>6</v>
      </c>
      <c r="H2" s="5" t="s">
        <v>4</v>
      </c>
      <c r="I2" s="5" t="s">
        <v>7</v>
      </c>
      <c r="J2" s="5" t="s">
        <v>10</v>
      </c>
    </row>
    <row r="3" spans="1:12" x14ac:dyDescent="0.25">
      <c r="A3" s="1" t="s">
        <v>18</v>
      </c>
      <c r="B3" t="s">
        <v>49</v>
      </c>
      <c r="C3">
        <v>2</v>
      </c>
      <c r="D3" s="8">
        <v>15340</v>
      </c>
      <c r="E3" s="8">
        <v>30000</v>
      </c>
      <c r="F3" s="9">
        <f t="shared" ref="F3" si="0">C3*E3</f>
        <v>60000</v>
      </c>
      <c r="G3" s="13">
        <v>60000</v>
      </c>
      <c r="H3" s="9">
        <f t="shared" ref="H3" si="1">E3-D3</f>
        <v>14660</v>
      </c>
      <c r="I3" s="9">
        <f t="shared" ref="I3" si="2">C3*H3</f>
        <v>29320</v>
      </c>
      <c r="J3" s="12">
        <v>29320</v>
      </c>
      <c r="L3" s="9">
        <f>C3*D3</f>
        <v>30680</v>
      </c>
    </row>
    <row r="4" spans="1:12" x14ac:dyDescent="0.25">
      <c r="A4" s="1"/>
      <c r="B4" t="s">
        <v>11</v>
      </c>
      <c r="C4">
        <v>2</v>
      </c>
      <c r="D4" s="8">
        <v>13800</v>
      </c>
      <c r="E4" s="8">
        <v>16000</v>
      </c>
      <c r="F4" s="9">
        <f t="shared" ref="F4:F8" si="3">C4*E4</f>
        <v>32000</v>
      </c>
      <c r="G4" s="23">
        <f t="shared" ref="G4:G8" si="4">G3+F4</f>
        <v>92000</v>
      </c>
      <c r="H4" s="9">
        <f t="shared" ref="H4:H8" si="5">E4-D4</f>
        <v>2200</v>
      </c>
      <c r="I4" s="9">
        <f t="shared" ref="I4:I8" si="6">C4*H4</f>
        <v>4400</v>
      </c>
      <c r="J4" s="12">
        <f t="shared" ref="J4:J8" si="7">J3+I4</f>
        <v>33720</v>
      </c>
      <c r="L4" s="9">
        <f t="shared" ref="L4:L8" si="8">C4*D4</f>
        <v>27600</v>
      </c>
    </row>
    <row r="5" spans="1:12" x14ac:dyDescent="0.25">
      <c r="A5" s="1"/>
      <c r="B5" t="s">
        <v>11</v>
      </c>
      <c r="C5">
        <v>1</v>
      </c>
      <c r="D5" s="8">
        <v>13800</v>
      </c>
      <c r="E5" s="8">
        <v>17000</v>
      </c>
      <c r="F5" s="9">
        <f t="shared" si="3"/>
        <v>17000</v>
      </c>
      <c r="G5" s="23">
        <f t="shared" si="4"/>
        <v>109000</v>
      </c>
      <c r="H5" s="9">
        <f t="shared" si="5"/>
        <v>3200</v>
      </c>
      <c r="I5" s="9">
        <f t="shared" si="6"/>
        <v>3200</v>
      </c>
      <c r="J5" s="12">
        <f t="shared" si="7"/>
        <v>36920</v>
      </c>
      <c r="L5" s="9">
        <f t="shared" si="8"/>
        <v>13800</v>
      </c>
    </row>
    <row r="6" spans="1:12" x14ac:dyDescent="0.25">
      <c r="A6" s="1"/>
      <c r="B6" t="s">
        <v>86</v>
      </c>
      <c r="C6">
        <v>1</v>
      </c>
      <c r="D6" s="8">
        <v>35250</v>
      </c>
      <c r="E6" s="8">
        <v>39000</v>
      </c>
      <c r="F6" s="9">
        <f t="shared" si="3"/>
        <v>39000</v>
      </c>
      <c r="G6" s="23">
        <f t="shared" si="4"/>
        <v>148000</v>
      </c>
      <c r="H6" s="9">
        <f t="shared" si="5"/>
        <v>3750</v>
      </c>
      <c r="I6" s="9">
        <f t="shared" si="6"/>
        <v>3750</v>
      </c>
      <c r="J6" s="12">
        <f t="shared" si="7"/>
        <v>40670</v>
      </c>
      <c r="L6" s="9">
        <f t="shared" si="8"/>
        <v>35250</v>
      </c>
    </row>
    <row r="7" spans="1:12" x14ac:dyDescent="0.25">
      <c r="A7" s="1"/>
      <c r="B7" t="s">
        <v>30</v>
      </c>
      <c r="C7">
        <v>2</v>
      </c>
      <c r="D7" s="8">
        <v>39100</v>
      </c>
      <c r="E7" s="8">
        <v>45000</v>
      </c>
      <c r="F7" s="9">
        <f t="shared" si="3"/>
        <v>90000</v>
      </c>
      <c r="G7" s="23">
        <f t="shared" si="4"/>
        <v>238000</v>
      </c>
      <c r="H7" s="9">
        <f t="shared" si="5"/>
        <v>5900</v>
      </c>
      <c r="I7" s="9">
        <f t="shared" si="6"/>
        <v>11800</v>
      </c>
      <c r="J7" s="12">
        <f t="shared" si="7"/>
        <v>52470</v>
      </c>
      <c r="L7" s="9">
        <f t="shared" si="8"/>
        <v>78200</v>
      </c>
    </row>
    <row r="8" spans="1:12" ht="15.75" thickBot="1" x14ac:dyDescent="0.3">
      <c r="A8" s="1"/>
      <c r="B8" t="s">
        <v>63</v>
      </c>
      <c r="C8">
        <v>1</v>
      </c>
      <c r="D8" s="8">
        <v>65000</v>
      </c>
      <c r="E8" s="8">
        <v>80000</v>
      </c>
      <c r="F8" s="9">
        <f t="shared" si="3"/>
        <v>80000</v>
      </c>
      <c r="G8" s="22">
        <f t="shared" si="4"/>
        <v>318000</v>
      </c>
      <c r="H8" s="9">
        <f t="shared" si="5"/>
        <v>15000</v>
      </c>
      <c r="I8" s="9">
        <f t="shared" si="6"/>
        <v>15000</v>
      </c>
      <c r="J8" s="10">
        <f t="shared" si="7"/>
        <v>67470</v>
      </c>
      <c r="L8" s="9">
        <f t="shared" si="8"/>
        <v>65000</v>
      </c>
    </row>
    <row r="9" spans="1:12" s="1" customFormat="1" x14ac:dyDescent="0.25">
      <c r="B9" s="1" t="s">
        <v>40</v>
      </c>
      <c r="D9" s="10"/>
      <c r="E9" s="10"/>
      <c r="F9" s="10">
        <v>-316000</v>
      </c>
      <c r="G9" s="11">
        <f>G8+F9</f>
        <v>2000</v>
      </c>
      <c r="H9" s="11"/>
      <c r="I9" s="11"/>
      <c r="J9" s="10"/>
      <c r="L9" s="11">
        <f>SUM(L3:L8)</f>
        <v>250530</v>
      </c>
    </row>
    <row r="10" spans="1:12" s="1" customFormat="1" x14ac:dyDescent="0.25">
      <c r="B10" s="1" t="s">
        <v>87</v>
      </c>
      <c r="D10" s="10"/>
      <c r="E10" s="10"/>
      <c r="F10" s="10">
        <v>-2000</v>
      </c>
      <c r="G10" s="11">
        <f>G9+F10</f>
        <v>0</v>
      </c>
      <c r="H10" s="11"/>
      <c r="I10" s="11"/>
      <c r="J10" s="10"/>
      <c r="L10" s="11"/>
    </row>
    <row r="12" spans="1:12" x14ac:dyDescent="0.25">
      <c r="A12" s="1" t="s">
        <v>16</v>
      </c>
      <c r="B12" t="s">
        <v>62</v>
      </c>
      <c r="C12">
        <v>1</v>
      </c>
      <c r="D12" s="8">
        <v>127864.8</v>
      </c>
      <c r="E12" s="8">
        <v>133000</v>
      </c>
      <c r="F12" s="9">
        <f t="shared" ref="F12:F20" si="9">C12*E12</f>
        <v>133000</v>
      </c>
      <c r="G12" s="9">
        <v>133000</v>
      </c>
      <c r="H12" s="9">
        <f t="shared" ref="H12:H20" si="10">E12-D12</f>
        <v>5135.1999999999971</v>
      </c>
      <c r="I12" s="9">
        <f t="shared" ref="I12:I20" si="11">C12*H12</f>
        <v>5135.1999999999971</v>
      </c>
      <c r="J12" s="9">
        <v>5135.2</v>
      </c>
      <c r="L12" s="9">
        <f>C12*D12</f>
        <v>127864.8</v>
      </c>
    </row>
    <row r="13" spans="1:12" x14ac:dyDescent="0.25">
      <c r="B13" t="s">
        <v>130</v>
      </c>
      <c r="C13">
        <v>2</v>
      </c>
      <c r="D13" s="8">
        <v>50000</v>
      </c>
      <c r="E13" s="8">
        <v>70000</v>
      </c>
      <c r="F13" s="9">
        <f t="shared" si="9"/>
        <v>140000</v>
      </c>
      <c r="G13" s="9">
        <f>G12+F13</f>
        <v>273000</v>
      </c>
      <c r="H13" s="9">
        <f t="shared" si="10"/>
        <v>20000</v>
      </c>
      <c r="I13" s="9">
        <f t="shared" si="11"/>
        <v>40000</v>
      </c>
      <c r="J13" s="9">
        <f>J12+I13</f>
        <v>45135.199999999997</v>
      </c>
      <c r="L13" s="9">
        <f t="shared" ref="L13:L20" si="12">C13*D13</f>
        <v>100000</v>
      </c>
    </row>
    <row r="14" spans="1:12" x14ac:dyDescent="0.25">
      <c r="B14" t="s">
        <v>131</v>
      </c>
      <c r="C14">
        <v>4</v>
      </c>
      <c r="D14" s="8">
        <v>35250</v>
      </c>
      <c r="E14" s="8">
        <v>45000</v>
      </c>
      <c r="F14" s="9">
        <f t="shared" si="9"/>
        <v>180000</v>
      </c>
      <c r="G14" s="9">
        <f t="shared" ref="G14:G20" si="13">G13+F14</f>
        <v>453000</v>
      </c>
      <c r="H14" s="9">
        <f t="shared" si="10"/>
        <v>9750</v>
      </c>
      <c r="I14" s="9">
        <f t="shared" si="11"/>
        <v>39000</v>
      </c>
      <c r="J14" s="9">
        <f>J13+I14</f>
        <v>84135.2</v>
      </c>
      <c r="L14" s="9">
        <f t="shared" si="12"/>
        <v>141000</v>
      </c>
    </row>
    <row r="15" spans="1:12" x14ac:dyDescent="0.25">
      <c r="B15" t="s">
        <v>11</v>
      </c>
      <c r="C15">
        <v>2</v>
      </c>
      <c r="D15" s="8">
        <v>13800</v>
      </c>
      <c r="E15" s="8">
        <v>16000</v>
      </c>
      <c r="F15" s="9">
        <f t="shared" si="9"/>
        <v>32000</v>
      </c>
      <c r="G15" s="23">
        <f t="shared" si="13"/>
        <v>485000</v>
      </c>
      <c r="H15" s="9">
        <f t="shared" si="10"/>
        <v>2200</v>
      </c>
      <c r="I15" s="9">
        <f t="shared" si="11"/>
        <v>4400</v>
      </c>
      <c r="J15" s="13">
        <f>J14+I15</f>
        <v>88535.2</v>
      </c>
      <c r="L15" s="9">
        <f t="shared" si="12"/>
        <v>27600</v>
      </c>
    </row>
    <row r="16" spans="1:12" x14ac:dyDescent="0.25">
      <c r="B16" t="s">
        <v>12</v>
      </c>
      <c r="C16">
        <v>1</v>
      </c>
      <c r="D16" s="8">
        <v>35250</v>
      </c>
      <c r="E16" s="8">
        <v>39000</v>
      </c>
      <c r="F16" s="9">
        <f t="shared" si="9"/>
        <v>39000</v>
      </c>
      <c r="G16" s="23">
        <f t="shared" si="13"/>
        <v>524000</v>
      </c>
      <c r="H16" s="9">
        <f t="shared" si="10"/>
        <v>3750</v>
      </c>
      <c r="I16" s="9">
        <f t="shared" si="11"/>
        <v>3750</v>
      </c>
      <c r="J16" s="13">
        <f t="shared" ref="J16:J20" si="14">J15+I16</f>
        <v>92285.2</v>
      </c>
      <c r="L16" s="9">
        <f t="shared" si="12"/>
        <v>35250</v>
      </c>
    </row>
    <row r="17" spans="1:12" x14ac:dyDescent="0.25">
      <c r="B17" t="s">
        <v>132</v>
      </c>
      <c r="C17">
        <v>1</v>
      </c>
      <c r="D17" s="8">
        <v>73250</v>
      </c>
      <c r="E17" s="8">
        <v>81000</v>
      </c>
      <c r="F17" s="9">
        <f t="shared" si="9"/>
        <v>81000</v>
      </c>
      <c r="G17" s="23">
        <f t="shared" si="13"/>
        <v>605000</v>
      </c>
      <c r="H17" s="9">
        <f t="shared" si="10"/>
        <v>7750</v>
      </c>
      <c r="I17" s="9">
        <f t="shared" si="11"/>
        <v>7750</v>
      </c>
      <c r="J17" s="13">
        <f t="shared" si="14"/>
        <v>100035.2</v>
      </c>
      <c r="L17" s="9">
        <f t="shared" si="12"/>
        <v>73250</v>
      </c>
    </row>
    <row r="18" spans="1:12" x14ac:dyDescent="0.25">
      <c r="B18" t="s">
        <v>46</v>
      </c>
      <c r="C18">
        <v>1</v>
      </c>
      <c r="D18" s="8">
        <v>36800</v>
      </c>
      <c r="E18" s="8">
        <v>42000</v>
      </c>
      <c r="F18" s="9">
        <f t="shared" si="9"/>
        <v>42000</v>
      </c>
      <c r="G18" s="23">
        <f t="shared" si="13"/>
        <v>647000</v>
      </c>
      <c r="H18" s="9">
        <f t="shared" si="10"/>
        <v>5200</v>
      </c>
      <c r="I18" s="9">
        <f t="shared" si="11"/>
        <v>5200</v>
      </c>
      <c r="J18" s="13">
        <f t="shared" si="14"/>
        <v>105235.2</v>
      </c>
      <c r="L18" s="9">
        <f t="shared" si="12"/>
        <v>36800</v>
      </c>
    </row>
    <row r="19" spans="1:12" x14ac:dyDescent="0.25">
      <c r="B19" t="s">
        <v>13</v>
      </c>
      <c r="C19">
        <v>2</v>
      </c>
      <c r="D19" s="8">
        <v>2500</v>
      </c>
      <c r="E19" s="8">
        <v>5000</v>
      </c>
      <c r="F19" s="9">
        <f t="shared" si="9"/>
        <v>10000</v>
      </c>
      <c r="G19" s="23">
        <f t="shared" si="13"/>
        <v>657000</v>
      </c>
      <c r="H19" s="9">
        <f t="shared" si="10"/>
        <v>2500</v>
      </c>
      <c r="I19" s="9">
        <f t="shared" si="11"/>
        <v>5000</v>
      </c>
      <c r="J19" s="13">
        <f t="shared" si="14"/>
        <v>110235.2</v>
      </c>
      <c r="L19" s="9">
        <f t="shared" si="12"/>
        <v>5000</v>
      </c>
    </row>
    <row r="20" spans="1:12" ht="15.75" thickBot="1" x14ac:dyDescent="0.3">
      <c r="B20" t="s">
        <v>133</v>
      </c>
      <c r="C20">
        <v>1</v>
      </c>
      <c r="D20" s="8">
        <v>15340</v>
      </c>
      <c r="E20" s="8">
        <v>30000</v>
      </c>
      <c r="F20" s="9">
        <f t="shared" si="9"/>
        <v>30000</v>
      </c>
      <c r="G20" s="22">
        <f t="shared" si="13"/>
        <v>687000</v>
      </c>
      <c r="H20" s="9">
        <f t="shared" si="10"/>
        <v>14660</v>
      </c>
      <c r="I20" s="9">
        <f t="shared" si="11"/>
        <v>14660</v>
      </c>
      <c r="J20" s="11">
        <f t="shared" si="14"/>
        <v>124895.2</v>
      </c>
      <c r="L20" s="9">
        <f t="shared" si="12"/>
        <v>15340</v>
      </c>
    </row>
    <row r="21" spans="1:12" x14ac:dyDescent="0.25">
      <c r="A21" s="1"/>
      <c r="B21" s="1" t="s">
        <v>134</v>
      </c>
      <c r="C21" s="1"/>
      <c r="D21" s="10"/>
      <c r="E21" s="10"/>
      <c r="F21" s="11">
        <v>-3000</v>
      </c>
      <c r="G21" s="11">
        <f>G20+F21</f>
        <v>684000</v>
      </c>
      <c r="H21" s="9"/>
      <c r="I21" s="9"/>
      <c r="J21" s="13"/>
      <c r="L21" s="11">
        <f>SUM(L12:L20)</f>
        <v>562104.80000000005</v>
      </c>
    </row>
    <row r="22" spans="1:12" x14ac:dyDescent="0.25">
      <c r="A22" s="1"/>
      <c r="B22" s="1" t="s">
        <v>55</v>
      </c>
      <c r="C22" s="1"/>
      <c r="D22" s="10"/>
      <c r="E22" s="10"/>
      <c r="F22" s="11">
        <v>-2000</v>
      </c>
      <c r="G22" s="11">
        <f>G21+F22</f>
        <v>682000</v>
      </c>
      <c r="H22" s="9"/>
      <c r="I22" s="9"/>
      <c r="J22" s="13"/>
      <c r="L22" s="11"/>
    </row>
    <row r="23" spans="1:12" x14ac:dyDescent="0.25">
      <c r="B23" s="1" t="s">
        <v>17</v>
      </c>
      <c r="C23" s="1"/>
      <c r="D23" s="10"/>
      <c r="E23" s="10"/>
      <c r="F23" s="11">
        <v>-682000</v>
      </c>
      <c r="G23" s="11">
        <f>G22+F23</f>
        <v>0</v>
      </c>
      <c r="H23" s="9"/>
      <c r="I23" s="9"/>
      <c r="J23" s="13"/>
      <c r="L23" s="9"/>
    </row>
    <row r="24" spans="1:12" x14ac:dyDescent="0.25">
      <c r="B24" s="1"/>
      <c r="C24" s="1"/>
      <c r="D24" s="10"/>
      <c r="E24" s="10"/>
      <c r="F24" s="11"/>
      <c r="G24" s="11"/>
      <c r="H24" s="9"/>
      <c r="I24" s="9"/>
      <c r="J24" s="13"/>
      <c r="L24" s="9"/>
    </row>
    <row r="25" spans="1:12" x14ac:dyDescent="0.25">
      <c r="A25" s="1" t="s">
        <v>19</v>
      </c>
      <c r="B25" s="3" t="s">
        <v>12</v>
      </c>
      <c r="C25">
        <v>1</v>
      </c>
      <c r="D25" s="8">
        <v>35250</v>
      </c>
      <c r="E25" s="8">
        <v>45000</v>
      </c>
      <c r="F25" s="9">
        <f t="shared" ref="F25:F30" si="15">C25*E25</f>
        <v>45000</v>
      </c>
      <c r="G25" s="9">
        <v>45000</v>
      </c>
      <c r="H25" s="9">
        <f t="shared" ref="H25:H30" si="16">E25-D25</f>
        <v>9750</v>
      </c>
      <c r="I25" s="9">
        <f t="shared" ref="I25:I30" si="17">C25*H25</f>
        <v>9750</v>
      </c>
      <c r="J25" s="8">
        <v>9750</v>
      </c>
      <c r="L25" s="9">
        <f>C25*D25</f>
        <v>35250</v>
      </c>
    </row>
    <row r="26" spans="1:12" x14ac:dyDescent="0.25">
      <c r="A26" s="30"/>
      <c r="B26" s="3" t="s">
        <v>11</v>
      </c>
      <c r="C26">
        <v>2</v>
      </c>
      <c r="D26" s="8">
        <v>13800</v>
      </c>
      <c r="E26" s="8">
        <v>16000</v>
      </c>
      <c r="F26" s="9">
        <f t="shared" si="15"/>
        <v>32000</v>
      </c>
      <c r="G26" s="9">
        <f t="shared" ref="G26:G30" si="18">G25+F26</f>
        <v>77000</v>
      </c>
      <c r="H26" s="9">
        <f t="shared" si="16"/>
        <v>2200</v>
      </c>
      <c r="I26" s="9">
        <f t="shared" si="17"/>
        <v>4400</v>
      </c>
      <c r="J26" s="9">
        <f t="shared" ref="J26:J30" si="19">J25+I26</f>
        <v>14150</v>
      </c>
      <c r="L26" s="9">
        <f t="shared" ref="L26:L30" si="20">C26*D26</f>
        <v>27600</v>
      </c>
    </row>
    <row r="27" spans="1:12" x14ac:dyDescent="0.25">
      <c r="B27" s="3" t="s">
        <v>11</v>
      </c>
      <c r="C27">
        <v>1</v>
      </c>
      <c r="D27" s="8">
        <v>13800</v>
      </c>
      <c r="E27" s="8">
        <v>18000</v>
      </c>
      <c r="F27" s="9">
        <f t="shared" si="15"/>
        <v>18000</v>
      </c>
      <c r="G27" s="9">
        <f t="shared" si="18"/>
        <v>95000</v>
      </c>
      <c r="H27" s="9">
        <f t="shared" si="16"/>
        <v>4200</v>
      </c>
      <c r="I27" s="9">
        <f t="shared" si="17"/>
        <v>4200</v>
      </c>
      <c r="J27" s="9">
        <f t="shared" si="19"/>
        <v>18350</v>
      </c>
      <c r="L27" s="9">
        <f t="shared" si="20"/>
        <v>13800</v>
      </c>
    </row>
    <row r="28" spans="1:12" x14ac:dyDescent="0.25">
      <c r="B28" s="3" t="s">
        <v>14</v>
      </c>
      <c r="C28">
        <v>1</v>
      </c>
      <c r="D28" s="8">
        <v>76900</v>
      </c>
      <c r="E28" s="8">
        <v>85000</v>
      </c>
      <c r="F28" s="9">
        <f t="shared" si="15"/>
        <v>85000</v>
      </c>
      <c r="G28" s="9">
        <f t="shared" si="18"/>
        <v>180000</v>
      </c>
      <c r="H28" s="9">
        <f t="shared" si="16"/>
        <v>8100</v>
      </c>
      <c r="I28" s="9">
        <f t="shared" si="17"/>
        <v>8100</v>
      </c>
      <c r="J28" s="9">
        <f t="shared" si="19"/>
        <v>26450</v>
      </c>
      <c r="L28" s="9">
        <f t="shared" si="20"/>
        <v>76900</v>
      </c>
    </row>
    <row r="29" spans="1:12" x14ac:dyDescent="0.25">
      <c r="B29" s="3" t="s">
        <v>135</v>
      </c>
      <c r="C29">
        <v>1</v>
      </c>
      <c r="D29" s="8">
        <v>15000</v>
      </c>
      <c r="E29" s="8">
        <v>25000</v>
      </c>
      <c r="F29" s="9">
        <f t="shared" si="15"/>
        <v>25000</v>
      </c>
      <c r="G29" s="23">
        <f t="shared" si="18"/>
        <v>205000</v>
      </c>
      <c r="H29" s="9">
        <f t="shared" si="16"/>
        <v>10000</v>
      </c>
      <c r="I29" s="9">
        <f t="shared" si="17"/>
        <v>10000</v>
      </c>
      <c r="J29" s="13">
        <f t="shared" si="19"/>
        <v>36450</v>
      </c>
      <c r="L29" s="9">
        <f t="shared" si="20"/>
        <v>15000</v>
      </c>
    </row>
    <row r="30" spans="1:12" ht="15.75" thickBot="1" x14ac:dyDescent="0.3">
      <c r="B30" s="3" t="s">
        <v>14</v>
      </c>
      <c r="C30">
        <v>6</v>
      </c>
      <c r="D30" s="8">
        <v>76900</v>
      </c>
      <c r="E30" s="8">
        <v>85000</v>
      </c>
      <c r="F30" s="9">
        <f t="shared" si="15"/>
        <v>510000</v>
      </c>
      <c r="G30" s="22">
        <f t="shared" si="18"/>
        <v>715000</v>
      </c>
      <c r="H30" s="9">
        <f t="shared" si="16"/>
        <v>8100</v>
      </c>
      <c r="I30" s="9">
        <f t="shared" si="17"/>
        <v>48600</v>
      </c>
      <c r="J30" s="11">
        <f t="shared" si="19"/>
        <v>85050</v>
      </c>
      <c r="L30" s="9">
        <f t="shared" si="20"/>
        <v>461400</v>
      </c>
    </row>
    <row r="31" spans="1:12" x14ac:dyDescent="0.25">
      <c r="B31" s="1" t="s">
        <v>39</v>
      </c>
      <c r="C31" s="1"/>
      <c r="D31" s="10"/>
      <c r="E31" s="10"/>
      <c r="F31" s="11">
        <v>-2000</v>
      </c>
      <c r="G31" s="11">
        <f>G30+F31</f>
        <v>713000</v>
      </c>
      <c r="H31" s="9"/>
      <c r="I31" s="9"/>
      <c r="J31" s="11"/>
      <c r="L31" s="11">
        <f>SUM(L25:L30)</f>
        <v>629950</v>
      </c>
    </row>
    <row r="32" spans="1:12" s="3" customFormat="1" x14ac:dyDescent="0.25">
      <c r="A32"/>
      <c r="B32" s="1" t="s">
        <v>136</v>
      </c>
      <c r="C32" s="1"/>
      <c r="D32" s="10"/>
      <c r="E32" s="10"/>
      <c r="F32" s="10">
        <v>-10000</v>
      </c>
      <c r="G32" s="11">
        <f>G31+F32</f>
        <v>703000</v>
      </c>
      <c r="H32"/>
      <c r="I32"/>
      <c r="J32"/>
      <c r="L32" s="13"/>
    </row>
    <row r="33" spans="1:12" s="3" customFormat="1" x14ac:dyDescent="0.25">
      <c r="A33"/>
      <c r="B33" s="1" t="s">
        <v>137</v>
      </c>
      <c r="C33" s="1"/>
      <c r="D33" s="10"/>
      <c r="E33" s="10"/>
      <c r="F33" s="10">
        <v>-193000</v>
      </c>
      <c r="G33" s="11">
        <f>G32+F33</f>
        <v>510000</v>
      </c>
      <c r="H33"/>
      <c r="I33"/>
      <c r="J33"/>
      <c r="L33" s="13"/>
    </row>
    <row r="34" spans="1:12" s="3" customFormat="1" x14ac:dyDescent="0.25">
      <c r="A34"/>
      <c r="B34" s="1" t="s">
        <v>139</v>
      </c>
      <c r="C34" s="1"/>
      <c r="D34" s="10"/>
      <c r="E34" s="10"/>
      <c r="F34" s="10">
        <v>-510000</v>
      </c>
      <c r="G34" s="11">
        <f>G33+F34</f>
        <v>0</v>
      </c>
      <c r="H34"/>
      <c r="I34"/>
      <c r="J34"/>
      <c r="L34" s="13"/>
    </row>
    <row r="35" spans="1:12" s="3" customFormat="1" x14ac:dyDescent="0.25">
      <c r="A35"/>
      <c r="B35" s="1"/>
      <c r="C35" s="1"/>
      <c r="D35" s="10"/>
      <c r="E35" s="10"/>
      <c r="F35" s="10"/>
      <c r="G35" s="11"/>
      <c r="H35"/>
      <c r="I35"/>
      <c r="J35"/>
      <c r="L35" s="13"/>
    </row>
    <row r="36" spans="1:12" s="3" customFormat="1" x14ac:dyDescent="0.25">
      <c r="A36" s="1" t="s">
        <v>138</v>
      </c>
      <c r="B36" s="1" t="s">
        <v>11</v>
      </c>
      <c r="C36" s="1">
        <v>2</v>
      </c>
      <c r="D36" s="10">
        <v>13800</v>
      </c>
      <c r="E36" s="10">
        <v>18000</v>
      </c>
      <c r="F36" s="10">
        <f>C36*E36</f>
        <v>36000</v>
      </c>
      <c r="G36" s="11">
        <v>36000</v>
      </c>
      <c r="H36" s="39">
        <f>E36-D36</f>
        <v>4200</v>
      </c>
      <c r="I36" s="39">
        <f>H36*C36</f>
        <v>8400</v>
      </c>
      <c r="J36" s="40">
        <v>8400</v>
      </c>
      <c r="L36" s="13">
        <f>C36*D36</f>
        <v>27600</v>
      </c>
    </row>
    <row r="37" spans="1:12" s="3" customFormat="1" ht="15.75" thickBot="1" x14ac:dyDescent="0.3">
      <c r="A37"/>
      <c r="B37" s="1" t="s">
        <v>12</v>
      </c>
      <c r="C37" s="1">
        <v>1</v>
      </c>
      <c r="D37" s="10">
        <v>35250</v>
      </c>
      <c r="E37" s="10">
        <v>39000</v>
      </c>
      <c r="F37" s="10">
        <f>C37*E37</f>
        <v>39000</v>
      </c>
      <c r="G37" s="22">
        <f>G36+F37</f>
        <v>75000</v>
      </c>
      <c r="H37" s="39">
        <f>E37-D37</f>
        <v>3750</v>
      </c>
      <c r="I37" s="39">
        <f>H37*C37</f>
        <v>3750</v>
      </c>
      <c r="J37" s="41">
        <f>J36+I37</f>
        <v>12150</v>
      </c>
      <c r="L37" s="13">
        <f>C37*D37</f>
        <v>35250</v>
      </c>
    </row>
    <row r="38" spans="1:12" s="3" customFormat="1" x14ac:dyDescent="0.25">
      <c r="A38"/>
      <c r="B38" s="1" t="s">
        <v>137</v>
      </c>
      <c r="C38" s="1"/>
      <c r="D38" s="10"/>
      <c r="E38" s="10"/>
      <c r="F38" s="10">
        <v>-75000</v>
      </c>
      <c r="G38" s="11">
        <f>G37+F38</f>
        <v>0</v>
      </c>
      <c r="H38"/>
      <c r="I38"/>
      <c r="J38"/>
      <c r="L38" s="11">
        <f>SUM(L36:L37)</f>
        <v>62850</v>
      </c>
    </row>
    <row r="39" spans="1:12" x14ac:dyDescent="0.25">
      <c r="B39" s="1"/>
      <c r="C39" s="1"/>
      <c r="D39" s="10"/>
      <c r="E39" s="10"/>
      <c r="F39" s="10"/>
      <c r="G39" s="11"/>
      <c r="L39" s="13"/>
    </row>
    <row r="40" spans="1:12" x14ac:dyDescent="0.25">
      <c r="A40" s="1" t="s">
        <v>20</v>
      </c>
      <c r="B40" s="3" t="s">
        <v>11</v>
      </c>
      <c r="C40">
        <v>42</v>
      </c>
      <c r="D40" s="8">
        <v>13800</v>
      </c>
      <c r="E40" s="8">
        <v>16000</v>
      </c>
      <c r="F40" s="13">
        <f t="shared" ref="F40:F46" si="21">C40*E40</f>
        <v>672000</v>
      </c>
      <c r="G40" s="13">
        <v>672000</v>
      </c>
      <c r="H40" s="13">
        <f t="shared" ref="H40:H46" si="22">E40-D40</f>
        <v>2200</v>
      </c>
      <c r="I40" s="13">
        <f t="shared" ref="I40:I46" si="23">C40*H40</f>
        <v>92400</v>
      </c>
      <c r="J40" s="13">
        <v>92400</v>
      </c>
      <c r="L40" s="13">
        <f>C40*D40</f>
        <v>579600</v>
      </c>
    </row>
    <row r="41" spans="1:12" x14ac:dyDescent="0.25">
      <c r="B41" s="3" t="s">
        <v>12</v>
      </c>
      <c r="C41">
        <v>23</v>
      </c>
      <c r="D41" s="8">
        <v>35250</v>
      </c>
      <c r="E41" s="8">
        <v>39000</v>
      </c>
      <c r="F41" s="13">
        <f t="shared" si="21"/>
        <v>897000</v>
      </c>
      <c r="G41" s="13">
        <f>G40+F41</f>
        <v>1569000</v>
      </c>
      <c r="H41" s="13">
        <f t="shared" si="22"/>
        <v>3750</v>
      </c>
      <c r="I41" s="13">
        <f t="shared" si="23"/>
        <v>86250</v>
      </c>
      <c r="J41" s="13">
        <f>J40+I41</f>
        <v>178650</v>
      </c>
      <c r="L41" s="13">
        <f t="shared" ref="L41:L46" si="24">C41*D41</f>
        <v>810750</v>
      </c>
    </row>
    <row r="42" spans="1:12" x14ac:dyDescent="0.25">
      <c r="B42" s="3" t="s">
        <v>48</v>
      </c>
      <c r="C42">
        <v>3</v>
      </c>
      <c r="D42" s="8">
        <v>18000</v>
      </c>
      <c r="E42" s="8">
        <v>19000</v>
      </c>
      <c r="F42" s="13">
        <f t="shared" si="21"/>
        <v>57000</v>
      </c>
      <c r="G42" s="23">
        <f>G41+F42</f>
        <v>1626000</v>
      </c>
      <c r="H42" s="13">
        <f t="shared" si="22"/>
        <v>1000</v>
      </c>
      <c r="I42" s="13">
        <f t="shared" si="23"/>
        <v>3000</v>
      </c>
      <c r="J42" s="13">
        <f>J41+I42</f>
        <v>181650</v>
      </c>
      <c r="L42" s="13">
        <f t="shared" si="24"/>
        <v>54000</v>
      </c>
    </row>
    <row r="43" spans="1:12" x14ac:dyDescent="0.25">
      <c r="B43" s="3" t="s">
        <v>14</v>
      </c>
      <c r="C43">
        <v>1</v>
      </c>
      <c r="D43" s="8">
        <v>76900</v>
      </c>
      <c r="E43" s="8">
        <v>85000</v>
      </c>
      <c r="F43" s="13">
        <f t="shared" si="21"/>
        <v>85000</v>
      </c>
      <c r="G43" s="23">
        <f t="shared" ref="G43:G46" si="25">G42+F43</f>
        <v>1711000</v>
      </c>
      <c r="H43" s="13">
        <f t="shared" si="22"/>
        <v>8100</v>
      </c>
      <c r="I43" s="13">
        <f t="shared" si="23"/>
        <v>8100</v>
      </c>
      <c r="J43" s="13">
        <f t="shared" ref="J43:J46" si="26">J42+I43</f>
        <v>189750</v>
      </c>
      <c r="L43" s="13">
        <f t="shared" si="24"/>
        <v>76900</v>
      </c>
    </row>
    <row r="44" spans="1:12" x14ac:dyDescent="0.25">
      <c r="B44" s="3" t="s">
        <v>58</v>
      </c>
      <c r="C44">
        <v>1</v>
      </c>
      <c r="D44" s="8">
        <v>20000</v>
      </c>
      <c r="E44" s="8">
        <v>21000</v>
      </c>
      <c r="F44" s="13">
        <f t="shared" si="21"/>
        <v>21000</v>
      </c>
      <c r="G44" s="23">
        <f t="shared" si="25"/>
        <v>1732000</v>
      </c>
      <c r="H44" s="13">
        <f t="shared" si="22"/>
        <v>1000</v>
      </c>
      <c r="I44" s="13">
        <f t="shared" si="23"/>
        <v>1000</v>
      </c>
      <c r="J44" s="13">
        <f t="shared" si="26"/>
        <v>190750</v>
      </c>
      <c r="L44" s="13">
        <f t="shared" si="24"/>
        <v>20000</v>
      </c>
    </row>
    <row r="45" spans="1:12" x14ac:dyDescent="0.25">
      <c r="B45" s="3" t="s">
        <v>56</v>
      </c>
      <c r="C45">
        <v>4</v>
      </c>
      <c r="D45" s="8">
        <v>38000</v>
      </c>
      <c r="E45" s="8">
        <v>40000</v>
      </c>
      <c r="F45" s="13">
        <f t="shared" si="21"/>
        <v>160000</v>
      </c>
      <c r="G45" s="23">
        <f t="shared" si="25"/>
        <v>1892000</v>
      </c>
      <c r="H45" s="13">
        <f t="shared" si="22"/>
        <v>2000</v>
      </c>
      <c r="I45" s="13">
        <f t="shared" si="23"/>
        <v>8000</v>
      </c>
      <c r="J45" s="13">
        <f t="shared" si="26"/>
        <v>198750</v>
      </c>
      <c r="L45" s="13">
        <f t="shared" si="24"/>
        <v>152000</v>
      </c>
    </row>
    <row r="46" spans="1:12" ht="15.75" thickBot="1" x14ac:dyDescent="0.3">
      <c r="B46" s="3" t="s">
        <v>79</v>
      </c>
      <c r="C46">
        <v>2</v>
      </c>
      <c r="D46" s="8">
        <v>38800</v>
      </c>
      <c r="E46" s="8">
        <v>45000</v>
      </c>
      <c r="F46" s="13">
        <f t="shared" si="21"/>
        <v>90000</v>
      </c>
      <c r="G46" s="22">
        <f t="shared" si="25"/>
        <v>1982000</v>
      </c>
      <c r="H46" s="13">
        <f t="shared" si="22"/>
        <v>6200</v>
      </c>
      <c r="I46" s="13">
        <f t="shared" si="23"/>
        <v>12400</v>
      </c>
      <c r="J46" s="11">
        <f t="shared" si="26"/>
        <v>211150</v>
      </c>
      <c r="L46" s="13">
        <f t="shared" si="24"/>
        <v>77600</v>
      </c>
    </row>
    <row r="47" spans="1:12" x14ac:dyDescent="0.25">
      <c r="B47" s="1" t="s">
        <v>21</v>
      </c>
      <c r="C47" s="1"/>
      <c r="D47" s="10"/>
      <c r="E47" s="10"/>
      <c r="F47" s="10">
        <v>-5000</v>
      </c>
      <c r="G47" s="11">
        <f>G46+F47</f>
        <v>1977000</v>
      </c>
      <c r="L47" s="11">
        <f>SUM(L40:L46)</f>
        <v>1770850</v>
      </c>
    </row>
    <row r="48" spans="1:12" x14ac:dyDescent="0.25">
      <c r="B48" s="1" t="s">
        <v>71</v>
      </c>
      <c r="C48" s="1"/>
      <c r="D48" s="10"/>
      <c r="E48" s="10"/>
      <c r="F48" s="10">
        <v>-30000</v>
      </c>
      <c r="G48" s="11">
        <f t="shared" ref="G48:G53" si="27">G47+F48</f>
        <v>1947000</v>
      </c>
    </row>
    <row r="49" spans="1:12" x14ac:dyDescent="0.25">
      <c r="B49" s="1" t="s">
        <v>72</v>
      </c>
      <c r="C49" s="1"/>
      <c r="D49" s="10"/>
      <c r="E49" s="10"/>
      <c r="F49" s="10">
        <v>-5000</v>
      </c>
      <c r="G49" s="11">
        <f t="shared" si="27"/>
        <v>1942000</v>
      </c>
    </row>
    <row r="50" spans="1:12" x14ac:dyDescent="0.25">
      <c r="B50" s="1" t="s">
        <v>109</v>
      </c>
      <c r="C50" s="1"/>
      <c r="D50" s="10"/>
      <c r="E50" s="10"/>
      <c r="F50" s="10">
        <v>-32000</v>
      </c>
      <c r="G50" s="11">
        <f t="shared" si="27"/>
        <v>1910000</v>
      </c>
    </row>
    <row r="51" spans="1:12" x14ac:dyDescent="0.25">
      <c r="B51" s="1" t="s">
        <v>110</v>
      </c>
      <c r="C51" s="1"/>
      <c r="D51" s="10"/>
      <c r="E51" s="10"/>
      <c r="F51" s="10">
        <v>-435000</v>
      </c>
      <c r="G51" s="11">
        <f t="shared" si="27"/>
        <v>1475000</v>
      </c>
    </row>
    <row r="52" spans="1:12" x14ac:dyDescent="0.25">
      <c r="B52" s="1" t="s">
        <v>111</v>
      </c>
      <c r="C52" s="1"/>
      <c r="D52" s="10"/>
      <c r="E52" s="10"/>
      <c r="F52" s="10">
        <v>-39000</v>
      </c>
      <c r="G52" s="11">
        <f t="shared" si="27"/>
        <v>1436000</v>
      </c>
    </row>
    <row r="53" spans="1:12" x14ac:dyDescent="0.25">
      <c r="B53" s="1" t="s">
        <v>112</v>
      </c>
      <c r="C53" s="1"/>
      <c r="D53" s="10"/>
      <c r="E53" s="10"/>
      <c r="F53" s="10">
        <v>-1000000</v>
      </c>
      <c r="G53" s="11">
        <f t="shared" si="27"/>
        <v>436000</v>
      </c>
    </row>
    <row r="54" spans="1:12" x14ac:dyDescent="0.25">
      <c r="B54" s="1" t="s">
        <v>73</v>
      </c>
      <c r="C54" s="1"/>
      <c r="D54" s="10"/>
      <c r="E54" s="10"/>
      <c r="F54" s="10"/>
      <c r="G54" s="11"/>
    </row>
    <row r="55" spans="1:12" x14ac:dyDescent="0.25">
      <c r="B55" s="1"/>
      <c r="C55" s="1"/>
      <c r="D55" s="10"/>
      <c r="E55" s="10"/>
      <c r="F55" s="10"/>
      <c r="G55" s="11"/>
    </row>
    <row r="56" spans="1:12" s="3" customFormat="1" ht="15.75" thickBot="1" x14ac:dyDescent="0.3">
      <c r="A56" s="1" t="s">
        <v>32</v>
      </c>
      <c r="B56" s="3" t="s">
        <v>52</v>
      </c>
      <c r="C56" s="3">
        <v>6</v>
      </c>
      <c r="D56" s="12">
        <v>15340</v>
      </c>
      <c r="E56" s="12">
        <v>25000</v>
      </c>
      <c r="F56" s="13">
        <f>C56*E56</f>
        <v>150000</v>
      </c>
      <c r="G56" s="22">
        <v>150000</v>
      </c>
      <c r="H56" s="13">
        <f>E56-D56</f>
        <v>9660</v>
      </c>
      <c r="I56" s="13">
        <f>C56*H56</f>
        <v>57960</v>
      </c>
      <c r="J56" s="10">
        <v>57960</v>
      </c>
      <c r="L56" s="13">
        <f>C56*D56</f>
        <v>92040</v>
      </c>
    </row>
    <row r="57" spans="1:12" x14ac:dyDescent="0.25">
      <c r="B57" s="1" t="s">
        <v>67</v>
      </c>
      <c r="E57" s="10"/>
      <c r="F57" s="10">
        <v>-1000</v>
      </c>
      <c r="G57" s="11">
        <f>G56+F57</f>
        <v>149000</v>
      </c>
      <c r="L57" s="11">
        <f>SUM(L56:L56)</f>
        <v>92040</v>
      </c>
    </row>
    <row r="58" spans="1:12" x14ac:dyDescent="0.25">
      <c r="B58" s="1" t="s">
        <v>17</v>
      </c>
      <c r="E58" s="10"/>
      <c r="F58" s="32">
        <v>-149000</v>
      </c>
      <c r="G58" s="11">
        <f>G57+F58</f>
        <v>0</v>
      </c>
    </row>
    <row r="59" spans="1:12" x14ac:dyDescent="0.25">
      <c r="E59" s="10"/>
    </row>
  </sheetData>
  <mergeCells count="1">
    <mergeCell ref="F1:J1"/>
  </mergeCells>
  <pageMargins left="0.7" right="0.7" top="0.75" bottom="0.75" header="0.3" footer="0.3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15" workbookViewId="0">
      <selection activeCell="G39" sqref="G39"/>
    </sheetView>
  </sheetViews>
  <sheetFormatPr defaultRowHeight="15" x14ac:dyDescent="0.25"/>
  <cols>
    <col min="1" max="1" width="11.7109375" customWidth="1"/>
    <col min="2" max="2" width="26.28515625" customWidth="1"/>
    <col min="3" max="3" width="5.28515625" customWidth="1"/>
    <col min="4" max="5" width="11.5703125" style="8" bestFit="1" customWidth="1"/>
    <col min="6" max="6" width="14" bestFit="1" customWidth="1"/>
    <col min="7" max="7" width="16.7109375" customWidth="1"/>
    <col min="8" max="8" width="11.5703125" customWidth="1"/>
    <col min="9" max="9" width="11.5703125" bestFit="1" customWidth="1"/>
    <col min="10" max="10" width="14.5703125" style="8" customWidth="1"/>
    <col min="12" max="12" width="13.140625" customWidth="1"/>
  </cols>
  <sheetData>
    <row r="1" spans="1:13" ht="15.75" x14ac:dyDescent="0.25">
      <c r="A1" s="34" t="s">
        <v>85</v>
      </c>
      <c r="B1" s="34"/>
      <c r="C1" s="34"/>
      <c r="D1" s="34"/>
      <c r="E1" s="34"/>
      <c r="F1" s="34"/>
      <c r="G1" s="34"/>
      <c r="H1" s="34"/>
      <c r="I1" s="34"/>
      <c r="J1" s="34"/>
    </row>
    <row r="2" spans="1:13" ht="45" x14ac:dyDescent="0.25">
      <c r="A2" s="5" t="s">
        <v>8</v>
      </c>
      <c r="B2" s="5" t="s">
        <v>0</v>
      </c>
      <c r="C2" s="5" t="s">
        <v>1</v>
      </c>
      <c r="D2" s="7" t="s">
        <v>2</v>
      </c>
      <c r="E2" s="7" t="s">
        <v>3</v>
      </c>
      <c r="F2" s="5" t="s">
        <v>5</v>
      </c>
      <c r="G2" s="5" t="s">
        <v>6</v>
      </c>
      <c r="H2" s="5" t="s">
        <v>4</v>
      </c>
      <c r="I2" s="5" t="s">
        <v>7</v>
      </c>
      <c r="J2" s="7" t="s">
        <v>10</v>
      </c>
    </row>
    <row r="3" spans="1:13" x14ac:dyDescent="0.25">
      <c r="A3" s="1" t="s">
        <v>33</v>
      </c>
      <c r="B3" t="s">
        <v>11</v>
      </c>
      <c r="C3">
        <v>59</v>
      </c>
      <c r="D3" s="8">
        <v>10500</v>
      </c>
      <c r="E3" s="8">
        <v>13000</v>
      </c>
      <c r="F3" s="9">
        <f>C3*E3</f>
        <v>767000</v>
      </c>
      <c r="G3" s="9">
        <v>767000</v>
      </c>
      <c r="H3" s="9">
        <f t="shared" ref="H3:H10" si="0">E3-D3</f>
        <v>2500</v>
      </c>
      <c r="I3" s="9">
        <f>C3*H3</f>
        <v>147500</v>
      </c>
      <c r="J3" s="8">
        <v>147500</v>
      </c>
      <c r="L3" s="9">
        <f>C3*D3</f>
        <v>619500</v>
      </c>
    </row>
    <row r="4" spans="1:13" x14ac:dyDescent="0.25">
      <c r="A4" s="1"/>
      <c r="B4" t="s">
        <v>30</v>
      </c>
      <c r="C4">
        <v>4</v>
      </c>
      <c r="D4" s="8">
        <v>35800</v>
      </c>
      <c r="E4" s="8">
        <v>42500</v>
      </c>
      <c r="F4" s="9">
        <f>C4*E4</f>
        <v>170000</v>
      </c>
      <c r="G4" s="23">
        <f t="shared" ref="G4:G10" si="1">G3+F4</f>
        <v>937000</v>
      </c>
      <c r="H4" s="9">
        <f t="shared" si="0"/>
        <v>6700</v>
      </c>
      <c r="I4" s="9">
        <f>C4*H4</f>
        <v>26800</v>
      </c>
      <c r="J4" s="12">
        <f>J3+I4</f>
        <v>174300</v>
      </c>
      <c r="L4" s="9">
        <f t="shared" ref="L4:L10" si="2">C4*D4</f>
        <v>143200</v>
      </c>
    </row>
    <row r="5" spans="1:13" x14ac:dyDescent="0.25">
      <c r="A5" s="1"/>
      <c r="B5" t="s">
        <v>12</v>
      </c>
      <c r="C5">
        <v>6</v>
      </c>
      <c r="D5" s="8">
        <v>34500</v>
      </c>
      <c r="E5" s="8">
        <v>39000</v>
      </c>
      <c r="F5" s="9">
        <f t="shared" ref="F5:F10" si="3">C5*E5</f>
        <v>234000</v>
      </c>
      <c r="G5" s="23">
        <f t="shared" si="1"/>
        <v>1171000</v>
      </c>
      <c r="H5" s="9">
        <f t="shared" si="0"/>
        <v>4500</v>
      </c>
      <c r="I5" s="9">
        <f t="shared" ref="I5:I10" si="4">C5*H5</f>
        <v>27000</v>
      </c>
      <c r="J5" s="12">
        <f t="shared" ref="J5:J10" si="5">J4+I5</f>
        <v>201300</v>
      </c>
      <c r="L5" s="9">
        <f t="shared" si="2"/>
        <v>207000</v>
      </c>
      <c r="M5" t="s">
        <v>31</v>
      </c>
    </row>
    <row r="6" spans="1:13" x14ac:dyDescent="0.25">
      <c r="A6" s="1"/>
      <c r="B6" t="s">
        <v>37</v>
      </c>
      <c r="C6">
        <v>8</v>
      </c>
      <c r="D6" s="8">
        <v>30500</v>
      </c>
      <c r="E6" s="8">
        <v>35000</v>
      </c>
      <c r="F6" s="9">
        <f t="shared" si="3"/>
        <v>280000</v>
      </c>
      <c r="G6" s="23">
        <f t="shared" si="1"/>
        <v>1451000</v>
      </c>
      <c r="H6" s="9">
        <f t="shared" si="0"/>
        <v>4500</v>
      </c>
      <c r="I6" s="9">
        <f t="shared" si="4"/>
        <v>36000</v>
      </c>
      <c r="J6" s="12">
        <f t="shared" si="5"/>
        <v>237300</v>
      </c>
      <c r="L6" s="9">
        <f t="shared" si="2"/>
        <v>244000</v>
      </c>
    </row>
    <row r="7" spans="1:13" x14ac:dyDescent="0.25">
      <c r="A7" s="1"/>
      <c r="B7" t="s">
        <v>70</v>
      </c>
      <c r="C7">
        <v>1</v>
      </c>
      <c r="D7" s="8">
        <v>76900</v>
      </c>
      <c r="E7" s="8">
        <v>85000</v>
      </c>
      <c r="F7" s="9">
        <f t="shared" si="3"/>
        <v>85000</v>
      </c>
      <c r="G7" s="23">
        <f t="shared" si="1"/>
        <v>1536000</v>
      </c>
      <c r="H7" s="9">
        <f t="shared" si="0"/>
        <v>8100</v>
      </c>
      <c r="I7" s="9">
        <f t="shared" si="4"/>
        <v>8100</v>
      </c>
      <c r="J7" s="12">
        <f t="shared" si="5"/>
        <v>245400</v>
      </c>
      <c r="L7" s="9">
        <f t="shared" si="2"/>
        <v>76900</v>
      </c>
    </row>
    <row r="8" spans="1:13" x14ac:dyDescent="0.25">
      <c r="A8" s="1"/>
      <c r="B8" t="s">
        <v>38</v>
      </c>
      <c r="C8">
        <v>5</v>
      </c>
      <c r="D8" s="8">
        <v>2800</v>
      </c>
      <c r="E8" s="8">
        <v>3750</v>
      </c>
      <c r="F8" s="9">
        <f t="shared" si="3"/>
        <v>18750</v>
      </c>
      <c r="G8" s="23">
        <f t="shared" si="1"/>
        <v>1554750</v>
      </c>
      <c r="H8" s="9">
        <f t="shared" si="0"/>
        <v>950</v>
      </c>
      <c r="I8" s="9">
        <f t="shared" si="4"/>
        <v>4750</v>
      </c>
      <c r="J8" s="12">
        <f t="shared" si="5"/>
        <v>250150</v>
      </c>
      <c r="L8" s="9">
        <f t="shared" si="2"/>
        <v>14000</v>
      </c>
    </row>
    <row r="9" spans="1:13" x14ac:dyDescent="0.25">
      <c r="A9" s="1"/>
      <c r="B9" t="s">
        <v>78</v>
      </c>
      <c r="C9">
        <v>4</v>
      </c>
      <c r="D9" s="8">
        <v>23500</v>
      </c>
      <c r="E9" s="8">
        <v>25500</v>
      </c>
      <c r="F9" s="9">
        <f t="shared" si="3"/>
        <v>102000</v>
      </c>
      <c r="G9" s="23">
        <f t="shared" si="1"/>
        <v>1656750</v>
      </c>
      <c r="H9" s="9">
        <f t="shared" si="0"/>
        <v>2000</v>
      </c>
      <c r="I9" s="9">
        <f t="shared" si="4"/>
        <v>8000</v>
      </c>
      <c r="J9" s="12">
        <f t="shared" si="5"/>
        <v>258150</v>
      </c>
      <c r="L9" s="9">
        <f t="shared" si="2"/>
        <v>94000</v>
      </c>
    </row>
    <row r="10" spans="1:13" ht="15.75" thickBot="1" x14ac:dyDescent="0.3">
      <c r="A10" s="1"/>
      <c r="B10" t="s">
        <v>79</v>
      </c>
      <c r="C10">
        <v>2</v>
      </c>
      <c r="D10" s="8">
        <v>35500</v>
      </c>
      <c r="E10" s="8">
        <v>40000</v>
      </c>
      <c r="F10" s="9">
        <f t="shared" si="3"/>
        <v>80000</v>
      </c>
      <c r="G10" s="22">
        <f t="shared" si="1"/>
        <v>1736750</v>
      </c>
      <c r="H10" s="9">
        <f t="shared" si="0"/>
        <v>4500</v>
      </c>
      <c r="I10" s="9">
        <f t="shared" si="4"/>
        <v>9000</v>
      </c>
      <c r="J10" s="10">
        <f t="shared" si="5"/>
        <v>267150</v>
      </c>
      <c r="L10" s="9">
        <f t="shared" si="2"/>
        <v>71000</v>
      </c>
    </row>
    <row r="11" spans="1:13" x14ac:dyDescent="0.25">
      <c r="B11" s="1" t="s">
        <v>80</v>
      </c>
      <c r="C11" s="1"/>
      <c r="D11" s="10"/>
      <c r="E11" s="10"/>
      <c r="F11" s="10">
        <v>-30000</v>
      </c>
      <c r="G11" s="11">
        <f>G10+F11</f>
        <v>1706750</v>
      </c>
      <c r="L11" s="11">
        <f>SUM(L3:L10)</f>
        <v>1469600</v>
      </c>
    </row>
    <row r="12" spans="1:13" x14ac:dyDescent="0.25">
      <c r="B12" s="1" t="s">
        <v>81</v>
      </c>
      <c r="C12" s="1"/>
      <c r="D12" s="10"/>
      <c r="E12" s="10"/>
      <c r="F12" s="10">
        <v>-60000</v>
      </c>
      <c r="G12" s="11">
        <f>G11+F12</f>
        <v>1646750</v>
      </c>
      <c r="L12" s="9"/>
    </row>
    <row r="13" spans="1:13" x14ac:dyDescent="0.25">
      <c r="B13" s="1" t="s">
        <v>82</v>
      </c>
      <c r="C13" s="1"/>
      <c r="D13" s="10"/>
      <c r="E13" s="10"/>
      <c r="F13" s="10">
        <v>-6000</v>
      </c>
      <c r="G13" s="11">
        <f>G12+F13</f>
        <v>1640750</v>
      </c>
      <c r="L13" s="9"/>
    </row>
    <row r="14" spans="1:13" x14ac:dyDescent="0.25">
      <c r="B14" s="1" t="s">
        <v>69</v>
      </c>
      <c r="C14" s="1"/>
      <c r="D14" s="10"/>
      <c r="E14" s="10"/>
      <c r="F14" s="10">
        <v>-851750</v>
      </c>
      <c r="G14" s="11">
        <f>G13+F14</f>
        <v>789000</v>
      </c>
      <c r="L14" s="9"/>
    </row>
    <row r="15" spans="1:13" x14ac:dyDescent="0.25">
      <c r="B15" s="1" t="s">
        <v>83</v>
      </c>
      <c r="C15" s="1"/>
      <c r="D15" s="10"/>
      <c r="E15" s="10"/>
      <c r="F15" s="10">
        <v>-117000</v>
      </c>
      <c r="G15" s="11">
        <f t="shared" ref="G15:G16" si="6">G14+F15</f>
        <v>672000</v>
      </c>
      <c r="L15" s="9"/>
    </row>
    <row r="16" spans="1:13" x14ac:dyDescent="0.25">
      <c r="B16" s="1" t="s">
        <v>84</v>
      </c>
      <c r="C16" s="1"/>
      <c r="D16" s="10"/>
      <c r="E16" s="10"/>
      <c r="F16" s="10">
        <v>-78000</v>
      </c>
      <c r="G16" s="11">
        <f t="shared" si="6"/>
        <v>594000</v>
      </c>
      <c r="L16" s="9"/>
    </row>
    <row r="17" spans="1:12" x14ac:dyDescent="0.25">
      <c r="B17" s="1"/>
      <c r="C17" s="1"/>
      <c r="D17" s="10"/>
      <c r="E17" s="10"/>
      <c r="F17" s="10"/>
      <c r="G17" s="11"/>
    </row>
    <row r="18" spans="1:12" x14ac:dyDescent="0.25">
      <c r="A18" s="1" t="s">
        <v>22</v>
      </c>
      <c r="B18" s="1" t="s">
        <v>11</v>
      </c>
      <c r="C18" s="3">
        <v>46</v>
      </c>
      <c r="D18" s="12">
        <v>10500</v>
      </c>
      <c r="E18" s="12">
        <v>13000</v>
      </c>
      <c r="F18" s="13">
        <f>C18*E18</f>
        <v>598000</v>
      </c>
      <c r="G18" s="23">
        <v>598000</v>
      </c>
      <c r="H18" s="9">
        <f>E18-D18</f>
        <v>2500</v>
      </c>
      <c r="I18" s="9">
        <f>C18*H18</f>
        <v>115000</v>
      </c>
      <c r="J18" s="12">
        <v>115000</v>
      </c>
      <c r="L18" s="9">
        <f>C18*D18</f>
        <v>483000</v>
      </c>
    </row>
    <row r="19" spans="1:12" x14ac:dyDescent="0.25">
      <c r="A19" s="1"/>
      <c r="B19" s="1" t="s">
        <v>12</v>
      </c>
      <c r="C19" s="3">
        <v>3</v>
      </c>
      <c r="D19" s="12">
        <v>34500</v>
      </c>
      <c r="E19" s="12">
        <v>39000</v>
      </c>
      <c r="F19" s="13">
        <f>C19*E19</f>
        <v>117000</v>
      </c>
      <c r="G19" s="23">
        <f>G18+F19</f>
        <v>715000</v>
      </c>
      <c r="H19" s="9">
        <f>E19-D19</f>
        <v>4500</v>
      </c>
      <c r="I19" s="9">
        <f>C19*H19</f>
        <v>13500</v>
      </c>
      <c r="J19" s="12">
        <f>J18+I19</f>
        <v>128500</v>
      </c>
      <c r="L19" s="9">
        <f t="shared" ref="L19:L20" si="7">C19*D19</f>
        <v>103500</v>
      </c>
    </row>
    <row r="20" spans="1:12" ht="15.75" thickBot="1" x14ac:dyDescent="0.3">
      <c r="A20" s="1"/>
      <c r="B20" s="1" t="s">
        <v>37</v>
      </c>
      <c r="C20" s="3">
        <v>12</v>
      </c>
      <c r="D20" s="12">
        <v>30500</v>
      </c>
      <c r="E20" s="12">
        <v>35000</v>
      </c>
      <c r="F20" s="13">
        <f t="shared" ref="F20" si="8">C20*E20</f>
        <v>420000</v>
      </c>
      <c r="G20" s="22">
        <f t="shared" ref="G20" si="9">G19+F20</f>
        <v>1135000</v>
      </c>
      <c r="H20" s="9">
        <f t="shared" ref="H20" si="10">E20-D20</f>
        <v>4500</v>
      </c>
      <c r="I20" s="9">
        <f t="shared" ref="I20" si="11">C20*H20</f>
        <v>54000</v>
      </c>
      <c r="J20" s="10">
        <f t="shared" ref="J20" si="12">J19+I20</f>
        <v>182500</v>
      </c>
      <c r="L20" s="9">
        <f t="shared" si="7"/>
        <v>366000</v>
      </c>
    </row>
    <row r="21" spans="1:12" x14ac:dyDescent="0.25">
      <c r="B21" s="1" t="s">
        <v>53</v>
      </c>
      <c r="C21" s="1"/>
      <c r="D21" s="10"/>
      <c r="E21" s="10"/>
      <c r="F21" s="10">
        <v>-5000</v>
      </c>
      <c r="G21" s="11">
        <f>G20+F21</f>
        <v>1130000</v>
      </c>
      <c r="I21" s="9"/>
      <c r="L21" s="11">
        <f>SUM(L18:L20)</f>
        <v>952500</v>
      </c>
    </row>
    <row r="22" spans="1:12" x14ac:dyDescent="0.25">
      <c r="B22" s="1" t="s">
        <v>69</v>
      </c>
      <c r="C22" s="1"/>
      <c r="D22" s="10"/>
      <c r="E22" s="10"/>
      <c r="F22" s="10">
        <v>-1130000</v>
      </c>
      <c r="G22" s="11">
        <f t="shared" ref="G22" si="13">G21+F22</f>
        <v>0</v>
      </c>
      <c r="I22" s="9"/>
    </row>
    <row r="23" spans="1:12" x14ac:dyDescent="0.25">
      <c r="B23" s="1"/>
      <c r="F23" s="10"/>
      <c r="G23" s="11"/>
    </row>
    <row r="24" spans="1:12" x14ac:dyDescent="0.25">
      <c r="A24" s="1" t="s">
        <v>54</v>
      </c>
      <c r="B24" s="3" t="s">
        <v>11</v>
      </c>
      <c r="C24">
        <v>2</v>
      </c>
      <c r="D24" s="8">
        <v>10500</v>
      </c>
      <c r="E24" s="8">
        <v>13000</v>
      </c>
      <c r="F24" s="12">
        <f>C24*E24</f>
        <v>26000</v>
      </c>
      <c r="G24" s="13">
        <v>26000</v>
      </c>
      <c r="H24" s="9">
        <f>E24-D24</f>
        <v>2500</v>
      </c>
      <c r="I24" s="9">
        <f>C24*H24</f>
        <v>5000</v>
      </c>
      <c r="J24" s="8">
        <v>5000</v>
      </c>
      <c r="L24" s="9">
        <f>C24*D24</f>
        <v>21000</v>
      </c>
    </row>
    <row r="25" spans="1:12" x14ac:dyDescent="0.25">
      <c r="A25" s="1"/>
      <c r="B25" s="3" t="s">
        <v>14</v>
      </c>
      <c r="C25">
        <v>3</v>
      </c>
      <c r="D25" s="8">
        <v>75000</v>
      </c>
      <c r="E25" s="8">
        <v>80000</v>
      </c>
      <c r="F25" s="12">
        <f t="shared" ref="F25:F26" si="14">C25*E25</f>
        <v>240000</v>
      </c>
      <c r="G25" s="23">
        <f>G24+F25</f>
        <v>266000</v>
      </c>
      <c r="H25" s="9">
        <f>E25-D25</f>
        <v>5000</v>
      </c>
      <c r="I25" s="9">
        <f t="shared" ref="I25:I26" si="15">C25*H25</f>
        <v>15000</v>
      </c>
      <c r="J25" s="12">
        <f>J24+I25</f>
        <v>20000</v>
      </c>
      <c r="L25" s="9">
        <f t="shared" ref="L25:L26" si="16">C25*D25</f>
        <v>225000</v>
      </c>
    </row>
    <row r="26" spans="1:12" ht="15.75" thickBot="1" x14ac:dyDescent="0.3">
      <c r="A26" s="1"/>
      <c r="B26" s="1" t="s">
        <v>65</v>
      </c>
      <c r="C26">
        <v>1</v>
      </c>
      <c r="D26" s="8">
        <v>14000</v>
      </c>
      <c r="E26" s="8">
        <v>40000</v>
      </c>
      <c r="F26" s="12">
        <f t="shared" si="14"/>
        <v>40000</v>
      </c>
      <c r="G26" s="22">
        <f>G25+F26</f>
        <v>306000</v>
      </c>
      <c r="H26" s="9">
        <f>E26-D26</f>
        <v>26000</v>
      </c>
      <c r="I26" s="9">
        <f t="shared" si="15"/>
        <v>26000</v>
      </c>
      <c r="J26" s="10">
        <f>J25+I26</f>
        <v>46000</v>
      </c>
      <c r="L26" s="9">
        <f t="shared" si="16"/>
        <v>14000</v>
      </c>
    </row>
    <row r="27" spans="1:12" s="1" customFormat="1" x14ac:dyDescent="0.25">
      <c r="B27" s="1" t="s">
        <v>66</v>
      </c>
      <c r="D27" s="10"/>
      <c r="E27" s="10"/>
      <c r="F27" s="10">
        <v>-2000</v>
      </c>
      <c r="G27" s="11">
        <f>G26+F27</f>
        <v>304000</v>
      </c>
      <c r="H27" s="11"/>
      <c r="I27" s="11"/>
      <c r="J27" s="10"/>
      <c r="L27" s="11">
        <f>SUM(L24:L26)</f>
        <v>260000</v>
      </c>
    </row>
    <row r="28" spans="1:12" s="1" customFormat="1" x14ac:dyDescent="0.25">
      <c r="B28" s="1" t="s">
        <v>67</v>
      </c>
      <c r="D28" s="10"/>
      <c r="E28" s="10"/>
      <c r="F28" s="10">
        <v>-2000</v>
      </c>
      <c r="G28" s="11">
        <f t="shared" ref="G28:G30" si="17">G27+F28</f>
        <v>302000</v>
      </c>
      <c r="H28" s="11"/>
      <c r="I28" s="11"/>
      <c r="J28" s="10"/>
      <c r="L28" s="11"/>
    </row>
    <row r="29" spans="1:12" s="1" customFormat="1" x14ac:dyDescent="0.25">
      <c r="B29" s="1" t="s">
        <v>68</v>
      </c>
      <c r="D29" s="10"/>
      <c r="E29" s="10"/>
      <c r="F29" s="10">
        <v>-300000</v>
      </c>
      <c r="G29" s="11">
        <f t="shared" si="17"/>
        <v>2000</v>
      </c>
      <c r="H29" s="11"/>
      <c r="I29" s="11"/>
      <c r="J29" s="10"/>
      <c r="L29" s="11"/>
    </row>
    <row r="30" spans="1:12" s="1" customFormat="1" x14ac:dyDescent="0.25">
      <c r="B30" s="1" t="s">
        <v>103</v>
      </c>
      <c r="D30" s="10"/>
      <c r="E30" s="10"/>
      <c r="F30" s="10">
        <v>-2000</v>
      </c>
      <c r="G30" s="11">
        <f t="shared" si="17"/>
        <v>0</v>
      </c>
      <c r="H30" s="11"/>
      <c r="I30" s="11"/>
      <c r="J30" s="10"/>
      <c r="L30" s="11"/>
    </row>
    <row r="31" spans="1:12" x14ac:dyDescent="0.25">
      <c r="B31" s="3"/>
      <c r="F31" s="10"/>
      <c r="G31" s="11"/>
    </row>
    <row r="32" spans="1:12" x14ac:dyDescent="0.25">
      <c r="B32" s="3"/>
      <c r="E32" s="35" t="s">
        <v>23</v>
      </c>
      <c r="F32" s="36"/>
      <c r="G32" s="37"/>
    </row>
    <row r="33" spans="2:7" x14ac:dyDescent="0.25">
      <c r="B33" s="3"/>
      <c r="E33" s="35" t="s">
        <v>24</v>
      </c>
      <c r="F33" s="36"/>
      <c r="G33" s="37"/>
    </row>
    <row r="34" spans="2:7" x14ac:dyDescent="0.25">
      <c r="B34" s="3"/>
      <c r="E34" s="16" t="s">
        <v>25</v>
      </c>
      <c r="F34" s="17"/>
      <c r="G34" s="16">
        <v>12851200</v>
      </c>
    </row>
    <row r="35" spans="2:7" x14ac:dyDescent="0.25">
      <c r="B35" s="1"/>
      <c r="E35" s="16" t="s">
        <v>26</v>
      </c>
      <c r="F35" s="17"/>
      <c r="G35" s="18">
        <v>11087755.6</v>
      </c>
    </row>
    <row r="36" spans="2:7" x14ac:dyDescent="0.25">
      <c r="E36" s="16" t="s">
        <v>27</v>
      </c>
      <c r="F36" s="17"/>
      <c r="G36" s="18">
        <f>G34-G35</f>
        <v>1763444.4000000004</v>
      </c>
    </row>
    <row r="37" spans="2:7" x14ac:dyDescent="0.25">
      <c r="E37" s="16" t="s">
        <v>28</v>
      </c>
      <c r="F37" s="17"/>
      <c r="G37" s="16">
        <v>539000</v>
      </c>
    </row>
    <row r="38" spans="2:7" x14ac:dyDescent="0.25">
      <c r="E38" s="16" t="s">
        <v>29</v>
      </c>
      <c r="F38" s="17"/>
      <c r="G38" s="18">
        <f>G36-G37</f>
        <v>1224444.4000000004</v>
      </c>
    </row>
  </sheetData>
  <mergeCells count="3">
    <mergeCell ref="A1:J1"/>
    <mergeCell ref="E32:G32"/>
    <mergeCell ref="E33:G33"/>
  </mergeCells>
  <pageMargins left="0.7" right="0.7" top="0.75" bottom="0.75" header="0.3" footer="0.3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GODOWN</vt:lpstr>
      <vt:lpstr>DAR</vt:lpstr>
      <vt:lpstr>MOSHI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2019-10-23T11:17:29Z</dcterms:modified>
</cp:coreProperties>
</file>