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GODOWN" sheetId="1" r:id="rId1"/>
    <sheet name="DAR" sheetId="2" r:id="rId2"/>
    <sheet name="MOSHI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38" i="3" l="1"/>
  <c r="G36" i="3"/>
  <c r="L64" i="1"/>
  <c r="L14" i="3"/>
  <c r="L15" i="3"/>
  <c r="L13" i="3"/>
  <c r="H3" i="3"/>
  <c r="I3" i="3" s="1"/>
  <c r="G72" i="1"/>
  <c r="L60" i="1"/>
  <c r="L61" i="1"/>
  <c r="L62" i="1"/>
  <c r="L63" i="1"/>
  <c r="L59" i="1"/>
  <c r="L50" i="1"/>
  <c r="L51" i="1"/>
  <c r="L52" i="1"/>
  <c r="L53" i="1"/>
  <c r="L54" i="1"/>
  <c r="L55" i="1"/>
  <c r="L56" i="1"/>
  <c r="L49" i="1"/>
  <c r="L57" i="1" s="1"/>
  <c r="F56" i="1"/>
  <c r="H56" i="1"/>
  <c r="I56" i="1" s="1"/>
  <c r="L41" i="1"/>
  <c r="L42" i="1"/>
  <c r="L43" i="1"/>
  <c r="L44" i="1"/>
  <c r="L40" i="1"/>
  <c r="L31" i="1"/>
  <c r="L32" i="1"/>
  <c r="L33" i="1"/>
  <c r="L34" i="1"/>
  <c r="L35" i="1"/>
  <c r="L36" i="1"/>
  <c r="L30" i="1"/>
  <c r="L42" i="2"/>
  <c r="L40" i="2"/>
  <c r="L41" i="2"/>
  <c r="L39" i="2"/>
  <c r="L14" i="2"/>
  <c r="L11" i="2"/>
  <c r="L12" i="2"/>
  <c r="L13" i="2"/>
  <c r="L10" i="2"/>
  <c r="G14" i="2"/>
  <c r="L4" i="2"/>
  <c r="L5" i="2"/>
  <c r="L6" i="2"/>
  <c r="L3" i="2"/>
  <c r="H41" i="2"/>
  <c r="I41" i="2" s="1"/>
  <c r="F41" i="2"/>
  <c r="H40" i="2"/>
  <c r="I40" i="2" s="1"/>
  <c r="J40" i="2" s="1"/>
  <c r="F40" i="2"/>
  <c r="G40" i="2" s="1"/>
  <c r="G41" i="2" s="1"/>
  <c r="G42" i="2" s="1"/>
  <c r="L17" i="2"/>
  <c r="L18" i="2"/>
  <c r="L16" i="2"/>
  <c r="L4" i="1"/>
  <c r="L5" i="1"/>
  <c r="L6" i="1"/>
  <c r="L7" i="1"/>
  <c r="L8" i="1"/>
  <c r="L9" i="1"/>
  <c r="L10" i="1"/>
  <c r="L11" i="1"/>
  <c r="L12" i="1"/>
  <c r="L3" i="1"/>
  <c r="F12" i="1"/>
  <c r="H12" i="1"/>
  <c r="I12" i="1" s="1"/>
  <c r="L13" i="1" l="1"/>
  <c r="J41" i="2"/>
  <c r="G74" i="1"/>
  <c r="F27" i="2"/>
  <c r="H27" i="2"/>
  <c r="I27" i="2" s="1"/>
  <c r="L27" i="2"/>
  <c r="F26" i="2"/>
  <c r="H26" i="2"/>
  <c r="I26" i="2" s="1"/>
  <c r="L26" i="2"/>
  <c r="L20" i="3"/>
  <c r="L19" i="3"/>
  <c r="H61" i="1"/>
  <c r="I61" i="1" s="1"/>
  <c r="H62" i="1"/>
  <c r="I62" i="1" s="1"/>
  <c r="H63" i="1"/>
  <c r="I63" i="1" s="1"/>
  <c r="F61" i="1"/>
  <c r="F62" i="1"/>
  <c r="F63" i="1"/>
  <c r="H60" i="1"/>
  <c r="I60" i="1" s="1"/>
  <c r="J60" i="1" s="1"/>
  <c r="F60" i="1"/>
  <c r="G60" i="1" s="1"/>
  <c r="H59" i="1"/>
  <c r="I59" i="1" s="1"/>
  <c r="F59" i="1"/>
  <c r="F55" i="1"/>
  <c r="H55" i="1"/>
  <c r="I55" i="1" s="1"/>
  <c r="F54" i="1"/>
  <c r="H54" i="1"/>
  <c r="I54" i="1" s="1"/>
  <c r="H5" i="2"/>
  <c r="I5" i="2" s="1"/>
  <c r="H6" i="2"/>
  <c r="I6" i="2" s="1"/>
  <c r="F5" i="2"/>
  <c r="F6" i="2"/>
  <c r="L4" i="3"/>
  <c r="L5" i="3"/>
  <c r="L6" i="3"/>
  <c r="L7" i="3"/>
  <c r="L3" i="3"/>
  <c r="L19" i="2" l="1"/>
  <c r="L7" i="2"/>
  <c r="J61" i="1"/>
  <c r="J62" i="1" s="1"/>
  <c r="J63" i="1" s="1"/>
  <c r="G61" i="1"/>
  <c r="G62" i="1" s="1"/>
  <c r="G63" i="1" s="1"/>
  <c r="G64" i="1" s="1"/>
  <c r="F7" i="3"/>
  <c r="H7" i="3"/>
  <c r="I7" i="3" s="1"/>
  <c r="L45" i="1"/>
  <c r="F11" i="1"/>
  <c r="H11" i="1"/>
  <c r="I11" i="1" s="1"/>
  <c r="F10" i="1"/>
  <c r="H10" i="1"/>
  <c r="I10" i="1" s="1"/>
  <c r="L16" i="3" l="1"/>
  <c r="L37" i="1"/>
  <c r="L23" i="2"/>
  <c r="L24" i="2"/>
  <c r="L25" i="2"/>
  <c r="L22" i="2"/>
  <c r="F25" i="2"/>
  <c r="H25" i="2"/>
  <c r="I25" i="2" s="1"/>
  <c r="H6" i="3"/>
  <c r="I6" i="3" s="1"/>
  <c r="F6" i="3"/>
  <c r="H24" i="2"/>
  <c r="I24" i="2" s="1"/>
  <c r="F24" i="2"/>
  <c r="H15" i="3"/>
  <c r="I15" i="3" s="1"/>
  <c r="F15" i="3"/>
  <c r="L28" i="2" l="1"/>
  <c r="L8" i="3"/>
  <c r="L21" i="3"/>
  <c r="F53" i="1"/>
  <c r="H53" i="1"/>
  <c r="I53" i="1" s="1"/>
  <c r="H20" i="3" l="1"/>
  <c r="F9" i="1" l="1"/>
  <c r="H9" i="1"/>
  <c r="I9" i="1" s="1"/>
  <c r="I43" i="1" l="1"/>
  <c r="I44" i="1"/>
  <c r="F43" i="1"/>
  <c r="F44" i="1"/>
  <c r="F36" i="1"/>
  <c r="H36" i="1"/>
  <c r="I36" i="1" s="1"/>
  <c r="F35" i="1"/>
  <c r="H35" i="1"/>
  <c r="I35" i="1" s="1"/>
  <c r="F34" i="1" l="1"/>
  <c r="H34" i="1"/>
  <c r="I34" i="1" s="1"/>
  <c r="H52" i="1"/>
  <c r="I52" i="1" s="1"/>
  <c r="F52" i="1"/>
  <c r="H51" i="1"/>
  <c r="I51" i="1" s="1"/>
  <c r="F51" i="1"/>
  <c r="H50" i="1"/>
  <c r="I50" i="1" s="1"/>
  <c r="J50" i="1" s="1"/>
  <c r="F50" i="1"/>
  <c r="G50" i="1" s="1"/>
  <c r="H49" i="1"/>
  <c r="I49" i="1" s="1"/>
  <c r="F49" i="1"/>
  <c r="G51" i="1" l="1"/>
  <c r="G52" i="1" s="1"/>
  <c r="J51" i="1"/>
  <c r="J52" i="1" s="1"/>
  <c r="J53" i="1" s="1"/>
  <c r="J54" i="1" s="1"/>
  <c r="J55" i="1" s="1"/>
  <c r="J56" i="1" s="1"/>
  <c r="H5" i="3"/>
  <c r="I5" i="3" s="1"/>
  <c r="F5" i="3"/>
  <c r="H14" i="3"/>
  <c r="I14" i="3" s="1"/>
  <c r="J14" i="3" s="1"/>
  <c r="J15" i="3" s="1"/>
  <c r="F14" i="3"/>
  <c r="G14" i="3" s="1"/>
  <c r="F13" i="2"/>
  <c r="H13" i="2"/>
  <c r="I13" i="2" s="1"/>
  <c r="G15" i="3" l="1"/>
  <c r="G16" i="3" s="1"/>
  <c r="G53" i="1"/>
  <c r="G54" i="1" s="1"/>
  <c r="G55" i="1" s="1"/>
  <c r="H42" i="1"/>
  <c r="I42" i="1" s="1"/>
  <c r="F42" i="1"/>
  <c r="H41" i="1"/>
  <c r="I41" i="1" s="1"/>
  <c r="J41" i="1" s="1"/>
  <c r="F41" i="1"/>
  <c r="G41" i="1" s="1"/>
  <c r="H40" i="1"/>
  <c r="I40" i="1" s="1"/>
  <c r="F40" i="1"/>
  <c r="H32" i="1"/>
  <c r="I32" i="1" s="1"/>
  <c r="H33" i="1"/>
  <c r="I33" i="1" s="1"/>
  <c r="F32" i="1"/>
  <c r="F33" i="1"/>
  <c r="G56" i="1" l="1"/>
  <c r="G57" i="1" s="1"/>
  <c r="G42" i="1"/>
  <c r="G43" i="1" s="1"/>
  <c r="G44" i="1" s="1"/>
  <c r="G45" i="1" s="1"/>
  <c r="G17" i="3"/>
  <c r="J42" i="1"/>
  <c r="J43" i="1" s="1"/>
  <c r="J44" i="1" s="1"/>
  <c r="G46" i="1" l="1"/>
  <c r="G47" i="1" s="1"/>
  <c r="G75" i="1" l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H31" i="1" l="1"/>
  <c r="I31" i="1" s="1"/>
  <c r="J31" i="1" s="1"/>
  <c r="J32" i="1" s="1"/>
  <c r="J33" i="1" s="1"/>
  <c r="J34" i="1" s="1"/>
  <c r="J35" i="1" s="1"/>
  <c r="J36" i="1" s="1"/>
  <c r="F31" i="1"/>
  <c r="H30" i="1"/>
  <c r="I30" i="1" s="1"/>
  <c r="F30" i="1"/>
  <c r="H18" i="2"/>
  <c r="I18" i="2" s="1"/>
  <c r="F18" i="2"/>
  <c r="H17" i="2"/>
  <c r="I17" i="2" s="1"/>
  <c r="J17" i="2" s="1"/>
  <c r="F17" i="2"/>
  <c r="G17" i="2" s="1"/>
  <c r="H16" i="2"/>
  <c r="I16" i="2" s="1"/>
  <c r="F16" i="2"/>
  <c r="H12" i="2"/>
  <c r="I12" i="2" s="1"/>
  <c r="F12" i="2"/>
  <c r="H11" i="2"/>
  <c r="I11" i="2" s="1"/>
  <c r="J11" i="2" s="1"/>
  <c r="F11" i="2"/>
  <c r="G11" i="2" s="1"/>
  <c r="H10" i="2"/>
  <c r="I10" i="2" s="1"/>
  <c r="F10" i="2"/>
  <c r="G18" i="2" l="1"/>
  <c r="G19" i="2" s="1"/>
  <c r="J12" i="2"/>
  <c r="J13" i="2" s="1"/>
  <c r="J18" i="2"/>
  <c r="G31" i="1"/>
  <c r="G32" i="1" s="1"/>
  <c r="G33" i="1" s="1"/>
  <c r="G34" i="1" s="1"/>
  <c r="G35" i="1" s="1"/>
  <c r="G36" i="1" s="1"/>
  <c r="G37" i="1" s="1"/>
  <c r="G12" i="2"/>
  <c r="G20" i="2" l="1"/>
  <c r="G13" i="2"/>
  <c r="F23" i="2"/>
  <c r="G23" i="2" s="1"/>
  <c r="H23" i="2"/>
  <c r="I23" i="2" s="1"/>
  <c r="J23" i="2" s="1"/>
  <c r="G38" i="1" l="1"/>
  <c r="I20" i="3"/>
  <c r="J20" i="3" s="1"/>
  <c r="F20" i="3"/>
  <c r="F19" i="3"/>
  <c r="H19" i="3"/>
  <c r="I19" i="3" s="1"/>
  <c r="G20" i="3" l="1"/>
  <c r="G21" i="3" s="1"/>
  <c r="H22" i="2"/>
  <c r="I22" i="2" s="1"/>
  <c r="F22" i="2"/>
  <c r="G43" i="2"/>
  <c r="H39" i="2"/>
  <c r="I39" i="2" s="1"/>
  <c r="F39" i="2"/>
  <c r="G22" i="3" l="1"/>
  <c r="G23" i="3" s="1"/>
  <c r="G24" i="3" s="1"/>
  <c r="G25" i="3" s="1"/>
  <c r="G26" i="3" s="1"/>
  <c r="G27" i="3" s="1"/>
  <c r="G28" i="3" s="1"/>
  <c r="G29" i="3" s="1"/>
  <c r="G30" i="3" s="1"/>
  <c r="H13" i="3"/>
  <c r="I13" i="3" s="1"/>
  <c r="F13" i="3"/>
  <c r="H4" i="2" l="1"/>
  <c r="I4" i="2" s="1"/>
  <c r="J4" i="2" s="1"/>
  <c r="J5" i="2" s="1"/>
  <c r="J6" i="2" s="1"/>
  <c r="F4" i="2"/>
  <c r="H4" i="3" l="1"/>
  <c r="I4" i="3" s="1"/>
  <c r="J4" i="3" s="1"/>
  <c r="J5" i="3" s="1"/>
  <c r="J6" i="3" s="1"/>
  <c r="J7" i="3" s="1"/>
  <c r="F4" i="3"/>
  <c r="G4" i="3" s="1"/>
  <c r="F3" i="3"/>
  <c r="G5" i="3" l="1"/>
  <c r="H3" i="2"/>
  <c r="I3" i="2" s="1"/>
  <c r="F3" i="2"/>
  <c r="G4" i="2" s="1"/>
  <c r="F8" i="1"/>
  <c r="H8" i="1"/>
  <c r="I8" i="1" s="1"/>
  <c r="F7" i="1"/>
  <c r="H7" i="1"/>
  <c r="I7" i="1" s="1"/>
  <c r="G5" i="2" l="1"/>
  <c r="G6" i="2" s="1"/>
  <c r="G6" i="3"/>
  <c r="G7" i="3" s="1"/>
  <c r="G8" i="3" s="1"/>
  <c r="J24" i="2"/>
  <c r="J25" i="2" s="1"/>
  <c r="J26" i="2" s="1"/>
  <c r="J27" i="2" s="1"/>
  <c r="G24" i="2"/>
  <c r="G7" i="2" l="1"/>
  <c r="G8" i="2" s="1"/>
  <c r="G9" i="3"/>
  <c r="G10" i="3" s="1"/>
  <c r="G11" i="3" s="1"/>
  <c r="G25" i="2"/>
  <c r="G26" i="2" s="1"/>
  <c r="G27" i="2" s="1"/>
  <c r="G28" i="2" s="1"/>
  <c r="H6" i="1"/>
  <c r="I6" i="1" s="1"/>
  <c r="F6" i="1"/>
  <c r="H5" i="1"/>
  <c r="I5" i="1" s="1"/>
  <c r="F5" i="1"/>
  <c r="H4" i="1"/>
  <c r="I4" i="1" s="1"/>
  <c r="J4" i="1" s="1"/>
  <c r="F4" i="1"/>
  <c r="G4" i="1" s="1"/>
  <c r="H3" i="1"/>
  <c r="I3" i="1" s="1"/>
  <c r="F3" i="1"/>
  <c r="G29" i="2" l="1"/>
  <c r="G30" i="2" s="1"/>
  <c r="G31" i="2" s="1"/>
  <c r="G32" i="2" s="1"/>
  <c r="G33" i="2" s="1"/>
  <c r="G34" i="2" s="1"/>
  <c r="G35" i="2" s="1"/>
  <c r="G36" i="2" s="1"/>
  <c r="G37" i="2" s="1"/>
  <c r="G5" i="1"/>
  <c r="G6" i="1" s="1"/>
  <c r="G7" i="1" s="1"/>
  <c r="G8" i="1" s="1"/>
  <c r="J5" i="1"/>
  <c r="J6" i="1" s="1"/>
  <c r="J7" i="1" s="1"/>
  <c r="J8" i="1" s="1"/>
  <c r="J9" i="1" s="1"/>
  <c r="J10" i="1" s="1"/>
  <c r="J11" i="1" s="1"/>
  <c r="J12" i="1" s="1"/>
  <c r="G9" i="1" l="1"/>
  <c r="G10" i="1" l="1"/>
  <c r="G11" i="1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</calcChain>
</file>

<file path=xl/sharedStrings.xml><?xml version="1.0" encoding="utf-8"?>
<sst xmlns="http://schemas.openxmlformats.org/spreadsheetml/2006/main" count="197" uniqueCount="124">
  <si>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</si>
  <si>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</si>
  <si>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</si>
  <si>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</si>
  <si>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</si>
  <si>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</si>
  <si>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</si>
  <si>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</si>
  <si>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</si>
  <si>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</si>
  <si>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</si>
  <si>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</si>
  <si>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</si>
  <si>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</si>
  <si>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</si>
  <si>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</si>
  <si>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</si>
  <si>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</si>
  <si>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</si>
  <si>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</si>
  <si>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</si>
  <si>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</si>
  <si>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</si>
  <si>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</si>
  <si>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</si>
  <si>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</si>
  <si>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</si>
  <si>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</si>
  <si>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</si>
  <si>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</si>
  <si>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</si>
  <si>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</si>
  <si>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</si>
  <si>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DEBORA</t>
  </si>
  <si>
    <t>LINA A/C</t>
  </si>
  <si>
    <t>TOTAL</t>
  </si>
  <si>
    <t>CASH TO BOSS</t>
  </si>
  <si>
    <t>Mhn 6kg gas &amp; cyl.</t>
  </si>
  <si>
    <t>Trivet</t>
  </si>
  <si>
    <t>happys lunch</t>
  </si>
  <si>
    <t xml:space="preserve">M-PESA </t>
  </si>
  <si>
    <t>GODOWN</t>
  </si>
  <si>
    <t>cash to lina</t>
  </si>
  <si>
    <t>From godown</t>
  </si>
  <si>
    <t>Taifa 6kg complete</t>
  </si>
  <si>
    <t>Taifa 6kg gas</t>
  </si>
  <si>
    <t>Taifa 6kg cyl.</t>
  </si>
  <si>
    <t>O2 gas 8.5</t>
  </si>
  <si>
    <t>M/JENIPHER</t>
  </si>
  <si>
    <t>EQUITY ACCOUNT</t>
  </si>
  <si>
    <t>O2 gas 8.5kg</t>
  </si>
  <si>
    <t>payment to laborer</t>
  </si>
  <si>
    <t>OFFICE</t>
  </si>
  <si>
    <t>payment for gas transport to customer</t>
  </si>
  <si>
    <t>From carol</t>
  </si>
  <si>
    <t xml:space="preserve">D.A 6.3 gas </t>
  </si>
  <si>
    <t>purchase of phone credit</t>
  </si>
  <si>
    <t>Deposit to DTB</t>
  </si>
  <si>
    <t>fuel T166DRP</t>
  </si>
  <si>
    <t>From tausi</t>
  </si>
  <si>
    <t>payment for carol and peters lunch marketing</t>
  </si>
  <si>
    <t>Mhn 6kg compact gas &amp; cyl.</t>
  </si>
  <si>
    <t>fuel purchased for truck T900DKK</t>
  </si>
  <si>
    <t>Mhn  15kg gas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</si>
  <si>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</si>
  <si>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payment for documents photocopy</t>
  </si>
  <si>
    <t>M/DEBORA</t>
  </si>
  <si>
    <t>M-PESA  jovin</t>
  </si>
  <si>
    <t>From debora</t>
  </si>
  <si>
    <t>purchase of fuel for truck T704DKL</t>
  </si>
  <si>
    <t>purchase of fuel for truck T785DLV</t>
  </si>
  <si>
    <t>cash to boss</t>
  </si>
  <si>
    <t>DATE; 23-OCTOBER-2019</t>
  </si>
  <si>
    <t>fuel for truck T165DRP</t>
  </si>
  <si>
    <t>payment for fundi alexs transport</t>
  </si>
  <si>
    <t>purchase of bolts</t>
  </si>
  <si>
    <t>payment for documents printing of LOT &amp; NORINCO</t>
  </si>
  <si>
    <t>purchase of bulb for truck T784DRP</t>
  </si>
  <si>
    <t>purchase of padlock for truck T784DRP</t>
  </si>
  <si>
    <t>allowance payment to fundi shabani for repair of truck T784DRP</t>
  </si>
  <si>
    <t>payment for tausi bronchures</t>
  </si>
  <si>
    <t>payment to bodaboda to and from mwenge</t>
  </si>
  <si>
    <t>payment for printing of invitation letters</t>
  </si>
  <si>
    <t>payment for lamecks and monyos acomodation to moshi</t>
  </si>
  <si>
    <t>payment to TOL workers for gas packs</t>
  </si>
  <si>
    <t>payment for boss' transport</t>
  </si>
  <si>
    <t>Regulator H/P</t>
  </si>
  <si>
    <t xml:space="preserve">Mhn 6kg gas </t>
  </si>
  <si>
    <t>payment of gas transport to customer</t>
  </si>
  <si>
    <t>Mhn &amp; Taifa 6kg gas</t>
  </si>
  <si>
    <t>M-PESA sarah</t>
  </si>
  <si>
    <t>TIGO-PESA sarah</t>
  </si>
  <si>
    <t>M-PESA najma</t>
  </si>
  <si>
    <t>M-PESA  annastazia</t>
  </si>
  <si>
    <t>M-PESA elizabeth</t>
  </si>
  <si>
    <t>M-PESA erick</t>
  </si>
  <si>
    <t>O2 8.5 gas</t>
  </si>
  <si>
    <t>M-PESA alfonsi</t>
  </si>
  <si>
    <r>
      <t>CO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25kg gas</t>
    </r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</si>
  <si>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</si>
  <si>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r>
      <t>Medical 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1.36 gas</t>
    </r>
  </si>
  <si>
    <t>Medical O2 1.36 complete</t>
  </si>
  <si>
    <t>Nitrogen gas complete</t>
  </si>
  <si>
    <t>CHEQUE TO BOSS-Tuwangoma</t>
  </si>
  <si>
    <t>Regulator L/P</t>
  </si>
  <si>
    <t>From jenifer</t>
  </si>
  <si>
    <t>purchase of internet bundle</t>
  </si>
  <si>
    <t>purchase of halotel voucher</t>
  </si>
  <si>
    <t>purchase of electricity</t>
  </si>
  <si>
    <t>payment for magreth nyereres lunch</t>
  </si>
  <si>
    <t>allowance payment to mr.temu</t>
  </si>
  <si>
    <t>purchase of halotel internet bundle-mr.temu</t>
  </si>
  <si>
    <t>payment for jenifer and mremas lunch marketing</t>
  </si>
  <si>
    <t>payment for linas transport</t>
  </si>
  <si>
    <t>allowance payment to peter joseph</t>
  </si>
  <si>
    <t xml:space="preserve">Mhn 3.5kg gas </t>
  </si>
  <si>
    <t>M-PESA julius</t>
  </si>
  <si>
    <t>repair &amp; maintanence of T784DRP</t>
  </si>
  <si>
    <t>transport of 38kg gases to nishaz</t>
  </si>
  <si>
    <t>transport for mashaka to &amp; from bank</t>
  </si>
  <si>
    <t>purchase of water</t>
  </si>
  <si>
    <t>purchase of medicine for mashaka</t>
  </si>
  <si>
    <t>purchase of fuel for new truck (10+60)</t>
  </si>
  <si>
    <t>Deposit to DTB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</si>
</sst>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wrapText="1"/>
    </xf>
    <xf numFmtId="164" fontId="4" fillId="0" borderId="0" xfId="1" applyFont="1"/>
    <xf numFmtId="164" fontId="3" fillId="2" borderId="0" xfId="1" applyFont="1" applyFill="1" applyAlignment="1">
      <alignment horizontal="center" wrapText="1"/>
    </xf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2" fillId="0" borderId="0" xfId="0" applyNumberFormat="1" applyFont="1"/>
    <xf numFmtId="164" fontId="1" fillId="0" borderId="0" xfId="1" applyFont="1"/>
    <xf numFmtId="164" fontId="0" fillId="0" borderId="0" xfId="0" applyNumberFormat="1" applyFont="1"/>
    <xf numFmtId="164" fontId="6" fillId="0" borderId="0" xfId="0" applyNumberFormat="1" applyFont="1"/>
    <xf numFmtId="0" fontId="4" fillId="0" borderId="0" xfId="0" applyFont="1" applyAlignment="1">
      <alignment horizontal="right"/>
    </xf>
    <xf numFmtId="164" fontId="2" fillId="0" borderId="1" xfId="1" applyFont="1" applyBorder="1"/>
    <xf numFmtId="0" fontId="0" fillId="0" borderId="1" xfId="0" applyBorder="1"/>
    <xf numFmtId="164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5" xfId="0" applyNumberFormat="1" applyFont="1" applyBorder="1"/>
    <xf numFmtId="164" fontId="0" fillId="0" borderId="0" xfId="0" applyNumberFormat="1" applyFont="1" applyBorder="1"/>
    <xf numFmtId="164" fontId="2" fillId="0" borderId="5" xfId="1" applyFont="1" applyBorder="1"/>
    <xf numFmtId="164" fontId="1" fillId="0" borderId="0" xfId="1" applyFont="1" applyBorder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" fontId="2" fillId="0" borderId="0" xfId="0" applyNumberFormat="1" applyFont="1"/>
    <xf numFmtId="41" fontId="2" fillId="0" borderId="0" xfId="2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L1" sqref="L1"/>
    </sheetView>
  </sheetViews>
  <sheetFormatPr defaultRowHeight="15" x14ac:dyDescent="0.25"/>
  <cols>
    <col min="1" max="1" width="14.28515625" customWidth="1"/>
    <col min="2" max="2" width="32" customWidth="1"/>
    <col min="3" max="3" width="5.85546875" customWidth="1"/>
    <col min="4" max="5" width="11.5703125" style="8" bestFit="1" customWidth="1"/>
    <col min="6" max="6" width="16" customWidth="1"/>
    <col min="7" max="7" width="15.140625" customWidth="1"/>
    <col min="8" max="8" width="11.5703125" bestFit="1" customWidth="1"/>
    <col min="9" max="9" width="11.28515625" customWidth="1"/>
    <col min="10" max="10" width="15.140625" customWidth="1"/>
    <col min="12" max="12" width="16.140625" customWidth="1"/>
    <col min="13" max="13" width="11.5703125" bestFit="1" customWidth="1"/>
  </cols>
  <sheetData>
    <row r="1" spans="1:12" s="4" customFormat="1" ht="15.75" x14ac:dyDescent="0.25">
      <c r="A1" s="15"/>
      <c r="B1" s="15"/>
      <c r="C1" s="15"/>
      <c r="D1" s="34" t="s">
        <v>72</v>
      </c>
      <c r="E1" s="34"/>
      <c r="F1" s="34"/>
      <c r="G1" s="34"/>
      <c r="H1" s="34"/>
      <c r="I1" s="34"/>
      <c r="J1" s="34"/>
    </row>
    <row r="2" spans="1:12" s="2" customFormat="1" ht="30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38" t="s">
        <v>9</v>
      </c>
      <c r="B3" t="s">
        <v>55</v>
      </c>
      <c r="C3">
        <v>2</v>
      </c>
      <c r="D3" s="8">
        <v>127864.8</v>
      </c>
      <c r="E3" s="8">
        <v>133000</v>
      </c>
      <c r="F3" s="9">
        <f t="shared" ref="F3:F12" si="0">C3*E3</f>
        <v>266000</v>
      </c>
      <c r="G3" s="9">
        <v>266000</v>
      </c>
      <c r="H3" s="9">
        <f t="shared" ref="H3:H12" si="1">E3-D3</f>
        <v>5135.1999999999971</v>
      </c>
      <c r="I3" s="9">
        <f t="shared" ref="I3:I12" si="2">C3*H3</f>
        <v>10270.399999999994</v>
      </c>
      <c r="J3" s="9">
        <v>10270.4</v>
      </c>
      <c r="L3" s="9">
        <f>C3*D3</f>
        <v>255729.6</v>
      </c>
    </row>
    <row r="4" spans="1:12" x14ac:dyDescent="0.25">
      <c r="A4" s="30"/>
      <c r="B4" t="s">
        <v>11</v>
      </c>
      <c r="C4">
        <v>2</v>
      </c>
      <c r="D4" s="8">
        <v>13800</v>
      </c>
      <c r="E4" s="8">
        <v>18000</v>
      </c>
      <c r="F4" s="9">
        <f t="shared" si="0"/>
        <v>36000</v>
      </c>
      <c r="G4" s="9">
        <f>G3+F4</f>
        <v>302000</v>
      </c>
      <c r="H4" s="9">
        <f t="shared" si="1"/>
        <v>4200</v>
      </c>
      <c r="I4" s="9">
        <f t="shared" si="2"/>
        <v>8400</v>
      </c>
      <c r="J4" s="9">
        <f t="shared" ref="J4:J12" si="3">J3+I4</f>
        <v>18670.400000000001</v>
      </c>
      <c r="L4" s="9">
        <f t="shared" ref="L4:L12" si="4">C4*D4</f>
        <v>27600</v>
      </c>
    </row>
    <row r="5" spans="1:12" x14ac:dyDescent="0.25">
      <c r="B5" t="s">
        <v>11</v>
      </c>
      <c r="C5">
        <v>2</v>
      </c>
      <c r="D5" s="8">
        <v>13800</v>
      </c>
      <c r="E5" s="8">
        <v>17000</v>
      </c>
      <c r="F5" s="9">
        <f t="shared" si="0"/>
        <v>34000</v>
      </c>
      <c r="G5" s="9">
        <f t="shared" ref="G5:G12" si="5">G4+F5</f>
        <v>336000</v>
      </c>
      <c r="H5" s="9">
        <f t="shared" si="1"/>
        <v>3200</v>
      </c>
      <c r="I5" s="9">
        <f t="shared" si="2"/>
        <v>6400</v>
      </c>
      <c r="J5" s="9">
        <f t="shared" si="3"/>
        <v>25070.400000000001</v>
      </c>
      <c r="L5" s="9">
        <f t="shared" si="4"/>
        <v>27600</v>
      </c>
    </row>
    <row r="6" spans="1:12" x14ac:dyDescent="0.25">
      <c r="B6" t="s">
        <v>12</v>
      </c>
      <c r="C6">
        <v>2</v>
      </c>
      <c r="D6" s="8">
        <v>35250</v>
      </c>
      <c r="E6" s="8">
        <v>45000</v>
      </c>
      <c r="F6" s="9">
        <f t="shared" si="0"/>
        <v>90000</v>
      </c>
      <c r="G6" s="9">
        <f t="shared" si="5"/>
        <v>426000</v>
      </c>
      <c r="H6" s="9">
        <f t="shared" si="1"/>
        <v>9750</v>
      </c>
      <c r="I6" s="9">
        <f t="shared" si="2"/>
        <v>19500</v>
      </c>
      <c r="J6" s="9">
        <f t="shared" si="3"/>
        <v>44570.400000000001</v>
      </c>
      <c r="L6" s="9">
        <f t="shared" si="4"/>
        <v>70500</v>
      </c>
    </row>
    <row r="7" spans="1:12" x14ac:dyDescent="0.25">
      <c r="B7" t="s">
        <v>14</v>
      </c>
      <c r="C7">
        <v>1</v>
      </c>
      <c r="D7" s="8">
        <v>76900</v>
      </c>
      <c r="E7" s="8">
        <v>90000</v>
      </c>
      <c r="F7" s="9">
        <f t="shared" si="0"/>
        <v>90000</v>
      </c>
      <c r="G7" s="9">
        <f t="shared" si="5"/>
        <v>516000</v>
      </c>
      <c r="H7" s="9">
        <f t="shared" si="1"/>
        <v>13100</v>
      </c>
      <c r="I7" s="9">
        <f t="shared" si="2"/>
        <v>13100</v>
      </c>
      <c r="J7" s="9">
        <f t="shared" si="3"/>
        <v>57670.400000000001</v>
      </c>
      <c r="L7" s="9">
        <f t="shared" si="4"/>
        <v>76900</v>
      </c>
    </row>
    <row r="8" spans="1:12" x14ac:dyDescent="0.25">
      <c r="B8" t="s">
        <v>12</v>
      </c>
      <c r="C8">
        <v>1</v>
      </c>
      <c r="D8" s="8">
        <v>35250</v>
      </c>
      <c r="E8" s="8">
        <v>39000</v>
      </c>
      <c r="F8" s="9">
        <f t="shared" si="0"/>
        <v>39000</v>
      </c>
      <c r="G8" s="23">
        <f t="shared" si="5"/>
        <v>555000</v>
      </c>
      <c r="H8" s="9">
        <f t="shared" si="1"/>
        <v>3750</v>
      </c>
      <c r="I8" s="9">
        <f t="shared" si="2"/>
        <v>3750</v>
      </c>
      <c r="J8" s="13">
        <f t="shared" si="3"/>
        <v>61420.4</v>
      </c>
      <c r="L8" s="9">
        <f t="shared" si="4"/>
        <v>35250</v>
      </c>
    </row>
    <row r="9" spans="1:12" x14ac:dyDescent="0.25">
      <c r="B9" t="s">
        <v>13</v>
      </c>
      <c r="C9">
        <v>1</v>
      </c>
      <c r="D9" s="8">
        <v>2500</v>
      </c>
      <c r="E9" s="8">
        <v>7000</v>
      </c>
      <c r="F9" s="9">
        <f t="shared" si="0"/>
        <v>7000</v>
      </c>
      <c r="G9" s="23">
        <f t="shared" si="5"/>
        <v>562000</v>
      </c>
      <c r="H9" s="9">
        <f t="shared" si="1"/>
        <v>4500</v>
      </c>
      <c r="I9" s="9">
        <f t="shared" si="2"/>
        <v>4500</v>
      </c>
      <c r="J9" s="13">
        <f t="shared" si="3"/>
        <v>65920.399999999994</v>
      </c>
      <c r="L9" s="9">
        <f t="shared" si="4"/>
        <v>2500</v>
      </c>
    </row>
    <row r="10" spans="1:12" x14ac:dyDescent="0.25">
      <c r="B10" t="s">
        <v>30</v>
      </c>
      <c r="C10">
        <v>3</v>
      </c>
      <c r="D10" s="8">
        <v>39100</v>
      </c>
      <c r="E10" s="8">
        <v>45000</v>
      </c>
      <c r="F10" s="9">
        <f t="shared" si="0"/>
        <v>135000</v>
      </c>
      <c r="G10" s="23">
        <f t="shared" si="5"/>
        <v>697000</v>
      </c>
      <c r="H10" s="9">
        <f t="shared" si="1"/>
        <v>5900</v>
      </c>
      <c r="I10" s="9">
        <f t="shared" si="2"/>
        <v>17700</v>
      </c>
      <c r="J10" s="13">
        <f t="shared" si="3"/>
        <v>83620.399999999994</v>
      </c>
      <c r="L10" s="9">
        <f t="shared" si="4"/>
        <v>117300</v>
      </c>
    </row>
    <row r="11" spans="1:12" x14ac:dyDescent="0.25">
      <c r="B11" t="s">
        <v>64</v>
      </c>
      <c r="C11">
        <v>1</v>
      </c>
      <c r="D11" s="8">
        <v>15340</v>
      </c>
      <c r="E11" s="8">
        <v>30000</v>
      </c>
      <c r="F11" s="9">
        <f t="shared" si="0"/>
        <v>30000</v>
      </c>
      <c r="G11" s="23">
        <f t="shared" si="5"/>
        <v>727000</v>
      </c>
      <c r="H11" s="9">
        <f t="shared" si="1"/>
        <v>14660</v>
      </c>
      <c r="I11" s="9">
        <f t="shared" si="2"/>
        <v>14660</v>
      </c>
      <c r="J11" s="13">
        <f t="shared" si="3"/>
        <v>98280.4</v>
      </c>
      <c r="L11" s="9">
        <f t="shared" si="4"/>
        <v>15340</v>
      </c>
    </row>
    <row r="12" spans="1:12" ht="15.75" thickBot="1" x14ac:dyDescent="0.3">
      <c r="B12" t="s">
        <v>64</v>
      </c>
      <c r="C12">
        <v>1</v>
      </c>
      <c r="D12" s="8">
        <v>15340</v>
      </c>
      <c r="E12" s="8">
        <v>25000</v>
      </c>
      <c r="F12" s="9">
        <f t="shared" si="0"/>
        <v>25000</v>
      </c>
      <c r="G12" s="22">
        <f t="shared" si="5"/>
        <v>752000</v>
      </c>
      <c r="H12" s="9">
        <f t="shared" si="1"/>
        <v>9660</v>
      </c>
      <c r="I12" s="9">
        <f t="shared" si="2"/>
        <v>9660</v>
      </c>
      <c r="J12" s="11">
        <f t="shared" si="3"/>
        <v>107940.4</v>
      </c>
      <c r="L12" s="9">
        <f t="shared" si="4"/>
        <v>15340</v>
      </c>
    </row>
    <row r="13" spans="1:12" s="1" customFormat="1" x14ac:dyDescent="0.25">
      <c r="B13" s="1" t="s">
        <v>42</v>
      </c>
      <c r="D13" s="10"/>
      <c r="E13" s="10"/>
      <c r="F13" s="11">
        <v>-400000</v>
      </c>
      <c r="G13" s="28">
        <f>G12+F13</f>
        <v>352000</v>
      </c>
      <c r="H13" s="11"/>
      <c r="I13" s="11"/>
      <c r="J13" s="11"/>
      <c r="L13" s="11">
        <f>SUM(L3:L12)</f>
        <v>644059.6</v>
      </c>
    </row>
    <row r="14" spans="1:12" x14ac:dyDescent="0.25">
      <c r="B14" s="1" t="s">
        <v>42</v>
      </c>
      <c r="C14" s="33">
        <v>-157300</v>
      </c>
      <c r="D14" s="33"/>
      <c r="E14" s="33"/>
      <c r="F14" s="33"/>
      <c r="G14" s="28">
        <f>G13+C14</f>
        <v>194700</v>
      </c>
      <c r="H14" s="13"/>
      <c r="I14" s="13"/>
      <c r="J14" s="11"/>
      <c r="L14" s="11"/>
    </row>
    <row r="15" spans="1:12" x14ac:dyDescent="0.25">
      <c r="B15" s="1" t="s">
        <v>73</v>
      </c>
      <c r="C15" s="33">
        <v>-30000</v>
      </c>
      <c r="D15" s="33"/>
      <c r="E15" s="33"/>
      <c r="F15" s="33"/>
      <c r="G15" s="28">
        <f>G14+C15</f>
        <v>164700</v>
      </c>
      <c r="H15" s="13"/>
      <c r="I15" s="13"/>
      <c r="J15" s="11"/>
      <c r="L15" s="9"/>
    </row>
    <row r="16" spans="1:12" x14ac:dyDescent="0.25">
      <c r="B16" s="1" t="s">
        <v>74</v>
      </c>
      <c r="C16" s="33">
        <v>-2000</v>
      </c>
      <c r="D16" s="33"/>
      <c r="E16" s="33"/>
      <c r="F16" s="33"/>
      <c r="G16" s="28">
        <f>G15+C16</f>
        <v>162700</v>
      </c>
      <c r="H16" s="13"/>
      <c r="I16" s="13"/>
      <c r="J16" s="11"/>
      <c r="L16" s="9"/>
    </row>
    <row r="17" spans="1:12" x14ac:dyDescent="0.25">
      <c r="B17" s="1" t="s">
        <v>75</v>
      </c>
      <c r="C17" s="19"/>
      <c r="D17" s="19"/>
      <c r="E17" s="19"/>
      <c r="F17" s="19">
        <v>-5000</v>
      </c>
      <c r="G17" s="28">
        <f t="shared" ref="G17:G28" si="6">G16+F17</f>
        <v>157700</v>
      </c>
      <c r="H17" s="13"/>
      <c r="I17" s="13"/>
      <c r="J17" s="11"/>
      <c r="L17" s="9"/>
    </row>
    <row r="18" spans="1:12" x14ac:dyDescent="0.25">
      <c r="B18" s="1" t="s">
        <v>65</v>
      </c>
      <c r="C18" s="26"/>
      <c r="D18" s="26"/>
      <c r="E18" s="26"/>
      <c r="F18" s="26">
        <v>-1900</v>
      </c>
      <c r="G18" s="28">
        <f t="shared" si="6"/>
        <v>155800</v>
      </c>
      <c r="H18" s="13"/>
      <c r="I18" s="13"/>
      <c r="J18" s="11"/>
      <c r="L18" s="9"/>
    </row>
    <row r="19" spans="1:12" x14ac:dyDescent="0.25">
      <c r="B19" s="1" t="s">
        <v>76</v>
      </c>
      <c r="C19" s="29"/>
      <c r="D19" s="29"/>
      <c r="E19" s="29"/>
      <c r="F19" s="29">
        <v>-16300</v>
      </c>
      <c r="G19" s="28">
        <f t="shared" si="6"/>
        <v>139500</v>
      </c>
      <c r="H19" s="13"/>
      <c r="I19" s="13"/>
      <c r="J19" s="11"/>
      <c r="L19" s="9"/>
    </row>
    <row r="20" spans="1:12" x14ac:dyDescent="0.25">
      <c r="B20" s="1" t="s">
        <v>77</v>
      </c>
      <c r="C20" s="32"/>
      <c r="D20" s="32"/>
      <c r="E20" s="32"/>
      <c r="F20" s="32">
        <v>-1000</v>
      </c>
      <c r="G20" s="28">
        <f t="shared" si="6"/>
        <v>138500</v>
      </c>
      <c r="H20" s="13"/>
      <c r="I20" s="13"/>
      <c r="J20" s="11"/>
      <c r="L20" s="9"/>
    </row>
    <row r="21" spans="1:12" x14ac:dyDescent="0.25">
      <c r="B21" s="1" t="s">
        <v>78</v>
      </c>
      <c r="C21" s="32"/>
      <c r="D21" s="32"/>
      <c r="E21" s="32"/>
      <c r="F21" s="32">
        <v>-5000</v>
      </c>
      <c r="G21" s="28">
        <f t="shared" si="6"/>
        <v>133500</v>
      </c>
      <c r="H21" s="13"/>
      <c r="I21" s="13"/>
      <c r="J21" s="11"/>
      <c r="L21" s="9"/>
    </row>
    <row r="22" spans="1:12" x14ac:dyDescent="0.25">
      <c r="B22" s="1" t="s">
        <v>79</v>
      </c>
      <c r="C22" s="32"/>
      <c r="D22" s="32"/>
      <c r="E22" s="32"/>
      <c r="F22" s="32">
        <v>-20000</v>
      </c>
      <c r="G22" s="28">
        <f t="shared" si="6"/>
        <v>113500</v>
      </c>
      <c r="H22" s="13"/>
      <c r="I22" s="13"/>
      <c r="J22" s="11"/>
      <c r="L22" s="9"/>
    </row>
    <row r="23" spans="1:12" x14ac:dyDescent="0.25">
      <c r="B23" s="1" t="s">
        <v>80</v>
      </c>
      <c r="C23" s="32"/>
      <c r="D23" s="32"/>
      <c r="E23" s="32"/>
      <c r="F23" s="32">
        <v>-2000</v>
      </c>
      <c r="G23" s="28">
        <f t="shared" si="6"/>
        <v>111500</v>
      </c>
      <c r="H23" s="13"/>
      <c r="I23" s="13"/>
      <c r="J23" s="11"/>
      <c r="L23" s="9"/>
    </row>
    <row r="24" spans="1:12" x14ac:dyDescent="0.25">
      <c r="B24" s="1" t="s">
        <v>81</v>
      </c>
      <c r="C24" s="32"/>
      <c r="D24" s="32"/>
      <c r="E24" s="32"/>
      <c r="F24" s="32">
        <v>-5000</v>
      </c>
      <c r="G24" s="28">
        <f t="shared" si="6"/>
        <v>106500</v>
      </c>
      <c r="H24" s="13"/>
      <c r="I24" s="13"/>
      <c r="J24" s="11"/>
      <c r="L24" s="9"/>
    </row>
    <row r="25" spans="1:12" x14ac:dyDescent="0.25">
      <c r="B25" s="1" t="s">
        <v>82</v>
      </c>
      <c r="C25" s="32"/>
      <c r="D25" s="32"/>
      <c r="E25" s="32"/>
      <c r="F25" s="32">
        <v>-1500</v>
      </c>
      <c r="G25" s="28">
        <f t="shared" si="6"/>
        <v>105000</v>
      </c>
      <c r="H25" s="13"/>
      <c r="I25" s="13"/>
      <c r="J25" s="11"/>
      <c r="L25" s="9"/>
    </row>
    <row r="26" spans="1:12" x14ac:dyDescent="0.25">
      <c r="B26" s="1" t="s">
        <v>83</v>
      </c>
      <c r="C26" s="32"/>
      <c r="D26" s="32"/>
      <c r="E26" s="32"/>
      <c r="F26" s="32">
        <v>-90000</v>
      </c>
      <c r="G26" s="28">
        <f t="shared" si="6"/>
        <v>15000</v>
      </c>
      <c r="H26" s="13"/>
      <c r="I26" s="13"/>
      <c r="J26" s="11"/>
      <c r="L26" s="9"/>
    </row>
    <row r="27" spans="1:12" x14ac:dyDescent="0.25">
      <c r="B27" s="1" t="s">
        <v>84</v>
      </c>
      <c r="C27" s="32"/>
      <c r="D27" s="32"/>
      <c r="E27" s="32"/>
      <c r="F27" s="32">
        <v>-10000</v>
      </c>
      <c r="G27" s="28">
        <f t="shared" si="6"/>
        <v>5000</v>
      </c>
      <c r="H27" s="13"/>
      <c r="I27" s="13"/>
      <c r="J27" s="11"/>
      <c r="L27" s="9"/>
    </row>
    <row r="28" spans="1:12" x14ac:dyDescent="0.25">
      <c r="B28" s="1" t="s">
        <v>85</v>
      </c>
      <c r="C28" s="32"/>
      <c r="D28" s="32"/>
      <c r="E28" s="32"/>
      <c r="F28" s="32">
        <v>-5000</v>
      </c>
      <c r="G28" s="28">
        <f t="shared" si="6"/>
        <v>0</v>
      </c>
      <c r="H28" s="13"/>
      <c r="I28" s="13"/>
      <c r="J28" s="11"/>
      <c r="L28" s="9"/>
    </row>
    <row r="29" spans="1:12" x14ac:dyDescent="0.25">
      <c r="B29" s="1"/>
      <c r="C29" s="20"/>
      <c r="D29" s="20"/>
      <c r="E29" s="20"/>
      <c r="F29" s="20"/>
      <c r="G29" s="11"/>
      <c r="H29" s="13"/>
      <c r="I29" s="13"/>
      <c r="J29" s="11"/>
      <c r="L29" s="9"/>
    </row>
    <row r="30" spans="1:12" x14ac:dyDescent="0.25">
      <c r="A30" s="39" t="s">
        <v>15</v>
      </c>
      <c r="B30" s="3" t="s">
        <v>12</v>
      </c>
      <c r="C30" s="3">
        <v>16</v>
      </c>
      <c r="D30" s="12">
        <v>35250</v>
      </c>
      <c r="E30" s="12">
        <v>39000</v>
      </c>
      <c r="F30" s="13">
        <f t="shared" ref="F30:F36" si="7">C30*E30</f>
        <v>624000</v>
      </c>
      <c r="G30" s="12">
        <v>624000</v>
      </c>
      <c r="H30" s="13">
        <f t="shared" ref="H30:H36" si="8">E30-D30</f>
        <v>3750</v>
      </c>
      <c r="I30" s="13">
        <f t="shared" ref="I30:I36" si="9">C30*H30</f>
        <v>60000</v>
      </c>
      <c r="J30" s="8">
        <v>60000</v>
      </c>
      <c r="L30" s="9">
        <f>C30*D30</f>
        <v>564000</v>
      </c>
    </row>
    <row r="31" spans="1:12" x14ac:dyDescent="0.25">
      <c r="B31" s="3" t="s">
        <v>11</v>
      </c>
      <c r="C31" s="3">
        <v>31</v>
      </c>
      <c r="D31" s="8">
        <v>13800</v>
      </c>
      <c r="E31" s="8">
        <v>16000</v>
      </c>
      <c r="F31" s="13">
        <f t="shared" si="7"/>
        <v>496000</v>
      </c>
      <c r="G31" s="12">
        <f t="shared" ref="G31:G36" si="10">G30+F31</f>
        <v>1120000</v>
      </c>
      <c r="H31" s="9">
        <f t="shared" si="8"/>
        <v>2200</v>
      </c>
      <c r="I31" s="9">
        <f t="shared" si="9"/>
        <v>68200</v>
      </c>
      <c r="J31" s="13">
        <f>J30+I31</f>
        <v>128200</v>
      </c>
      <c r="L31" s="9">
        <f t="shared" ref="L31:L36" si="11">C31*D31</f>
        <v>427800</v>
      </c>
    </row>
    <row r="32" spans="1:12" x14ac:dyDescent="0.25">
      <c r="B32" s="3" t="s">
        <v>45</v>
      </c>
      <c r="C32" s="3">
        <v>5</v>
      </c>
      <c r="D32" s="8">
        <v>13500</v>
      </c>
      <c r="E32" s="8">
        <v>16000</v>
      </c>
      <c r="F32" s="13">
        <f t="shared" si="7"/>
        <v>80000</v>
      </c>
      <c r="G32" s="12">
        <f t="shared" si="10"/>
        <v>1200000</v>
      </c>
      <c r="H32" s="9">
        <f t="shared" si="8"/>
        <v>2500</v>
      </c>
      <c r="I32" s="9">
        <f t="shared" si="9"/>
        <v>12500</v>
      </c>
      <c r="J32" s="13">
        <f t="shared" ref="J32:J36" si="12">J31+I32</f>
        <v>140700</v>
      </c>
      <c r="L32" s="9">
        <f t="shared" si="11"/>
        <v>67500</v>
      </c>
    </row>
    <row r="33" spans="1:12" x14ac:dyDescent="0.25">
      <c r="B33" s="3" t="s">
        <v>46</v>
      </c>
      <c r="C33" s="3">
        <v>1</v>
      </c>
      <c r="D33" s="8">
        <v>18000</v>
      </c>
      <c r="E33" s="8">
        <v>20000</v>
      </c>
      <c r="F33" s="13">
        <f t="shared" si="7"/>
        <v>20000</v>
      </c>
      <c r="G33" s="25">
        <f t="shared" si="10"/>
        <v>1220000</v>
      </c>
      <c r="H33" s="9">
        <f t="shared" si="8"/>
        <v>2000</v>
      </c>
      <c r="I33" s="9">
        <f t="shared" si="9"/>
        <v>2000</v>
      </c>
      <c r="J33" s="13">
        <f t="shared" si="12"/>
        <v>142700</v>
      </c>
      <c r="L33" s="9">
        <f t="shared" si="11"/>
        <v>18000</v>
      </c>
    </row>
    <row r="34" spans="1:12" x14ac:dyDescent="0.25">
      <c r="B34" s="3" t="s">
        <v>46</v>
      </c>
      <c r="C34" s="3">
        <v>4</v>
      </c>
      <c r="D34" s="8">
        <v>18000</v>
      </c>
      <c r="E34" s="8">
        <v>19000</v>
      </c>
      <c r="F34" s="13">
        <f t="shared" si="7"/>
        <v>76000</v>
      </c>
      <c r="G34" s="25">
        <f t="shared" si="10"/>
        <v>1296000</v>
      </c>
      <c r="H34" s="9">
        <f t="shared" si="8"/>
        <v>1000</v>
      </c>
      <c r="I34" s="9">
        <f t="shared" si="9"/>
        <v>4000</v>
      </c>
      <c r="J34" s="13">
        <f t="shared" si="12"/>
        <v>146700</v>
      </c>
      <c r="L34" s="9">
        <f t="shared" si="11"/>
        <v>72000</v>
      </c>
    </row>
    <row r="35" spans="1:12" x14ac:dyDescent="0.25">
      <c r="B35" s="3" t="s">
        <v>13</v>
      </c>
      <c r="C35" s="3">
        <v>1</v>
      </c>
      <c r="D35" s="8">
        <v>2500</v>
      </c>
      <c r="E35" s="8">
        <v>3500</v>
      </c>
      <c r="F35" s="13">
        <f t="shared" si="7"/>
        <v>3500</v>
      </c>
      <c r="G35" s="25">
        <f t="shared" si="10"/>
        <v>1299500</v>
      </c>
      <c r="H35" s="9">
        <f t="shared" si="8"/>
        <v>1000</v>
      </c>
      <c r="I35" s="9">
        <f t="shared" si="9"/>
        <v>1000</v>
      </c>
      <c r="J35" s="13">
        <f t="shared" si="12"/>
        <v>147700</v>
      </c>
      <c r="L35" s="9">
        <f t="shared" si="11"/>
        <v>2500</v>
      </c>
    </row>
    <row r="36" spans="1:12" ht="15.75" thickBot="1" x14ac:dyDescent="0.3">
      <c r="B36" s="3" t="s">
        <v>38</v>
      </c>
      <c r="C36" s="3">
        <v>1</v>
      </c>
      <c r="D36" s="8">
        <v>2800</v>
      </c>
      <c r="E36" s="8">
        <v>3500</v>
      </c>
      <c r="F36" s="13">
        <f t="shared" si="7"/>
        <v>3500</v>
      </c>
      <c r="G36" s="24">
        <f t="shared" si="10"/>
        <v>1303000</v>
      </c>
      <c r="H36" s="9">
        <f t="shared" si="8"/>
        <v>700</v>
      </c>
      <c r="I36" s="9">
        <f t="shared" si="9"/>
        <v>700</v>
      </c>
      <c r="J36" s="11">
        <f t="shared" si="12"/>
        <v>148400</v>
      </c>
      <c r="L36" s="9">
        <f t="shared" si="11"/>
        <v>2800</v>
      </c>
    </row>
    <row r="37" spans="1:12" s="3" customFormat="1" x14ac:dyDescent="0.25">
      <c r="B37" s="1" t="s">
        <v>42</v>
      </c>
      <c r="C37" s="1"/>
      <c r="D37" s="10"/>
      <c r="E37" s="10"/>
      <c r="F37" s="10">
        <v>-955000</v>
      </c>
      <c r="G37" s="11">
        <f>G36+F37</f>
        <v>348000</v>
      </c>
      <c r="H37" s="1"/>
      <c r="I37" s="1"/>
      <c r="J37" s="1"/>
      <c r="L37" s="11">
        <f>SUM(L30:L36)</f>
        <v>1154600</v>
      </c>
    </row>
    <row r="38" spans="1:12" s="3" customFormat="1" x14ac:dyDescent="0.25">
      <c r="B38" s="1" t="s">
        <v>97</v>
      </c>
      <c r="C38"/>
      <c r="D38" s="8"/>
      <c r="E38" s="8"/>
      <c r="F38" s="10">
        <v>-162000</v>
      </c>
      <c r="G38" s="11">
        <f t="shared" ref="G38" si="13">G37+F38</f>
        <v>186000</v>
      </c>
      <c r="H38"/>
      <c r="I38"/>
      <c r="J38"/>
    </row>
    <row r="39" spans="1:12" s="3" customFormat="1" x14ac:dyDescent="0.25">
      <c r="B39" s="1"/>
      <c r="C39"/>
      <c r="D39" s="8"/>
      <c r="E39" s="8"/>
      <c r="F39" s="10"/>
      <c r="G39" s="11"/>
      <c r="H39"/>
      <c r="I39"/>
      <c r="J39"/>
    </row>
    <row r="40" spans="1:12" s="3" customFormat="1" x14ac:dyDescent="0.25">
      <c r="A40" s="39" t="s">
        <v>41</v>
      </c>
      <c r="B40" s="1" t="s">
        <v>99</v>
      </c>
      <c r="C40">
        <v>6</v>
      </c>
      <c r="D40" s="8">
        <v>15340</v>
      </c>
      <c r="E40" s="8">
        <v>25000</v>
      </c>
      <c r="F40" s="12">
        <f>C40*E40</f>
        <v>150000</v>
      </c>
      <c r="G40" s="13">
        <v>150000</v>
      </c>
      <c r="H40" s="9">
        <f>E40-D40</f>
        <v>9660</v>
      </c>
      <c r="I40" s="9">
        <f>C40*H40</f>
        <v>57960</v>
      </c>
      <c r="J40" s="9">
        <v>57960</v>
      </c>
      <c r="L40" s="13">
        <f>C40*D40</f>
        <v>92040</v>
      </c>
    </row>
    <row r="41" spans="1:12" s="3" customFormat="1" x14ac:dyDescent="0.25">
      <c r="B41" s="1" t="s">
        <v>98</v>
      </c>
      <c r="C41">
        <v>6</v>
      </c>
      <c r="D41" s="8">
        <v>71684.240000000005</v>
      </c>
      <c r="E41" s="8">
        <v>83000</v>
      </c>
      <c r="F41" s="12">
        <f>C41*E41</f>
        <v>498000</v>
      </c>
      <c r="G41" s="13">
        <f>G40+F41</f>
        <v>648000</v>
      </c>
      <c r="H41" s="9">
        <f>E41-D41</f>
        <v>11315.759999999995</v>
      </c>
      <c r="I41" s="9">
        <f>C41*H41</f>
        <v>67894.559999999969</v>
      </c>
      <c r="J41" s="9">
        <f>J40+I41</f>
        <v>125854.55999999997</v>
      </c>
      <c r="L41" s="13">
        <f t="shared" ref="L41:L44" si="14">C41*D41</f>
        <v>430105.44000000006</v>
      </c>
    </row>
    <row r="42" spans="1:12" s="3" customFormat="1" x14ac:dyDescent="0.25">
      <c r="B42" s="1" t="s">
        <v>100</v>
      </c>
      <c r="C42">
        <v>2</v>
      </c>
      <c r="D42" s="8">
        <v>7000</v>
      </c>
      <c r="E42" s="8">
        <v>12000</v>
      </c>
      <c r="F42" s="12">
        <f t="shared" ref="F42:F44" si="15">C42*E42</f>
        <v>24000</v>
      </c>
      <c r="G42" s="23">
        <f t="shared" ref="G42:G44" si="16">G41+F42</f>
        <v>672000</v>
      </c>
      <c r="H42" s="9">
        <f t="shared" ref="H42" si="17">E42-D42</f>
        <v>5000</v>
      </c>
      <c r="I42" s="9">
        <f t="shared" ref="I42:I44" si="18">C42*H42</f>
        <v>10000</v>
      </c>
      <c r="J42" s="13">
        <f t="shared" ref="J42:J44" si="19">J41+I42</f>
        <v>135854.55999999997</v>
      </c>
      <c r="L42" s="13">
        <f t="shared" si="14"/>
        <v>14000</v>
      </c>
    </row>
    <row r="43" spans="1:12" s="3" customFormat="1" x14ac:dyDescent="0.25">
      <c r="B43" s="1" t="s">
        <v>101</v>
      </c>
      <c r="C43">
        <v>1</v>
      </c>
      <c r="D43" s="8"/>
      <c r="E43" s="8">
        <v>550000</v>
      </c>
      <c r="F43" s="12">
        <f t="shared" si="15"/>
        <v>550000</v>
      </c>
      <c r="G43" s="23">
        <f t="shared" si="16"/>
        <v>1222000</v>
      </c>
      <c r="H43" s="9"/>
      <c r="I43" s="9">
        <f t="shared" si="18"/>
        <v>0</v>
      </c>
      <c r="J43" s="13">
        <f t="shared" si="19"/>
        <v>135854.55999999997</v>
      </c>
      <c r="L43" s="13">
        <f t="shared" si="14"/>
        <v>0</v>
      </c>
    </row>
    <row r="44" spans="1:12" s="3" customFormat="1" ht="15.75" thickBot="1" x14ac:dyDescent="0.3">
      <c r="B44" s="1" t="s">
        <v>102</v>
      </c>
      <c r="C44">
        <v>1</v>
      </c>
      <c r="D44" s="27"/>
      <c r="E44" s="8">
        <v>450000</v>
      </c>
      <c r="F44" s="12">
        <f t="shared" si="15"/>
        <v>450000</v>
      </c>
      <c r="G44" s="22">
        <f t="shared" si="16"/>
        <v>1672000</v>
      </c>
      <c r="H44" s="9"/>
      <c r="I44" s="9">
        <f t="shared" si="18"/>
        <v>0</v>
      </c>
      <c r="J44" s="11">
        <f t="shared" si="19"/>
        <v>135854.55999999997</v>
      </c>
      <c r="L44" s="13">
        <f t="shared" si="14"/>
        <v>0</v>
      </c>
    </row>
    <row r="45" spans="1:12" s="3" customFormat="1" x14ac:dyDescent="0.25">
      <c r="B45" s="1" t="s">
        <v>42</v>
      </c>
      <c r="C45"/>
      <c r="D45" s="8"/>
      <c r="E45" s="8"/>
      <c r="F45" s="10">
        <v>-450000</v>
      </c>
      <c r="G45" s="11">
        <f>G44+F45</f>
        <v>1222000</v>
      </c>
      <c r="H45"/>
      <c r="I45"/>
      <c r="J45"/>
      <c r="L45" s="11">
        <f>SUM(L40:L44)</f>
        <v>536145.44000000006</v>
      </c>
    </row>
    <row r="46" spans="1:12" s="3" customFormat="1" x14ac:dyDescent="0.25">
      <c r="B46" s="1" t="s">
        <v>103</v>
      </c>
      <c r="C46"/>
      <c r="D46" s="8"/>
      <c r="E46" s="8"/>
      <c r="F46" s="10">
        <v>-574000</v>
      </c>
      <c r="G46" s="11">
        <f>G45+F46</f>
        <v>648000</v>
      </c>
      <c r="H46"/>
      <c r="I46"/>
      <c r="J46"/>
      <c r="L46" s="11"/>
    </row>
    <row r="47" spans="1:12" s="3" customFormat="1" x14ac:dyDescent="0.25">
      <c r="B47" s="1" t="s">
        <v>42</v>
      </c>
      <c r="C47"/>
      <c r="D47" s="8"/>
      <c r="E47" s="8"/>
      <c r="F47" s="10">
        <v>-648000</v>
      </c>
      <c r="G47" s="11">
        <f>G46+F47</f>
        <v>0</v>
      </c>
      <c r="H47"/>
      <c r="I47"/>
      <c r="J47"/>
      <c r="L47" s="11"/>
    </row>
    <row r="48" spans="1:12" s="3" customFormat="1" x14ac:dyDescent="0.25">
      <c r="B48" s="1"/>
      <c r="C48"/>
      <c r="D48" s="8"/>
      <c r="E48" s="8"/>
      <c r="F48" s="10"/>
      <c r="G48" s="11"/>
      <c r="H48"/>
      <c r="I48"/>
      <c r="J48"/>
      <c r="L48" s="11"/>
    </row>
    <row r="49" spans="1:12" s="3" customFormat="1" x14ac:dyDescent="0.25">
      <c r="A49" s="39" t="s">
        <v>48</v>
      </c>
      <c r="B49" s="3" t="s">
        <v>11</v>
      </c>
      <c r="C49">
        <v>25</v>
      </c>
      <c r="D49" s="8">
        <v>13800</v>
      </c>
      <c r="E49" s="8">
        <v>16000</v>
      </c>
      <c r="F49" s="12">
        <f>C49*E49</f>
        <v>400000</v>
      </c>
      <c r="G49" s="13">
        <v>400000</v>
      </c>
      <c r="H49" s="9">
        <f>E49-D49</f>
        <v>2200</v>
      </c>
      <c r="I49" s="9">
        <f>C49*H49</f>
        <v>55000</v>
      </c>
      <c r="J49" s="8">
        <v>55000</v>
      </c>
      <c r="L49" s="13">
        <f>C49*D49</f>
        <v>345000</v>
      </c>
    </row>
    <row r="50" spans="1:12" s="3" customFormat="1" x14ac:dyDescent="0.25">
      <c r="B50" s="3" t="s">
        <v>12</v>
      </c>
      <c r="C50">
        <v>3</v>
      </c>
      <c r="D50" s="8">
        <v>35250</v>
      </c>
      <c r="E50" s="8">
        <v>39000</v>
      </c>
      <c r="F50" s="12">
        <f>C50*E50</f>
        <v>117000</v>
      </c>
      <c r="G50" s="13">
        <f>G49+F50</f>
        <v>517000</v>
      </c>
      <c r="H50" s="9">
        <f>E50-D50</f>
        <v>3750</v>
      </c>
      <c r="I50" s="9">
        <f>C50*H50</f>
        <v>11250</v>
      </c>
      <c r="J50" s="9">
        <f>J49+I50</f>
        <v>66250</v>
      </c>
      <c r="L50" s="13">
        <f t="shared" ref="L50:L56" si="20">C50*D50</f>
        <v>105750</v>
      </c>
    </row>
    <row r="51" spans="1:12" s="3" customFormat="1" x14ac:dyDescent="0.25">
      <c r="B51" s="3" t="s">
        <v>46</v>
      </c>
      <c r="C51">
        <v>1</v>
      </c>
      <c r="D51" s="8">
        <v>18000</v>
      </c>
      <c r="E51" s="8">
        <v>20000</v>
      </c>
      <c r="F51" s="12">
        <f>C51*E51</f>
        <v>20000</v>
      </c>
      <c r="G51" s="13">
        <f>G50+F51</f>
        <v>537000</v>
      </c>
      <c r="H51" s="9">
        <f>E51-D51</f>
        <v>2000</v>
      </c>
      <c r="I51" s="9">
        <f>C51*H51</f>
        <v>2000</v>
      </c>
      <c r="J51" s="9">
        <f>J50+I51</f>
        <v>68250</v>
      </c>
      <c r="L51" s="13">
        <f t="shared" si="20"/>
        <v>18000</v>
      </c>
    </row>
    <row r="52" spans="1:12" s="3" customFormat="1" x14ac:dyDescent="0.25">
      <c r="B52" s="3" t="s">
        <v>46</v>
      </c>
      <c r="C52">
        <v>1</v>
      </c>
      <c r="D52" s="8">
        <v>18000</v>
      </c>
      <c r="E52" s="8">
        <v>19000</v>
      </c>
      <c r="F52" s="12">
        <f t="shared" ref="F52:F56" si="21">C52*E52</f>
        <v>19000</v>
      </c>
      <c r="G52" s="23">
        <f t="shared" ref="G52:G56" si="22">G51+F52</f>
        <v>556000</v>
      </c>
      <c r="H52" s="9">
        <f t="shared" ref="H52:H56" si="23">E52-D52</f>
        <v>1000</v>
      </c>
      <c r="I52" s="9">
        <f t="shared" ref="I52:I56" si="24">C52*H52</f>
        <v>1000</v>
      </c>
      <c r="J52" s="13">
        <f t="shared" ref="J52:J56" si="25">J51+I52</f>
        <v>69250</v>
      </c>
      <c r="L52" s="13">
        <f t="shared" si="20"/>
        <v>18000</v>
      </c>
    </row>
    <row r="53" spans="1:12" s="3" customFormat="1" x14ac:dyDescent="0.25">
      <c r="B53" s="3" t="s">
        <v>104</v>
      </c>
      <c r="C53">
        <v>2</v>
      </c>
      <c r="D53" s="8">
        <v>10000</v>
      </c>
      <c r="E53" s="8">
        <v>15000</v>
      </c>
      <c r="F53" s="12">
        <f t="shared" si="21"/>
        <v>30000</v>
      </c>
      <c r="G53" s="23">
        <f t="shared" si="22"/>
        <v>586000</v>
      </c>
      <c r="H53" s="9">
        <f t="shared" si="23"/>
        <v>5000</v>
      </c>
      <c r="I53" s="9">
        <f t="shared" si="24"/>
        <v>10000</v>
      </c>
      <c r="J53" s="13">
        <f t="shared" si="25"/>
        <v>79250</v>
      </c>
      <c r="L53" s="13">
        <f t="shared" si="20"/>
        <v>20000</v>
      </c>
    </row>
    <row r="54" spans="1:12" s="3" customFormat="1" x14ac:dyDescent="0.25">
      <c r="B54" s="3" t="s">
        <v>45</v>
      </c>
      <c r="C54">
        <v>2</v>
      </c>
      <c r="D54" s="8">
        <v>13500</v>
      </c>
      <c r="E54" s="8">
        <v>16000</v>
      </c>
      <c r="F54" s="12">
        <f t="shared" si="21"/>
        <v>32000</v>
      </c>
      <c r="G54" s="23">
        <f t="shared" si="22"/>
        <v>618000</v>
      </c>
      <c r="H54" s="9">
        <f t="shared" si="23"/>
        <v>2500</v>
      </c>
      <c r="I54" s="9">
        <f t="shared" si="24"/>
        <v>5000</v>
      </c>
      <c r="J54" s="13">
        <f t="shared" si="25"/>
        <v>84250</v>
      </c>
      <c r="L54" s="13">
        <f t="shared" si="20"/>
        <v>27000</v>
      </c>
    </row>
    <row r="55" spans="1:12" s="3" customFormat="1" x14ac:dyDescent="0.25">
      <c r="B55" s="3" t="s">
        <v>13</v>
      </c>
      <c r="C55">
        <v>1</v>
      </c>
      <c r="D55" s="8">
        <v>2500</v>
      </c>
      <c r="E55" s="8">
        <v>3500</v>
      </c>
      <c r="F55" s="12">
        <f t="shared" si="21"/>
        <v>3500</v>
      </c>
      <c r="G55" s="23">
        <f t="shared" si="22"/>
        <v>621500</v>
      </c>
      <c r="H55" s="9">
        <f t="shared" si="23"/>
        <v>1000</v>
      </c>
      <c r="I55" s="9">
        <f t="shared" si="24"/>
        <v>1000</v>
      </c>
      <c r="J55" s="13">
        <f t="shared" si="25"/>
        <v>85250</v>
      </c>
      <c r="L55" s="13">
        <f t="shared" si="20"/>
        <v>2500</v>
      </c>
    </row>
    <row r="56" spans="1:12" s="3" customFormat="1" ht="15.75" thickBot="1" x14ac:dyDescent="0.3">
      <c r="B56" s="3" t="s">
        <v>38</v>
      </c>
      <c r="C56">
        <v>1</v>
      </c>
      <c r="D56" s="8">
        <v>2800</v>
      </c>
      <c r="E56" s="8">
        <v>3500</v>
      </c>
      <c r="F56" s="12">
        <f t="shared" si="21"/>
        <v>3500</v>
      </c>
      <c r="G56" s="22">
        <f t="shared" si="22"/>
        <v>625000</v>
      </c>
      <c r="H56" s="9">
        <f t="shared" si="23"/>
        <v>700</v>
      </c>
      <c r="I56" s="9">
        <f t="shared" si="24"/>
        <v>700</v>
      </c>
      <c r="J56" s="11">
        <f t="shared" si="25"/>
        <v>85950</v>
      </c>
      <c r="L56" s="13">
        <f t="shared" si="20"/>
        <v>2800</v>
      </c>
    </row>
    <row r="57" spans="1:12" s="3" customFormat="1" x14ac:dyDescent="0.25">
      <c r="B57" s="1" t="s">
        <v>42</v>
      </c>
      <c r="C57"/>
      <c r="D57" s="8"/>
      <c r="E57" s="8"/>
      <c r="F57" s="10">
        <v>-625000</v>
      </c>
      <c r="G57" s="28">
        <f>G56+F57</f>
        <v>0</v>
      </c>
      <c r="H57" s="9"/>
      <c r="I57" s="9"/>
      <c r="J57" s="11"/>
      <c r="L57" s="11">
        <f>SUM(L49:L56)</f>
        <v>539050</v>
      </c>
    </row>
    <row r="58" spans="1:12" s="3" customFormat="1" x14ac:dyDescent="0.25">
      <c r="B58" s="1"/>
      <c r="C58"/>
      <c r="D58" s="8"/>
      <c r="E58" s="8"/>
      <c r="F58" s="10"/>
      <c r="G58" s="28"/>
      <c r="H58" s="9"/>
      <c r="I58" s="9"/>
      <c r="J58" s="11"/>
      <c r="L58" s="11"/>
    </row>
    <row r="59" spans="1:12" s="3" customFormat="1" x14ac:dyDescent="0.25">
      <c r="A59" s="39" t="s">
        <v>66</v>
      </c>
      <c r="B59" s="1" t="s">
        <v>11</v>
      </c>
      <c r="C59">
        <v>13</v>
      </c>
      <c r="D59" s="8">
        <v>13800</v>
      </c>
      <c r="E59" s="8">
        <v>16000</v>
      </c>
      <c r="F59" s="10">
        <f>C59*E59</f>
        <v>208000</v>
      </c>
      <c r="G59" s="28">
        <v>208000</v>
      </c>
      <c r="H59" s="9">
        <f>E59-D59</f>
        <v>2200</v>
      </c>
      <c r="I59" s="9">
        <f>C59*H59</f>
        <v>28600</v>
      </c>
      <c r="J59" s="11">
        <v>28600</v>
      </c>
      <c r="L59" s="11">
        <f>C59*D59</f>
        <v>179400</v>
      </c>
    </row>
    <row r="60" spans="1:12" s="3" customFormat="1" x14ac:dyDescent="0.25">
      <c r="B60" s="1" t="s">
        <v>45</v>
      </c>
      <c r="C60">
        <v>1</v>
      </c>
      <c r="D60" s="8">
        <v>13500</v>
      </c>
      <c r="E60" s="8">
        <v>16000</v>
      </c>
      <c r="F60" s="10">
        <f>C60*E60</f>
        <v>16000</v>
      </c>
      <c r="G60" s="28">
        <f>G59+F60</f>
        <v>224000</v>
      </c>
      <c r="H60" s="9">
        <f>E60-D60</f>
        <v>2500</v>
      </c>
      <c r="I60" s="9">
        <f>C60*H60</f>
        <v>2500</v>
      </c>
      <c r="J60" s="11">
        <f>J59+I60</f>
        <v>31100</v>
      </c>
      <c r="L60" s="11">
        <f t="shared" ref="L60:L63" si="26">C60*D60</f>
        <v>13500</v>
      </c>
    </row>
    <row r="61" spans="1:12" s="3" customFormat="1" x14ac:dyDescent="0.25">
      <c r="B61" s="1" t="s">
        <v>12</v>
      </c>
      <c r="C61">
        <v>5</v>
      </c>
      <c r="D61" s="8">
        <v>35250</v>
      </c>
      <c r="E61" s="8">
        <v>39000</v>
      </c>
      <c r="F61" s="10">
        <f t="shared" ref="F61:F63" si="27">C61*E61</f>
        <v>195000</v>
      </c>
      <c r="G61" s="28">
        <f t="shared" ref="G61:G63" si="28">G60+F61</f>
        <v>419000</v>
      </c>
      <c r="H61" s="9">
        <f t="shared" ref="H61:H63" si="29">E61-D61</f>
        <v>3750</v>
      </c>
      <c r="I61" s="9">
        <f t="shared" ref="I61:I63" si="30">C61*H61</f>
        <v>18750</v>
      </c>
      <c r="J61" s="11">
        <f t="shared" ref="J61:J63" si="31">J60+I61</f>
        <v>49850</v>
      </c>
      <c r="L61" s="11">
        <f t="shared" si="26"/>
        <v>176250</v>
      </c>
    </row>
    <row r="62" spans="1:12" s="3" customFormat="1" x14ac:dyDescent="0.25">
      <c r="B62" s="1" t="s">
        <v>46</v>
      </c>
      <c r="C62">
        <v>1</v>
      </c>
      <c r="D62" s="8">
        <v>18000</v>
      </c>
      <c r="E62" s="8">
        <v>19000</v>
      </c>
      <c r="F62" s="10">
        <f t="shared" si="27"/>
        <v>19000</v>
      </c>
      <c r="G62" s="28">
        <f t="shared" si="28"/>
        <v>438000</v>
      </c>
      <c r="H62" s="9">
        <f t="shared" si="29"/>
        <v>1000</v>
      </c>
      <c r="I62" s="9">
        <f t="shared" si="30"/>
        <v>1000</v>
      </c>
      <c r="J62" s="11">
        <f t="shared" si="31"/>
        <v>50850</v>
      </c>
      <c r="L62" s="11">
        <f t="shared" si="26"/>
        <v>18000</v>
      </c>
    </row>
    <row r="63" spans="1:12" s="3" customFormat="1" ht="15.75" thickBot="1" x14ac:dyDescent="0.3">
      <c r="B63" s="1" t="s">
        <v>38</v>
      </c>
      <c r="C63">
        <v>2</v>
      </c>
      <c r="D63" s="8">
        <v>2800</v>
      </c>
      <c r="E63" s="8">
        <v>5000</v>
      </c>
      <c r="F63" s="10">
        <f t="shared" si="27"/>
        <v>10000</v>
      </c>
      <c r="G63" s="22">
        <f t="shared" si="28"/>
        <v>448000</v>
      </c>
      <c r="H63" s="9">
        <f t="shared" si="29"/>
        <v>2200</v>
      </c>
      <c r="I63" s="9">
        <f t="shared" si="30"/>
        <v>4400</v>
      </c>
      <c r="J63" s="11">
        <f t="shared" si="31"/>
        <v>55250</v>
      </c>
      <c r="L63" s="11">
        <f t="shared" si="26"/>
        <v>5600</v>
      </c>
    </row>
    <row r="64" spans="1:12" s="3" customFormat="1" x14ac:dyDescent="0.25">
      <c r="B64" s="1" t="s">
        <v>42</v>
      </c>
      <c r="C64"/>
      <c r="D64" s="8"/>
      <c r="E64" s="8"/>
      <c r="F64" s="10">
        <v>-448000</v>
      </c>
      <c r="G64" s="28">
        <f>G63+F64</f>
        <v>0</v>
      </c>
      <c r="H64" s="9"/>
      <c r="I64" s="9"/>
      <c r="J64" s="11"/>
      <c r="L64" s="11">
        <f>SUM(L59:L63)</f>
        <v>392750</v>
      </c>
    </row>
    <row r="65" spans="1:7" x14ac:dyDescent="0.25">
      <c r="F65" s="9"/>
    </row>
    <row r="66" spans="1:7" x14ac:dyDescent="0.25">
      <c r="A66" s="1" t="s">
        <v>34</v>
      </c>
      <c r="B66" s="1" t="s">
        <v>54</v>
      </c>
      <c r="F66" s="10"/>
      <c r="G66" s="10">
        <v>955000</v>
      </c>
    </row>
    <row r="67" spans="1:7" x14ac:dyDescent="0.25">
      <c r="A67" s="1"/>
      <c r="B67" s="1" t="s">
        <v>68</v>
      </c>
      <c r="F67" s="10"/>
      <c r="G67" s="10">
        <v>448000</v>
      </c>
    </row>
    <row r="68" spans="1:7" x14ac:dyDescent="0.25">
      <c r="B68" s="1" t="s">
        <v>59</v>
      </c>
      <c r="F68" s="10"/>
      <c r="G68" s="10">
        <v>400000</v>
      </c>
    </row>
    <row r="69" spans="1:7" x14ac:dyDescent="0.25">
      <c r="B69" s="1" t="s">
        <v>59</v>
      </c>
      <c r="F69" s="10"/>
      <c r="G69" s="10">
        <v>157300</v>
      </c>
    </row>
    <row r="70" spans="1:7" x14ac:dyDescent="0.25">
      <c r="B70" s="1" t="s">
        <v>43</v>
      </c>
      <c r="F70" s="10"/>
      <c r="G70" s="10">
        <v>648000</v>
      </c>
    </row>
    <row r="71" spans="1:7" x14ac:dyDescent="0.25">
      <c r="B71" s="1" t="s">
        <v>105</v>
      </c>
      <c r="F71" s="11"/>
      <c r="G71" s="11">
        <v>625000</v>
      </c>
    </row>
    <row r="72" spans="1:7" ht="17.25" x14ac:dyDescent="0.4">
      <c r="A72" s="1"/>
      <c r="B72" s="1" t="s">
        <v>35</v>
      </c>
      <c r="F72" s="11"/>
      <c r="G72" s="14">
        <f>SUM(G66:G71)</f>
        <v>3233300</v>
      </c>
    </row>
    <row r="73" spans="1:7" x14ac:dyDescent="0.25">
      <c r="A73" s="1"/>
      <c r="B73" s="1"/>
      <c r="F73" s="11"/>
      <c r="G73" s="11"/>
    </row>
    <row r="74" spans="1:7" x14ac:dyDescent="0.25">
      <c r="B74" s="1" t="s">
        <v>36</v>
      </c>
      <c r="F74" s="10">
        <v>-2830000</v>
      </c>
      <c r="G74" s="11">
        <f>G72+F74</f>
        <v>403300</v>
      </c>
    </row>
    <row r="75" spans="1:7" x14ac:dyDescent="0.25">
      <c r="A75" s="21"/>
      <c r="B75" s="1" t="s">
        <v>49</v>
      </c>
      <c r="F75" s="10">
        <v>-250000</v>
      </c>
      <c r="G75" s="11">
        <f>G74+F75</f>
        <v>153300</v>
      </c>
    </row>
    <row r="76" spans="1:7" x14ac:dyDescent="0.25">
      <c r="A76" s="21"/>
      <c r="B76" s="1" t="s">
        <v>106</v>
      </c>
      <c r="F76" s="10">
        <v>-2500</v>
      </c>
      <c r="G76" s="11">
        <f>G75+F76</f>
        <v>150800</v>
      </c>
    </row>
    <row r="77" spans="1:7" x14ac:dyDescent="0.25">
      <c r="A77" s="21"/>
      <c r="B77" s="1" t="s">
        <v>107</v>
      </c>
      <c r="F77" s="10">
        <v>-500</v>
      </c>
      <c r="G77" s="11">
        <f t="shared" ref="G77:G87" si="32">G76+F77</f>
        <v>150300</v>
      </c>
    </row>
    <row r="78" spans="1:7" x14ac:dyDescent="0.25">
      <c r="A78" s="21"/>
      <c r="B78" s="1" t="s">
        <v>60</v>
      </c>
      <c r="F78" s="10">
        <v>-5000</v>
      </c>
      <c r="G78" s="11">
        <f t="shared" si="32"/>
        <v>145300</v>
      </c>
    </row>
    <row r="79" spans="1:7" x14ac:dyDescent="0.25">
      <c r="B79" s="1" t="s">
        <v>69</v>
      </c>
      <c r="F79" s="10">
        <v>-30000</v>
      </c>
      <c r="G79" s="11">
        <f t="shared" si="32"/>
        <v>115300</v>
      </c>
    </row>
    <row r="80" spans="1:7" x14ac:dyDescent="0.25">
      <c r="B80" s="1" t="s">
        <v>108</v>
      </c>
      <c r="F80" s="10">
        <v>-30000</v>
      </c>
      <c r="G80" s="11">
        <f t="shared" si="32"/>
        <v>85300</v>
      </c>
    </row>
    <row r="81" spans="2:7" x14ac:dyDescent="0.25">
      <c r="B81" s="1" t="s">
        <v>109</v>
      </c>
      <c r="F81" s="10">
        <v>-3100</v>
      </c>
      <c r="G81" s="11">
        <f t="shared" si="32"/>
        <v>82200</v>
      </c>
    </row>
    <row r="82" spans="2:7" x14ac:dyDescent="0.25">
      <c r="B82" s="1" t="s">
        <v>70</v>
      </c>
      <c r="F82" s="11">
        <v>-30000</v>
      </c>
      <c r="G82" s="11">
        <f t="shared" si="32"/>
        <v>52200</v>
      </c>
    </row>
    <row r="83" spans="2:7" x14ac:dyDescent="0.25">
      <c r="B83" s="1" t="s">
        <v>110</v>
      </c>
      <c r="F83" s="10">
        <v>-15000</v>
      </c>
      <c r="G83" s="11">
        <f t="shared" si="32"/>
        <v>37200</v>
      </c>
    </row>
    <row r="84" spans="2:7" x14ac:dyDescent="0.25">
      <c r="B84" s="1" t="s">
        <v>111</v>
      </c>
      <c r="F84" s="10">
        <v>-10000</v>
      </c>
      <c r="G84" s="11">
        <f t="shared" si="32"/>
        <v>27200</v>
      </c>
    </row>
    <row r="85" spans="2:7" x14ac:dyDescent="0.25">
      <c r="B85" s="1" t="s">
        <v>112</v>
      </c>
      <c r="F85" s="10">
        <v>-5000</v>
      </c>
      <c r="G85" s="11">
        <f t="shared" si="32"/>
        <v>22200</v>
      </c>
    </row>
    <row r="86" spans="2:7" x14ac:dyDescent="0.25">
      <c r="B86" s="1" t="s">
        <v>113</v>
      </c>
      <c r="F86" s="10">
        <v>-10000</v>
      </c>
      <c r="G86" s="11">
        <f t="shared" si="32"/>
        <v>12200</v>
      </c>
    </row>
    <row r="87" spans="2:7" x14ac:dyDescent="0.25">
      <c r="B87" s="1" t="s">
        <v>114</v>
      </c>
      <c r="F87" s="11">
        <v>-13000</v>
      </c>
      <c r="G87" s="11">
        <f t="shared" si="32"/>
        <v>-800</v>
      </c>
    </row>
    <row r="88" spans="2:7" x14ac:dyDescent="0.25">
      <c r="F88" s="9"/>
    </row>
  </sheetData>
  <mergeCells count="4">
    <mergeCell ref="C14:F14"/>
    <mergeCell ref="C15:F15"/>
    <mergeCell ref="D1:J1"/>
    <mergeCell ref="C16:F16"/>
  </mergeCells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K1" sqref="K1"/>
    </sheetView>
  </sheetViews>
  <sheetFormatPr defaultRowHeight="15" x14ac:dyDescent="0.25"/>
  <cols>
    <col min="1" max="1" width="12.5703125" customWidth="1"/>
    <col min="2" max="2" width="25.42578125" customWidth="1"/>
    <col min="3" max="3" width="5" bestFit="1" customWidth="1"/>
    <col min="4" max="4" width="11.5703125" style="8" bestFit="1" customWidth="1"/>
    <col min="5" max="5" width="11.5703125" style="8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2" max="12" width="13" customWidth="1"/>
  </cols>
  <sheetData>
    <row r="1" spans="1:12" ht="15.75" x14ac:dyDescent="0.25">
      <c r="A1" s="4"/>
      <c r="B1" s="4"/>
      <c r="C1" s="4"/>
      <c r="D1" s="6"/>
      <c r="E1" s="6"/>
      <c r="F1" s="34" t="s">
        <v>72</v>
      </c>
      <c r="G1" s="34"/>
      <c r="H1" s="34"/>
      <c r="I1" s="34"/>
      <c r="J1" s="34"/>
    </row>
    <row r="2" spans="1:12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39" t="s">
        <v>18</v>
      </c>
      <c r="B3" t="s">
        <v>47</v>
      </c>
      <c r="C3">
        <v>13</v>
      </c>
      <c r="D3" s="8">
        <v>15340</v>
      </c>
      <c r="E3" s="8">
        <v>30000</v>
      </c>
      <c r="F3" s="9">
        <f t="shared" ref="F3" si="0">C3*E3</f>
        <v>390000</v>
      </c>
      <c r="G3" s="13">
        <v>390000</v>
      </c>
      <c r="H3" s="9">
        <f t="shared" ref="H3" si="1">E3-D3</f>
        <v>14660</v>
      </c>
      <c r="I3" s="9">
        <f t="shared" ref="I3" si="2">C3*H3</f>
        <v>190580</v>
      </c>
      <c r="J3" s="12">
        <v>190580</v>
      </c>
      <c r="L3" s="9">
        <f>C3*D3</f>
        <v>199420</v>
      </c>
    </row>
    <row r="4" spans="1:12" x14ac:dyDescent="0.25">
      <c r="A4" s="1"/>
      <c r="B4" t="s">
        <v>11</v>
      </c>
      <c r="C4">
        <v>2</v>
      </c>
      <c r="D4" s="8">
        <v>13800</v>
      </c>
      <c r="E4" s="8">
        <v>16000</v>
      </c>
      <c r="F4" s="9">
        <f t="shared" ref="F4:F6" si="3">C4*E4</f>
        <v>32000</v>
      </c>
      <c r="G4" s="23">
        <f t="shared" ref="G4:G6" si="4">G3+F4</f>
        <v>422000</v>
      </c>
      <c r="H4" s="9">
        <f t="shared" ref="H4:H6" si="5">E4-D4</f>
        <v>2200</v>
      </c>
      <c r="I4" s="9">
        <f t="shared" ref="I4:I6" si="6">C4*H4</f>
        <v>4400</v>
      </c>
      <c r="J4" s="12">
        <f t="shared" ref="J4:J6" si="7">J3+I4</f>
        <v>194980</v>
      </c>
      <c r="L4" s="9">
        <f t="shared" ref="L4:L6" si="8">C4*D4</f>
        <v>27600</v>
      </c>
    </row>
    <row r="5" spans="1:12" x14ac:dyDescent="0.25">
      <c r="A5" s="1"/>
      <c r="B5" t="s">
        <v>11</v>
      </c>
      <c r="C5">
        <v>1</v>
      </c>
      <c r="D5" s="8">
        <v>13800</v>
      </c>
      <c r="E5" s="8">
        <v>17000</v>
      </c>
      <c r="F5" s="9">
        <f t="shared" si="3"/>
        <v>17000</v>
      </c>
      <c r="G5" s="23">
        <f t="shared" si="4"/>
        <v>439000</v>
      </c>
      <c r="H5" s="9">
        <f t="shared" si="5"/>
        <v>3200</v>
      </c>
      <c r="I5" s="9">
        <f t="shared" si="6"/>
        <v>3200</v>
      </c>
      <c r="J5" s="12">
        <f t="shared" si="7"/>
        <v>198180</v>
      </c>
      <c r="L5" s="9">
        <f t="shared" si="8"/>
        <v>13800</v>
      </c>
    </row>
    <row r="6" spans="1:12" ht="15.75" thickBot="1" x14ac:dyDescent="0.3">
      <c r="A6" s="1"/>
      <c r="B6" t="s">
        <v>63</v>
      </c>
      <c r="C6">
        <v>1</v>
      </c>
      <c r="D6" s="8">
        <v>35250</v>
      </c>
      <c r="E6" s="8">
        <v>40000</v>
      </c>
      <c r="F6" s="9">
        <f t="shared" si="3"/>
        <v>40000</v>
      </c>
      <c r="G6" s="22">
        <f t="shared" si="4"/>
        <v>479000</v>
      </c>
      <c r="H6" s="9">
        <f t="shared" si="5"/>
        <v>4750</v>
      </c>
      <c r="I6" s="9">
        <f t="shared" si="6"/>
        <v>4750</v>
      </c>
      <c r="J6" s="10">
        <f t="shared" si="7"/>
        <v>202930</v>
      </c>
      <c r="L6" s="9">
        <f t="shared" si="8"/>
        <v>35250</v>
      </c>
    </row>
    <row r="7" spans="1:12" s="1" customFormat="1" x14ac:dyDescent="0.25">
      <c r="B7" s="1" t="s">
        <v>40</v>
      </c>
      <c r="D7" s="10"/>
      <c r="E7" s="10"/>
      <c r="F7" s="10">
        <v>-477000</v>
      </c>
      <c r="G7" s="11">
        <f>G6+F7</f>
        <v>2000</v>
      </c>
      <c r="H7" s="11"/>
      <c r="I7" s="11"/>
      <c r="J7" s="10"/>
      <c r="L7" s="11">
        <f>SUM(L3:L6)</f>
        <v>276070</v>
      </c>
    </row>
    <row r="8" spans="1:12" s="1" customFormat="1" x14ac:dyDescent="0.25">
      <c r="B8" s="1" t="s">
        <v>53</v>
      </c>
      <c r="D8" s="10"/>
      <c r="E8" s="10"/>
      <c r="F8" s="10">
        <v>-2000</v>
      </c>
      <c r="G8" s="11">
        <f>G7+F8</f>
        <v>0</v>
      </c>
      <c r="H8" s="11"/>
      <c r="I8" s="11"/>
      <c r="J8" s="10"/>
      <c r="L8" s="11"/>
    </row>
    <row r="10" spans="1:12" x14ac:dyDescent="0.25">
      <c r="A10" s="39" t="s">
        <v>16</v>
      </c>
      <c r="B10" t="s">
        <v>14</v>
      </c>
      <c r="C10">
        <v>1</v>
      </c>
      <c r="D10" s="8">
        <v>76900</v>
      </c>
      <c r="E10" s="8">
        <v>85000</v>
      </c>
      <c r="F10" s="9">
        <f t="shared" ref="F10:F13" si="9">C10*E10</f>
        <v>85000</v>
      </c>
      <c r="G10" s="9">
        <v>85000</v>
      </c>
      <c r="H10" s="9">
        <f t="shared" ref="H10:H13" si="10">E10-D10</f>
        <v>8100</v>
      </c>
      <c r="I10" s="9">
        <f t="shared" ref="I10:I13" si="11">C10*H10</f>
        <v>8100</v>
      </c>
      <c r="J10" s="9">
        <v>8100</v>
      </c>
      <c r="L10" s="9">
        <f>C10*D10</f>
        <v>76900</v>
      </c>
    </row>
    <row r="11" spans="1:12" x14ac:dyDescent="0.25">
      <c r="B11" t="s">
        <v>12</v>
      </c>
      <c r="C11">
        <v>1</v>
      </c>
      <c r="D11" s="8">
        <v>35250</v>
      </c>
      <c r="E11" s="8">
        <v>39000</v>
      </c>
      <c r="F11" s="9">
        <f t="shared" si="9"/>
        <v>39000</v>
      </c>
      <c r="G11" s="9">
        <f>G10+F11</f>
        <v>124000</v>
      </c>
      <c r="H11" s="9">
        <f t="shared" si="10"/>
        <v>3750</v>
      </c>
      <c r="I11" s="9">
        <f t="shared" si="11"/>
        <v>3750</v>
      </c>
      <c r="J11" s="9">
        <f>J10+I11</f>
        <v>11850</v>
      </c>
      <c r="L11" s="9">
        <f t="shared" ref="L11:L13" si="12">C11*D11</f>
        <v>35250</v>
      </c>
    </row>
    <row r="12" spans="1:12" x14ac:dyDescent="0.25">
      <c r="B12" t="s">
        <v>11</v>
      </c>
      <c r="C12">
        <v>1</v>
      </c>
      <c r="D12" s="8">
        <v>13800</v>
      </c>
      <c r="E12" s="8">
        <v>18000</v>
      </c>
      <c r="F12" s="9">
        <f t="shared" si="9"/>
        <v>18000</v>
      </c>
      <c r="G12" s="9">
        <f t="shared" ref="G12:G13" si="13">G11+F12</f>
        <v>142000</v>
      </c>
      <c r="H12" s="9">
        <f t="shared" si="10"/>
        <v>4200</v>
      </c>
      <c r="I12" s="9">
        <f t="shared" si="11"/>
        <v>4200</v>
      </c>
      <c r="J12" s="9">
        <f>J11+I12</f>
        <v>16050</v>
      </c>
      <c r="L12" s="9">
        <f t="shared" si="12"/>
        <v>13800</v>
      </c>
    </row>
    <row r="13" spans="1:12" ht="15.75" thickBot="1" x14ac:dyDescent="0.3">
      <c r="B13" t="s">
        <v>96</v>
      </c>
      <c r="C13">
        <v>1</v>
      </c>
      <c r="D13" s="8">
        <v>15340</v>
      </c>
      <c r="E13" s="8">
        <v>30000</v>
      </c>
      <c r="F13" s="9">
        <f t="shared" si="9"/>
        <v>30000</v>
      </c>
      <c r="G13" s="22">
        <f t="shared" si="13"/>
        <v>172000</v>
      </c>
      <c r="H13" s="9">
        <f t="shared" si="10"/>
        <v>14660</v>
      </c>
      <c r="I13" s="9">
        <f t="shared" si="11"/>
        <v>14660</v>
      </c>
      <c r="J13" s="11">
        <f>J12+I13</f>
        <v>30710</v>
      </c>
      <c r="L13" s="9">
        <f t="shared" si="12"/>
        <v>15340</v>
      </c>
    </row>
    <row r="14" spans="1:12" x14ac:dyDescent="0.25">
      <c r="B14" s="1" t="s">
        <v>17</v>
      </c>
      <c r="C14" s="1"/>
      <c r="D14" s="10"/>
      <c r="E14" s="10"/>
      <c r="F14" s="11">
        <v>-172000</v>
      </c>
      <c r="G14" s="11">
        <f>G13+F14</f>
        <v>0</v>
      </c>
      <c r="H14" s="9"/>
      <c r="I14" s="9"/>
      <c r="J14" s="13"/>
      <c r="L14" s="11">
        <f>SUM(L10:L13)</f>
        <v>141290</v>
      </c>
    </row>
    <row r="15" spans="1:12" x14ac:dyDescent="0.25">
      <c r="B15" s="1"/>
      <c r="C15" s="1"/>
      <c r="D15" s="10"/>
      <c r="E15" s="10"/>
      <c r="F15" s="11"/>
      <c r="G15" s="11"/>
      <c r="H15" s="9"/>
      <c r="I15" s="9"/>
      <c r="J15" s="13"/>
      <c r="L15" s="9"/>
    </row>
    <row r="16" spans="1:12" x14ac:dyDescent="0.25">
      <c r="A16" s="39" t="s">
        <v>19</v>
      </c>
      <c r="B16" s="3" t="s">
        <v>12</v>
      </c>
      <c r="C16">
        <v>1</v>
      </c>
      <c r="D16" s="8">
        <v>35250</v>
      </c>
      <c r="E16" s="8">
        <v>45000</v>
      </c>
      <c r="F16" s="9">
        <f t="shared" ref="F16:F18" si="14">C16*E16</f>
        <v>45000</v>
      </c>
      <c r="G16" s="9">
        <v>45000</v>
      </c>
      <c r="H16" s="9">
        <f t="shared" ref="H16:H18" si="15">E16-D16</f>
        <v>9750</v>
      </c>
      <c r="I16" s="9">
        <f t="shared" ref="I16:I18" si="16">C16*H16</f>
        <v>9750</v>
      </c>
      <c r="J16" s="8">
        <v>9750</v>
      </c>
      <c r="L16" s="9">
        <f>C16*D16</f>
        <v>35250</v>
      </c>
    </row>
    <row r="17" spans="1:12" x14ac:dyDescent="0.25">
      <c r="A17" s="30"/>
      <c r="B17" s="3" t="s">
        <v>11</v>
      </c>
      <c r="C17">
        <v>1</v>
      </c>
      <c r="D17" s="8">
        <v>13800</v>
      </c>
      <c r="E17" s="8">
        <v>18000</v>
      </c>
      <c r="F17" s="9">
        <f t="shared" si="14"/>
        <v>18000</v>
      </c>
      <c r="G17" s="9">
        <f t="shared" ref="G17:G18" si="17">G16+F17</f>
        <v>63000</v>
      </c>
      <c r="H17" s="9">
        <f t="shared" si="15"/>
        <v>4200</v>
      </c>
      <c r="I17" s="9">
        <f t="shared" si="16"/>
        <v>4200</v>
      </c>
      <c r="J17" s="9">
        <f t="shared" ref="J17:J18" si="18">J16+I17</f>
        <v>13950</v>
      </c>
      <c r="L17" s="9">
        <f t="shared" ref="L17:L18" si="19">C17*D17</f>
        <v>13800</v>
      </c>
    </row>
    <row r="18" spans="1:12" ht="15.75" thickBot="1" x14ac:dyDescent="0.3">
      <c r="B18" s="3" t="s">
        <v>86</v>
      </c>
      <c r="C18">
        <v>1</v>
      </c>
      <c r="D18" s="8">
        <v>11000</v>
      </c>
      <c r="E18" s="8">
        <v>70000</v>
      </c>
      <c r="F18" s="9">
        <f t="shared" si="14"/>
        <v>70000</v>
      </c>
      <c r="G18" s="22">
        <f t="shared" si="17"/>
        <v>133000</v>
      </c>
      <c r="H18" s="9">
        <f t="shared" si="15"/>
        <v>59000</v>
      </c>
      <c r="I18" s="9">
        <f t="shared" si="16"/>
        <v>59000</v>
      </c>
      <c r="J18" s="9">
        <f t="shared" si="18"/>
        <v>72950</v>
      </c>
      <c r="L18" s="9">
        <f t="shared" si="19"/>
        <v>11000</v>
      </c>
    </row>
    <row r="19" spans="1:12" x14ac:dyDescent="0.25">
      <c r="B19" s="1" t="s">
        <v>39</v>
      </c>
      <c r="C19" s="1"/>
      <c r="D19" s="10"/>
      <c r="E19" s="10"/>
      <c r="F19" s="11">
        <v>-2000</v>
      </c>
      <c r="G19" s="11">
        <f>G18+F19</f>
        <v>131000</v>
      </c>
      <c r="H19" s="9"/>
      <c r="I19" s="9"/>
      <c r="J19" s="11"/>
      <c r="L19" s="11">
        <f>SUM(L16:L18)</f>
        <v>60050</v>
      </c>
    </row>
    <row r="20" spans="1:12" s="3" customFormat="1" x14ac:dyDescent="0.25">
      <c r="A20"/>
      <c r="B20" s="1" t="s">
        <v>71</v>
      </c>
      <c r="C20" s="1"/>
      <c r="D20" s="10"/>
      <c r="E20" s="10"/>
      <c r="F20" s="10">
        <v>-131000</v>
      </c>
      <c r="G20" s="11">
        <f>G19+F20</f>
        <v>0</v>
      </c>
      <c r="H20"/>
      <c r="I20"/>
      <c r="J20"/>
      <c r="L20" s="13"/>
    </row>
    <row r="21" spans="1:12" s="3" customFormat="1" x14ac:dyDescent="0.25">
      <c r="A21"/>
      <c r="B21" s="1"/>
      <c r="C21" s="1"/>
      <c r="D21" s="10"/>
      <c r="E21" s="10"/>
      <c r="F21" s="10"/>
      <c r="G21" s="11"/>
      <c r="H21"/>
      <c r="I21"/>
      <c r="J21"/>
      <c r="L21" s="13"/>
    </row>
    <row r="22" spans="1:12" x14ac:dyDescent="0.25">
      <c r="A22" s="39" t="s">
        <v>20</v>
      </c>
      <c r="B22" s="3" t="s">
        <v>89</v>
      </c>
      <c r="C22">
        <v>49</v>
      </c>
      <c r="D22" s="8">
        <v>13800</v>
      </c>
      <c r="E22" s="8">
        <v>16000</v>
      </c>
      <c r="F22" s="13">
        <f t="shared" ref="F22:F27" si="20">C22*E22</f>
        <v>784000</v>
      </c>
      <c r="G22" s="13">
        <v>784000</v>
      </c>
      <c r="H22" s="13">
        <f t="shared" ref="H22:H27" si="21">E22-D22</f>
        <v>2200</v>
      </c>
      <c r="I22" s="13">
        <f t="shared" ref="I22:I27" si="22">C22*H22</f>
        <v>107800</v>
      </c>
      <c r="J22" s="13">
        <v>107800</v>
      </c>
      <c r="L22" s="13">
        <f>C22*D22</f>
        <v>676200</v>
      </c>
    </row>
    <row r="23" spans="1:12" x14ac:dyDescent="0.25">
      <c r="B23" s="3" t="s">
        <v>12</v>
      </c>
      <c r="C23">
        <v>24</v>
      </c>
      <c r="D23" s="8">
        <v>35250</v>
      </c>
      <c r="E23" s="8">
        <v>39000</v>
      </c>
      <c r="F23" s="13">
        <f t="shared" si="20"/>
        <v>936000</v>
      </c>
      <c r="G23" s="13">
        <f>G22+F23</f>
        <v>1720000</v>
      </c>
      <c r="H23" s="13">
        <f t="shared" si="21"/>
        <v>3750</v>
      </c>
      <c r="I23" s="13">
        <f t="shared" si="22"/>
        <v>90000</v>
      </c>
      <c r="J23" s="13">
        <f>J22+I23</f>
        <v>197800</v>
      </c>
      <c r="L23" s="13">
        <f t="shared" ref="L23:L27" si="23">C23*D23</f>
        <v>846000</v>
      </c>
    </row>
    <row r="24" spans="1:12" x14ac:dyDescent="0.25">
      <c r="B24" s="3" t="s">
        <v>46</v>
      </c>
      <c r="C24">
        <v>3</v>
      </c>
      <c r="D24" s="8">
        <v>18000</v>
      </c>
      <c r="E24" s="8">
        <v>19000</v>
      </c>
      <c r="F24" s="13">
        <f t="shared" si="20"/>
        <v>57000</v>
      </c>
      <c r="G24" s="23">
        <f>G23+F24</f>
        <v>1777000</v>
      </c>
      <c r="H24" s="13">
        <f t="shared" si="21"/>
        <v>1000</v>
      </c>
      <c r="I24" s="13">
        <f t="shared" si="22"/>
        <v>3000</v>
      </c>
      <c r="J24" s="13">
        <f>J23+I24</f>
        <v>200800</v>
      </c>
      <c r="L24" s="13">
        <f t="shared" si="23"/>
        <v>54000</v>
      </c>
    </row>
    <row r="25" spans="1:12" x14ac:dyDescent="0.25">
      <c r="B25" s="3" t="s">
        <v>14</v>
      </c>
      <c r="C25">
        <v>2</v>
      </c>
      <c r="D25" s="8">
        <v>76900</v>
      </c>
      <c r="E25" s="8">
        <v>85000</v>
      </c>
      <c r="F25" s="13">
        <f t="shared" si="20"/>
        <v>170000</v>
      </c>
      <c r="G25" s="23">
        <f t="shared" ref="G25:G27" si="24">G24+F25</f>
        <v>1947000</v>
      </c>
      <c r="H25" s="13">
        <f t="shared" si="21"/>
        <v>8100</v>
      </c>
      <c r="I25" s="13">
        <f t="shared" si="22"/>
        <v>16200</v>
      </c>
      <c r="J25" s="13">
        <f t="shared" ref="J25:J27" si="25">J24+I25</f>
        <v>217000</v>
      </c>
      <c r="L25" s="13">
        <f t="shared" si="23"/>
        <v>153800</v>
      </c>
    </row>
    <row r="26" spans="1:12" x14ac:dyDescent="0.25">
      <c r="B26" s="3" t="s">
        <v>44</v>
      </c>
      <c r="C26">
        <v>3</v>
      </c>
      <c r="D26" s="8">
        <v>36800</v>
      </c>
      <c r="E26" s="8">
        <v>42000</v>
      </c>
      <c r="F26" s="13">
        <f t="shared" si="20"/>
        <v>126000</v>
      </c>
      <c r="G26" s="23">
        <f t="shared" si="24"/>
        <v>2073000</v>
      </c>
      <c r="H26" s="13">
        <f t="shared" si="21"/>
        <v>5200</v>
      </c>
      <c r="I26" s="13">
        <f t="shared" si="22"/>
        <v>15600</v>
      </c>
      <c r="J26" s="13">
        <f t="shared" si="25"/>
        <v>232600</v>
      </c>
      <c r="L26" s="13">
        <f t="shared" si="23"/>
        <v>110400</v>
      </c>
    </row>
    <row r="27" spans="1:12" ht="15.75" thickBot="1" x14ac:dyDescent="0.3">
      <c r="B27" s="3" t="s">
        <v>61</v>
      </c>
      <c r="C27">
        <v>1</v>
      </c>
      <c r="D27" s="8">
        <v>38800</v>
      </c>
      <c r="E27" s="8">
        <v>45000</v>
      </c>
      <c r="F27" s="13">
        <f t="shared" si="20"/>
        <v>45000</v>
      </c>
      <c r="G27" s="22">
        <f t="shared" si="24"/>
        <v>2118000</v>
      </c>
      <c r="H27" s="13">
        <f t="shared" si="21"/>
        <v>6200</v>
      </c>
      <c r="I27" s="13">
        <f t="shared" si="22"/>
        <v>6200</v>
      </c>
      <c r="J27" s="11">
        <f t="shared" si="25"/>
        <v>238800</v>
      </c>
      <c r="L27" s="13">
        <f t="shared" si="23"/>
        <v>38800</v>
      </c>
    </row>
    <row r="28" spans="1:12" x14ac:dyDescent="0.25">
      <c r="B28" s="1" t="s">
        <v>21</v>
      </c>
      <c r="C28" s="1"/>
      <c r="D28" s="10"/>
      <c r="E28" s="10"/>
      <c r="F28" s="10">
        <v>-5000</v>
      </c>
      <c r="G28" s="11">
        <f>G27+F28</f>
        <v>2113000</v>
      </c>
      <c r="L28" s="11">
        <f>SUM(L22:L27)</f>
        <v>1879200</v>
      </c>
    </row>
    <row r="29" spans="1:12" x14ac:dyDescent="0.25">
      <c r="B29" s="1" t="s">
        <v>58</v>
      </c>
      <c r="C29" s="1"/>
      <c r="D29" s="10"/>
      <c r="E29" s="10"/>
      <c r="F29" s="10">
        <v>-20000</v>
      </c>
      <c r="G29" s="11">
        <f t="shared" ref="G29:G37" si="26">G28+F29</f>
        <v>2093000</v>
      </c>
    </row>
    <row r="30" spans="1:12" x14ac:dyDescent="0.25">
      <c r="B30" s="1" t="s">
        <v>71</v>
      </c>
      <c r="C30" s="1"/>
      <c r="D30" s="10"/>
      <c r="E30" s="10"/>
      <c r="F30" s="10">
        <v>-20000</v>
      </c>
      <c r="G30" s="11">
        <f t="shared" si="26"/>
        <v>2073000</v>
      </c>
    </row>
    <row r="31" spans="1:12" x14ac:dyDescent="0.25">
      <c r="B31" s="1" t="s">
        <v>90</v>
      </c>
      <c r="C31" s="1"/>
      <c r="D31" s="10"/>
      <c r="E31" s="10"/>
      <c r="F31" s="10">
        <v>-400000</v>
      </c>
      <c r="G31" s="11">
        <f t="shared" si="26"/>
        <v>1673000</v>
      </c>
    </row>
    <row r="32" spans="1:12" x14ac:dyDescent="0.25">
      <c r="B32" s="1" t="s">
        <v>67</v>
      </c>
      <c r="C32" s="1"/>
      <c r="D32" s="10"/>
      <c r="E32" s="10"/>
      <c r="F32" s="10">
        <v>-306000</v>
      </c>
      <c r="G32" s="11">
        <f t="shared" si="26"/>
        <v>1367000</v>
      </c>
    </row>
    <row r="33" spans="1:12" x14ac:dyDescent="0.25">
      <c r="B33" s="1" t="s">
        <v>91</v>
      </c>
      <c r="C33" s="1"/>
      <c r="D33" s="10"/>
      <c r="E33" s="10"/>
      <c r="F33" s="10">
        <v>-745000</v>
      </c>
      <c r="G33" s="11">
        <f t="shared" si="26"/>
        <v>622000</v>
      </c>
    </row>
    <row r="34" spans="1:12" x14ac:dyDescent="0.25">
      <c r="B34" s="1" t="s">
        <v>92</v>
      </c>
      <c r="C34" s="1"/>
      <c r="D34" s="10"/>
      <c r="E34" s="10"/>
      <c r="F34" s="10">
        <v>-16000</v>
      </c>
      <c r="G34" s="11">
        <f t="shared" si="26"/>
        <v>606000</v>
      </c>
    </row>
    <row r="35" spans="1:12" x14ac:dyDescent="0.25">
      <c r="B35" s="1" t="s">
        <v>93</v>
      </c>
      <c r="C35" s="1"/>
      <c r="D35" s="10"/>
      <c r="E35" s="10"/>
      <c r="F35" s="10">
        <v>-32000</v>
      </c>
      <c r="G35" s="11">
        <f t="shared" si="26"/>
        <v>574000</v>
      </c>
    </row>
    <row r="36" spans="1:12" x14ac:dyDescent="0.25">
      <c r="B36" s="1" t="s">
        <v>94</v>
      </c>
      <c r="C36" s="1"/>
      <c r="D36" s="10"/>
      <c r="E36" s="10"/>
      <c r="F36" s="10">
        <v>-32000</v>
      </c>
      <c r="G36" s="11">
        <f t="shared" si="26"/>
        <v>542000</v>
      </c>
    </row>
    <row r="37" spans="1:12" x14ac:dyDescent="0.25">
      <c r="B37" s="1" t="s">
        <v>95</v>
      </c>
      <c r="C37" s="1"/>
      <c r="D37" s="10"/>
      <c r="E37" s="10"/>
      <c r="F37" s="10">
        <v>-171000</v>
      </c>
      <c r="G37" s="11">
        <f t="shared" si="26"/>
        <v>371000</v>
      </c>
    </row>
    <row r="38" spans="1:12" x14ac:dyDescent="0.25">
      <c r="B38" s="1"/>
      <c r="C38" s="1"/>
      <c r="D38" s="10"/>
      <c r="E38" s="10"/>
      <c r="F38" s="10"/>
      <c r="G38" s="11"/>
    </row>
    <row r="39" spans="1:12" s="3" customFormat="1" x14ac:dyDescent="0.25">
      <c r="A39" s="39" t="s">
        <v>32</v>
      </c>
      <c r="B39" s="3" t="s">
        <v>50</v>
      </c>
      <c r="C39" s="3">
        <v>3</v>
      </c>
      <c r="D39" s="12">
        <v>15340</v>
      </c>
      <c r="E39" s="12">
        <v>25000</v>
      </c>
      <c r="F39" s="13">
        <f>C39*E39</f>
        <v>75000</v>
      </c>
      <c r="G39" s="23">
        <v>75000</v>
      </c>
      <c r="H39" s="13">
        <f>E39-D39</f>
        <v>9660</v>
      </c>
      <c r="I39" s="13">
        <f>C39*H39</f>
        <v>28980</v>
      </c>
      <c r="J39" s="12">
        <v>28980</v>
      </c>
      <c r="L39" s="13">
        <f>C39*D39</f>
        <v>46020</v>
      </c>
    </row>
    <row r="40" spans="1:12" s="3" customFormat="1" x14ac:dyDescent="0.25">
      <c r="A40" s="1"/>
      <c r="B40" s="3" t="s">
        <v>87</v>
      </c>
      <c r="C40" s="3">
        <v>4</v>
      </c>
      <c r="D40" s="12">
        <v>13800</v>
      </c>
      <c r="E40" s="12">
        <v>16000</v>
      </c>
      <c r="F40" s="13">
        <f>C40*E40</f>
        <v>64000</v>
      </c>
      <c r="G40" s="23">
        <f>G39+F40</f>
        <v>139000</v>
      </c>
      <c r="H40" s="13">
        <f>E40-D40</f>
        <v>2200</v>
      </c>
      <c r="I40" s="13">
        <f>C40*H40</f>
        <v>8800</v>
      </c>
      <c r="J40" s="12">
        <f>J39+I40</f>
        <v>37780</v>
      </c>
      <c r="L40" s="13">
        <f t="shared" ref="L40:L41" si="27">C40*D40</f>
        <v>55200</v>
      </c>
    </row>
    <row r="41" spans="1:12" s="3" customFormat="1" ht="15.75" thickBot="1" x14ac:dyDescent="0.3">
      <c r="A41" s="1"/>
      <c r="B41" s="1" t="s">
        <v>12</v>
      </c>
      <c r="C41" s="3">
        <v>1</v>
      </c>
      <c r="D41" s="12">
        <v>35250</v>
      </c>
      <c r="E41" s="12">
        <v>39000</v>
      </c>
      <c r="F41" s="13">
        <f>C41*E41</f>
        <v>39000</v>
      </c>
      <c r="G41" s="22">
        <f>G40+F41</f>
        <v>178000</v>
      </c>
      <c r="H41" s="13">
        <f>E41-D41</f>
        <v>3750</v>
      </c>
      <c r="I41" s="13">
        <f>C41*H41</f>
        <v>3750</v>
      </c>
      <c r="J41" s="10">
        <f>J40+I41</f>
        <v>41530</v>
      </c>
      <c r="L41" s="13">
        <f t="shared" si="27"/>
        <v>35250</v>
      </c>
    </row>
    <row r="42" spans="1:12" x14ac:dyDescent="0.25">
      <c r="B42" s="1" t="s">
        <v>88</v>
      </c>
      <c r="E42" s="10"/>
      <c r="F42" s="10">
        <v>-3000</v>
      </c>
      <c r="G42" s="11">
        <f>G41+F42</f>
        <v>175000</v>
      </c>
      <c r="L42" s="11">
        <f>SUM(L39:L41)</f>
        <v>136470</v>
      </c>
    </row>
    <row r="43" spans="1:12" x14ac:dyDescent="0.25">
      <c r="B43" s="1" t="s">
        <v>17</v>
      </c>
      <c r="E43" s="10"/>
      <c r="F43" s="31">
        <v>-175000</v>
      </c>
      <c r="G43" s="11">
        <f>G42+F43</f>
        <v>0</v>
      </c>
    </row>
    <row r="44" spans="1:12" x14ac:dyDescent="0.25">
      <c r="E44" s="10"/>
    </row>
  </sheetData>
  <mergeCells count="1">
    <mergeCell ref="F1:J1"/>
  </mergeCells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J1"/>
    </sheetView>
  </sheetViews>
  <sheetFormatPr defaultRowHeight="15" x14ac:dyDescent="0.25"/>
  <cols>
    <col min="1" max="1" width="11.7109375" customWidth="1"/>
    <col min="2" max="2" width="26.28515625" customWidth="1"/>
    <col min="3" max="3" width="5.28515625" customWidth="1"/>
    <col min="4" max="5" width="11.5703125" style="8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8" customWidth="1"/>
    <col min="12" max="12" width="13.140625" customWidth="1"/>
  </cols>
  <sheetData>
    <row r="1" spans="1:13" ht="15.75" x14ac:dyDescent="0.25">
      <c r="A1" s="34" t="s">
        <v>72</v>
      </c>
      <c r="B1" s="34"/>
      <c r="C1" s="34"/>
      <c r="D1" s="34"/>
      <c r="E1" s="34"/>
      <c r="F1" s="34"/>
      <c r="G1" s="34"/>
      <c r="H1" s="34"/>
      <c r="I1" s="34"/>
      <c r="J1" s="34"/>
    </row>
    <row r="2" spans="1:13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7" t="s">
        <v>10</v>
      </c>
    </row>
    <row r="3" spans="1:13" x14ac:dyDescent="0.25">
      <c r="A3" s="1" t="s">
        <v>33</v>
      </c>
      <c r="B3" t="s">
        <v>11</v>
      </c>
      <c r="C3">
        <v>72</v>
      </c>
      <c r="D3" s="8">
        <v>10500</v>
      </c>
      <c r="E3" s="8">
        <v>13000</v>
      </c>
      <c r="F3" s="9">
        <f>C3*E3</f>
        <v>936000</v>
      </c>
      <c r="G3" s="9">
        <v>936000</v>
      </c>
      <c r="H3" s="9">
        <f>E3-D3</f>
        <v>2500</v>
      </c>
      <c r="I3" s="9">
        <f>C3*H3</f>
        <v>180000</v>
      </c>
      <c r="J3" s="8">
        <v>180000</v>
      </c>
      <c r="L3" s="9">
        <f>C3*D3</f>
        <v>756000</v>
      </c>
    </row>
    <row r="4" spans="1:13" x14ac:dyDescent="0.25">
      <c r="A4" s="1"/>
      <c r="B4" t="s">
        <v>37</v>
      </c>
      <c r="C4">
        <v>2</v>
      </c>
      <c r="D4" s="8">
        <v>30500</v>
      </c>
      <c r="E4" s="8">
        <v>35000</v>
      </c>
      <c r="F4" s="9">
        <f>C4*E4</f>
        <v>70000</v>
      </c>
      <c r="G4" s="23">
        <f t="shared" ref="G4:G7" si="0">G3+F4</f>
        <v>1006000</v>
      </c>
      <c r="H4" s="9">
        <f t="shared" ref="H4:H7" si="1">E4-D4</f>
        <v>4500</v>
      </c>
      <c r="I4" s="9">
        <f>C4*H4</f>
        <v>9000</v>
      </c>
      <c r="J4" s="12">
        <f>J3+I4</f>
        <v>189000</v>
      </c>
      <c r="L4" s="9">
        <f t="shared" ref="L4:L7" si="2">C4*D4</f>
        <v>61000</v>
      </c>
    </row>
    <row r="5" spans="1:13" x14ac:dyDescent="0.25">
      <c r="A5" s="1"/>
      <c r="B5" t="s">
        <v>12</v>
      </c>
      <c r="C5">
        <v>18</v>
      </c>
      <c r="D5" s="8">
        <v>34500</v>
      </c>
      <c r="E5" s="8">
        <v>39000</v>
      </c>
      <c r="F5" s="9">
        <f t="shared" ref="F5:F7" si="3">C5*E5</f>
        <v>702000</v>
      </c>
      <c r="G5" s="23">
        <f t="shared" si="0"/>
        <v>1708000</v>
      </c>
      <c r="H5" s="9">
        <f t="shared" si="1"/>
        <v>4500</v>
      </c>
      <c r="I5" s="9">
        <f t="shared" ref="I5:I7" si="4">C5*H5</f>
        <v>81000</v>
      </c>
      <c r="J5" s="12">
        <f t="shared" ref="J5:J7" si="5">J4+I5</f>
        <v>270000</v>
      </c>
      <c r="L5" s="9">
        <f t="shared" si="2"/>
        <v>621000</v>
      </c>
      <c r="M5" t="s">
        <v>31</v>
      </c>
    </row>
    <row r="6" spans="1:13" x14ac:dyDescent="0.25">
      <c r="A6" s="1"/>
      <c r="B6" t="s">
        <v>14</v>
      </c>
      <c r="C6">
        <v>1</v>
      </c>
      <c r="D6" s="8">
        <v>75000</v>
      </c>
      <c r="E6" s="8">
        <v>85000</v>
      </c>
      <c r="F6" s="9">
        <f t="shared" si="3"/>
        <v>85000</v>
      </c>
      <c r="G6" s="23">
        <f t="shared" si="0"/>
        <v>1793000</v>
      </c>
      <c r="H6" s="9">
        <f t="shared" si="1"/>
        <v>10000</v>
      </c>
      <c r="I6" s="9">
        <f t="shared" si="4"/>
        <v>10000</v>
      </c>
      <c r="J6" s="12">
        <f t="shared" si="5"/>
        <v>280000</v>
      </c>
      <c r="L6" s="9">
        <f t="shared" si="2"/>
        <v>75000</v>
      </c>
    </row>
    <row r="7" spans="1:13" ht="15.75" thickBot="1" x14ac:dyDescent="0.3">
      <c r="A7" s="1"/>
      <c r="B7" t="s">
        <v>115</v>
      </c>
      <c r="C7">
        <v>2</v>
      </c>
      <c r="D7" s="8">
        <v>8500</v>
      </c>
      <c r="E7" s="8">
        <v>10000</v>
      </c>
      <c r="F7" s="9">
        <f t="shared" si="3"/>
        <v>20000</v>
      </c>
      <c r="G7" s="22">
        <f t="shared" si="0"/>
        <v>1813000</v>
      </c>
      <c r="H7" s="9">
        <f t="shared" si="1"/>
        <v>1500</v>
      </c>
      <c r="I7" s="9">
        <f t="shared" si="4"/>
        <v>3000</v>
      </c>
      <c r="J7" s="10">
        <f t="shared" si="5"/>
        <v>283000</v>
      </c>
      <c r="L7" s="9">
        <f t="shared" si="2"/>
        <v>17000</v>
      </c>
    </row>
    <row r="8" spans="1:13" x14ac:dyDescent="0.25">
      <c r="B8" s="1" t="s">
        <v>56</v>
      </c>
      <c r="C8" s="1"/>
      <c r="D8" s="10"/>
      <c r="E8" s="10"/>
      <c r="F8" s="10">
        <v>-2000</v>
      </c>
      <c r="G8" s="11">
        <f>G7+F8</f>
        <v>1811000</v>
      </c>
      <c r="L8" s="11">
        <f>SUM(L3:L7)</f>
        <v>1530000</v>
      </c>
    </row>
    <row r="9" spans="1:13" x14ac:dyDescent="0.25">
      <c r="B9" s="1" t="s">
        <v>62</v>
      </c>
      <c r="C9" s="1"/>
      <c r="D9" s="10"/>
      <c r="E9" s="10"/>
      <c r="F9" s="10">
        <v>-60000</v>
      </c>
      <c r="G9" s="11">
        <f>G8+F9</f>
        <v>1751000</v>
      </c>
      <c r="L9" s="9"/>
    </row>
    <row r="10" spans="1:13" x14ac:dyDescent="0.25">
      <c r="B10" s="1" t="s">
        <v>116</v>
      </c>
      <c r="C10" s="1"/>
      <c r="D10" s="10"/>
      <c r="E10" s="10"/>
      <c r="F10" s="10">
        <v>-52000</v>
      </c>
      <c r="G10" s="11">
        <f>G9+F10</f>
        <v>1699000</v>
      </c>
      <c r="L10" s="9"/>
    </row>
    <row r="11" spans="1:13" x14ac:dyDescent="0.25">
      <c r="B11" s="1" t="s">
        <v>57</v>
      </c>
      <c r="C11" s="1"/>
      <c r="D11" s="10"/>
      <c r="E11" s="10"/>
      <c r="F11" s="10">
        <v>-1425000</v>
      </c>
      <c r="G11" s="11">
        <f>G10+F11</f>
        <v>274000</v>
      </c>
      <c r="L11" s="9"/>
    </row>
    <row r="12" spans="1:13" x14ac:dyDescent="0.25">
      <c r="B12" s="1"/>
      <c r="C12" s="1"/>
      <c r="D12" s="10"/>
      <c r="E12" s="10"/>
      <c r="F12" s="10"/>
      <c r="G12" s="11"/>
    </row>
    <row r="13" spans="1:13" x14ac:dyDescent="0.25">
      <c r="A13" s="1" t="s">
        <v>22</v>
      </c>
      <c r="B13" s="1" t="s">
        <v>11</v>
      </c>
      <c r="C13" s="3">
        <v>58</v>
      </c>
      <c r="D13" s="12">
        <v>10500</v>
      </c>
      <c r="E13" s="12">
        <v>13000</v>
      </c>
      <c r="F13" s="13">
        <f>C13*E13</f>
        <v>754000</v>
      </c>
      <c r="G13" s="23">
        <v>754000</v>
      </c>
      <c r="H13" s="9">
        <f>E13-D13</f>
        <v>2500</v>
      </c>
      <c r="I13" s="9">
        <f>C13*H13</f>
        <v>145000</v>
      </c>
      <c r="J13" s="12">
        <v>145000</v>
      </c>
      <c r="L13" s="9">
        <f>C13*D13</f>
        <v>609000</v>
      </c>
    </row>
    <row r="14" spans="1:13" x14ac:dyDescent="0.25">
      <c r="A14" s="1"/>
      <c r="B14" s="1" t="s">
        <v>12</v>
      </c>
      <c r="C14" s="3">
        <v>9</v>
      </c>
      <c r="D14" s="12">
        <v>34500</v>
      </c>
      <c r="E14" s="12">
        <v>39000</v>
      </c>
      <c r="F14" s="13">
        <f>C14*E14</f>
        <v>351000</v>
      </c>
      <c r="G14" s="23">
        <f>G13+F14</f>
        <v>1105000</v>
      </c>
      <c r="H14" s="9">
        <f>E14-D14</f>
        <v>4500</v>
      </c>
      <c r="I14" s="9">
        <f>C14*H14</f>
        <v>40500</v>
      </c>
      <c r="J14" s="12">
        <f>J13+I14</f>
        <v>185500</v>
      </c>
      <c r="L14" s="9">
        <f t="shared" ref="L14:L15" si="6">C14*D14</f>
        <v>310500</v>
      </c>
    </row>
    <row r="15" spans="1:13" ht="15.75" thickBot="1" x14ac:dyDescent="0.3">
      <c r="A15" s="1"/>
      <c r="B15" s="1" t="s">
        <v>37</v>
      </c>
      <c r="C15" s="3">
        <v>1</v>
      </c>
      <c r="D15" s="12">
        <v>30500</v>
      </c>
      <c r="E15" s="12">
        <v>35000</v>
      </c>
      <c r="F15" s="13">
        <f t="shared" ref="F15" si="7">C15*E15</f>
        <v>35000</v>
      </c>
      <c r="G15" s="22">
        <f t="shared" ref="G15" si="8">G14+F15</f>
        <v>1140000</v>
      </c>
      <c r="H15" s="9">
        <f t="shared" ref="H15" si="9">E15-D15</f>
        <v>4500</v>
      </c>
      <c r="I15" s="9">
        <f t="shared" ref="I15" si="10">C15*H15</f>
        <v>4500</v>
      </c>
      <c r="J15" s="10">
        <f t="shared" ref="J15" si="11">J14+I15</f>
        <v>190000</v>
      </c>
      <c r="L15" s="9">
        <f t="shared" si="6"/>
        <v>30500</v>
      </c>
    </row>
    <row r="16" spans="1:13" x14ac:dyDescent="0.25">
      <c r="B16" s="1" t="s">
        <v>51</v>
      </c>
      <c r="C16" s="1"/>
      <c r="D16" s="10"/>
      <c r="E16" s="10"/>
      <c r="F16" s="10">
        <v>-5000</v>
      </c>
      <c r="G16" s="11">
        <f>G15+F16</f>
        <v>1135000</v>
      </c>
      <c r="I16" s="9"/>
      <c r="L16" s="11">
        <f>SUM(L13:L15)</f>
        <v>950000</v>
      </c>
    </row>
    <row r="17" spans="1:12" x14ac:dyDescent="0.25">
      <c r="B17" s="1" t="s">
        <v>57</v>
      </c>
      <c r="C17" s="1"/>
      <c r="D17" s="10"/>
      <c r="E17" s="10"/>
      <c r="F17" s="10">
        <v>-1135000</v>
      </c>
      <c r="G17" s="11">
        <f t="shared" ref="G17" si="12">G16+F17</f>
        <v>0</v>
      </c>
      <c r="I17" s="9"/>
    </row>
    <row r="18" spans="1:12" x14ac:dyDescent="0.25">
      <c r="B18" s="1"/>
      <c r="F18" s="10"/>
      <c r="G18" s="11"/>
    </row>
    <row r="19" spans="1:12" x14ac:dyDescent="0.25">
      <c r="A19" s="1" t="s">
        <v>52</v>
      </c>
      <c r="B19" s="3" t="s">
        <v>11</v>
      </c>
      <c r="C19">
        <v>4</v>
      </c>
      <c r="D19" s="8">
        <v>10500</v>
      </c>
      <c r="E19" s="8">
        <v>13000</v>
      </c>
      <c r="F19" s="12">
        <f>C19*E19</f>
        <v>52000</v>
      </c>
      <c r="G19" s="13">
        <v>52000</v>
      </c>
      <c r="H19" s="9">
        <f>E19-D19</f>
        <v>2500</v>
      </c>
      <c r="I19" s="9">
        <f>C19*H19</f>
        <v>10000</v>
      </c>
      <c r="J19" s="8">
        <v>10000</v>
      </c>
      <c r="L19" s="9">
        <f>C19*D19</f>
        <v>42000</v>
      </c>
    </row>
    <row r="20" spans="1:12" ht="15.75" thickBot="1" x14ac:dyDescent="0.3">
      <c r="A20" s="1"/>
      <c r="B20" s="3" t="s">
        <v>14</v>
      </c>
      <c r="C20">
        <v>4</v>
      </c>
      <c r="D20" s="8">
        <v>75000</v>
      </c>
      <c r="E20" s="8">
        <v>80000</v>
      </c>
      <c r="F20" s="12">
        <f t="shared" ref="F20" si="13">C20*E20</f>
        <v>320000</v>
      </c>
      <c r="G20" s="22">
        <f>G19+F20</f>
        <v>372000</v>
      </c>
      <c r="H20" s="9">
        <f>E20-D20</f>
        <v>5000</v>
      </c>
      <c r="I20" s="9">
        <f t="shared" ref="I20" si="14">C20*H20</f>
        <v>20000</v>
      </c>
      <c r="J20" s="10">
        <f>J19+I20</f>
        <v>30000</v>
      </c>
      <c r="L20" s="9">
        <f t="shared" ref="L20" si="15">C20*D20</f>
        <v>300000</v>
      </c>
    </row>
    <row r="21" spans="1:12" s="1" customFormat="1" x14ac:dyDescent="0.25">
      <c r="B21" s="1" t="s">
        <v>117</v>
      </c>
      <c r="D21" s="10"/>
      <c r="E21" s="10"/>
      <c r="F21" s="10">
        <v>-11000</v>
      </c>
      <c r="G21" s="11">
        <f>G20+F21</f>
        <v>361000</v>
      </c>
      <c r="H21" s="11"/>
      <c r="I21" s="11"/>
      <c r="J21" s="10"/>
      <c r="L21" s="11">
        <f>SUM(L19:L20)</f>
        <v>342000</v>
      </c>
    </row>
    <row r="22" spans="1:12" s="1" customFormat="1" x14ac:dyDescent="0.25">
      <c r="B22" s="1" t="s">
        <v>51</v>
      </c>
      <c r="D22" s="10"/>
      <c r="E22" s="10"/>
      <c r="F22" s="10">
        <v>-5000</v>
      </c>
      <c r="G22" s="11">
        <f t="shared" ref="G22:G30" si="16">G21+F22</f>
        <v>356000</v>
      </c>
      <c r="H22" s="11"/>
      <c r="I22" s="11"/>
      <c r="J22" s="10"/>
      <c r="L22" s="11"/>
    </row>
    <row r="23" spans="1:12" s="1" customFormat="1" x14ac:dyDescent="0.25">
      <c r="B23" s="1" t="s">
        <v>118</v>
      </c>
      <c r="D23" s="10"/>
      <c r="E23" s="10"/>
      <c r="F23" s="10">
        <v>-6000</v>
      </c>
      <c r="G23" s="11">
        <f t="shared" si="16"/>
        <v>350000</v>
      </c>
      <c r="H23" s="11"/>
      <c r="I23" s="11"/>
      <c r="J23" s="10"/>
      <c r="L23" s="11"/>
    </row>
    <row r="24" spans="1:12" s="1" customFormat="1" x14ac:dyDescent="0.25">
      <c r="B24" s="1" t="s">
        <v>65</v>
      </c>
      <c r="D24" s="10"/>
      <c r="E24" s="10"/>
      <c r="F24" s="10">
        <v>-3000</v>
      </c>
      <c r="G24" s="11">
        <f t="shared" si="16"/>
        <v>347000</v>
      </c>
      <c r="H24" s="11"/>
      <c r="I24" s="11"/>
      <c r="J24" s="10"/>
      <c r="L24" s="11"/>
    </row>
    <row r="25" spans="1:12" s="1" customFormat="1" x14ac:dyDescent="0.25">
      <c r="B25" s="1" t="s">
        <v>56</v>
      </c>
      <c r="D25" s="10"/>
      <c r="E25" s="10"/>
      <c r="F25" s="10">
        <v>-2000</v>
      </c>
      <c r="G25" s="11">
        <f t="shared" si="16"/>
        <v>345000</v>
      </c>
      <c r="H25" s="11"/>
      <c r="I25" s="11"/>
      <c r="J25" s="10"/>
      <c r="L25" s="11"/>
    </row>
    <row r="26" spans="1:12" s="1" customFormat="1" x14ac:dyDescent="0.25">
      <c r="B26" s="1" t="s">
        <v>119</v>
      </c>
      <c r="D26" s="10"/>
      <c r="E26" s="10"/>
      <c r="F26" s="10">
        <v>-2000</v>
      </c>
      <c r="G26" s="11">
        <f t="shared" si="16"/>
        <v>343000</v>
      </c>
      <c r="H26" s="11"/>
      <c r="I26" s="11"/>
      <c r="J26" s="10"/>
      <c r="L26" s="11"/>
    </row>
    <row r="27" spans="1:12" s="1" customFormat="1" x14ac:dyDescent="0.25">
      <c r="B27" s="1" t="s">
        <v>120</v>
      </c>
      <c r="D27" s="10"/>
      <c r="E27" s="10"/>
      <c r="F27" s="10">
        <v>-1000</v>
      </c>
      <c r="G27" s="11">
        <f t="shared" si="16"/>
        <v>342000</v>
      </c>
      <c r="H27" s="11"/>
      <c r="I27" s="11"/>
      <c r="J27" s="10"/>
      <c r="L27" s="11"/>
    </row>
    <row r="28" spans="1:12" s="1" customFormat="1" x14ac:dyDescent="0.25">
      <c r="B28" s="1" t="s">
        <v>121</v>
      </c>
      <c r="D28" s="10"/>
      <c r="E28" s="10"/>
      <c r="F28" s="10">
        <v>-2000</v>
      </c>
      <c r="G28" s="11">
        <f t="shared" si="16"/>
        <v>340000</v>
      </c>
      <c r="H28" s="11"/>
      <c r="I28" s="11"/>
      <c r="J28" s="10"/>
      <c r="L28" s="11"/>
    </row>
    <row r="29" spans="1:12" s="1" customFormat="1" x14ac:dyDescent="0.25">
      <c r="B29" s="1" t="s">
        <v>122</v>
      </c>
      <c r="D29" s="10"/>
      <c r="E29" s="10"/>
      <c r="F29" s="10">
        <v>-70000</v>
      </c>
      <c r="G29" s="11">
        <f t="shared" si="16"/>
        <v>270000</v>
      </c>
      <c r="H29" s="11"/>
      <c r="I29" s="11"/>
      <c r="J29" s="10"/>
      <c r="L29" s="11"/>
    </row>
    <row r="30" spans="1:12" s="1" customFormat="1" x14ac:dyDescent="0.25">
      <c r="B30" s="1" t="s">
        <v>123</v>
      </c>
      <c r="D30" s="10"/>
      <c r="E30" s="10"/>
      <c r="F30" s="10">
        <v>-270000</v>
      </c>
      <c r="G30" s="11">
        <f t="shared" si="16"/>
        <v>0</v>
      </c>
      <c r="H30" s="11"/>
      <c r="I30" s="11"/>
      <c r="J30" s="10"/>
      <c r="L30" s="11"/>
    </row>
    <row r="31" spans="1:12" x14ac:dyDescent="0.25">
      <c r="B31" s="3"/>
      <c r="F31" s="10"/>
      <c r="G31" s="11"/>
    </row>
    <row r="32" spans="1:12" x14ac:dyDescent="0.25">
      <c r="B32" s="3"/>
      <c r="E32" s="35" t="s">
        <v>23</v>
      </c>
      <c r="F32" s="36"/>
      <c r="G32" s="37"/>
    </row>
    <row r="33" spans="2:7" x14ac:dyDescent="0.25">
      <c r="B33" s="3"/>
      <c r="E33" s="35" t="s">
        <v>24</v>
      </c>
      <c r="F33" s="36"/>
      <c r="G33" s="37"/>
    </row>
    <row r="34" spans="2:7" x14ac:dyDescent="0.25">
      <c r="B34" s="3"/>
      <c r="E34" s="16" t="s">
        <v>25</v>
      </c>
      <c r="F34" s="17"/>
      <c r="G34" s="16">
        <v>11205000</v>
      </c>
    </row>
    <row r="35" spans="2:7" x14ac:dyDescent="0.25">
      <c r="B35" s="1"/>
      <c r="E35" s="16" t="s">
        <v>26</v>
      </c>
      <c r="F35" s="17"/>
      <c r="G35" s="18">
        <v>8581685.0399999991</v>
      </c>
    </row>
    <row r="36" spans="2:7" x14ac:dyDescent="0.25">
      <c r="E36" s="16" t="s">
        <v>27</v>
      </c>
      <c r="F36" s="17"/>
      <c r="G36" s="18">
        <f>G34-G35</f>
        <v>2623314.9600000009</v>
      </c>
    </row>
    <row r="37" spans="2:7" x14ac:dyDescent="0.25">
      <c r="E37" s="16" t="s">
        <v>28</v>
      </c>
      <c r="F37" s="17"/>
      <c r="G37" s="16">
        <v>549800</v>
      </c>
    </row>
    <row r="38" spans="2:7" x14ac:dyDescent="0.25">
      <c r="E38" s="16" t="s">
        <v>29</v>
      </c>
      <c r="F38" s="17"/>
      <c r="G38" s="18">
        <f>G36-G37</f>
        <v>2073514.9600000009</v>
      </c>
    </row>
  </sheetData>
  <mergeCells count="3">
    <mergeCell ref="A1:J1"/>
    <mergeCell ref="E32:G32"/>
    <mergeCell ref="E33:G33"/>
  </mergeCells>
  <pageMargins left="0.7" right="0.7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2019-10-24T10:21:39Z</dcterms:modified>
</cp:coreProperties>
</file>