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GODOWN" sheetId="1" r:id="rId1"/>
    <sheet name="DAR" sheetId="2" r:id="rId2"/>
    <sheet name="MOSHI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G36" i="3" l="1"/>
  <c r="G34" i="3"/>
  <c r="G13" i="3"/>
  <c r="F7" i="3"/>
  <c r="H7" i="3"/>
  <c r="I7" i="3" s="1"/>
  <c r="L7" i="3"/>
  <c r="L62" i="2"/>
  <c r="L59" i="2"/>
  <c r="L60" i="2"/>
  <c r="L61" i="2"/>
  <c r="L58" i="2"/>
  <c r="G55" i="2"/>
  <c r="G58" i="1"/>
  <c r="G34" i="1"/>
  <c r="G35" i="1" s="1"/>
  <c r="G36" i="1" s="1"/>
  <c r="G37" i="1" s="1"/>
  <c r="G38" i="1" s="1"/>
  <c r="G32" i="1"/>
  <c r="G81" i="1" l="1"/>
  <c r="L61" i="1"/>
  <c r="L62" i="1"/>
  <c r="L63" i="1"/>
  <c r="L64" i="1"/>
  <c r="L65" i="1"/>
  <c r="L66" i="1"/>
  <c r="L67" i="1"/>
  <c r="L68" i="1"/>
  <c r="L69" i="1"/>
  <c r="L70" i="1"/>
  <c r="L71" i="1"/>
  <c r="L60" i="1"/>
  <c r="L72" i="1" s="1"/>
  <c r="F71" i="1"/>
  <c r="H71" i="1"/>
  <c r="I71" i="1" s="1"/>
  <c r="F70" i="1"/>
  <c r="H70" i="1"/>
  <c r="I70" i="1"/>
  <c r="F69" i="1"/>
  <c r="H69" i="1"/>
  <c r="I69" i="1" s="1"/>
  <c r="F68" i="1"/>
  <c r="H68" i="1"/>
  <c r="I68" i="1" s="1"/>
  <c r="F67" i="1"/>
  <c r="H67" i="1"/>
  <c r="I67" i="1" s="1"/>
  <c r="L53" i="1"/>
  <c r="L54" i="1"/>
  <c r="L55" i="1"/>
  <c r="L56" i="1"/>
  <c r="L52" i="1"/>
  <c r="L41" i="1"/>
  <c r="L42" i="1"/>
  <c r="L43" i="1"/>
  <c r="L44" i="1"/>
  <c r="L45" i="1"/>
  <c r="L46" i="1"/>
  <c r="L47" i="1"/>
  <c r="L48" i="1"/>
  <c r="L40" i="1"/>
  <c r="F48" i="1"/>
  <c r="H48" i="1"/>
  <c r="I48" i="1" s="1"/>
  <c r="F47" i="1"/>
  <c r="H47" i="1"/>
  <c r="I47" i="1" s="1"/>
  <c r="L27" i="1"/>
  <c r="L28" i="1"/>
  <c r="L29" i="1"/>
  <c r="L30" i="1"/>
  <c r="L31" i="1"/>
  <c r="L26" i="1"/>
  <c r="L27" i="2"/>
  <c r="L28" i="2"/>
  <c r="L29" i="2"/>
  <c r="L30" i="2"/>
  <c r="L31" i="2"/>
  <c r="L32" i="2"/>
  <c r="L33" i="2"/>
  <c r="L26" i="2"/>
  <c r="L25" i="3"/>
  <c r="L24" i="3"/>
  <c r="L16" i="3"/>
  <c r="L15" i="3"/>
  <c r="H60" i="2"/>
  <c r="I60" i="2" s="1"/>
  <c r="H61" i="2"/>
  <c r="I61" i="2" s="1"/>
  <c r="F60" i="2"/>
  <c r="F61" i="2"/>
  <c r="L4" i="2"/>
  <c r="L5" i="2"/>
  <c r="L6" i="2"/>
  <c r="L7" i="2"/>
  <c r="L3" i="2"/>
  <c r="L4" i="1"/>
  <c r="L5" i="1"/>
  <c r="L6" i="1"/>
  <c r="L7" i="1"/>
  <c r="L8" i="1"/>
  <c r="L9" i="1"/>
  <c r="L10" i="1"/>
  <c r="L11" i="1"/>
  <c r="L12" i="1"/>
  <c r="L13" i="1"/>
  <c r="L3" i="1"/>
  <c r="F13" i="1"/>
  <c r="H13" i="1"/>
  <c r="I13" i="1" s="1"/>
  <c r="L14" i="2"/>
  <c r="L15" i="2"/>
  <c r="L16" i="2"/>
  <c r="L17" i="2"/>
  <c r="L18" i="2"/>
  <c r="L19" i="2"/>
  <c r="L20" i="2"/>
  <c r="L21" i="2"/>
  <c r="L13" i="2"/>
  <c r="F21" i="2"/>
  <c r="H21" i="2"/>
  <c r="I21" i="2" s="1"/>
  <c r="F20" i="2"/>
  <c r="H20" i="2"/>
  <c r="I20" i="2" s="1"/>
  <c r="F19" i="2"/>
  <c r="H19" i="2"/>
  <c r="I19" i="2" s="1"/>
  <c r="G83" i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H25" i="3"/>
  <c r="I25" i="3" s="1"/>
  <c r="J25" i="3" s="1"/>
  <c r="F25" i="3"/>
  <c r="G25" i="3" s="1"/>
  <c r="G26" i="3" s="1"/>
  <c r="H24" i="3"/>
  <c r="I24" i="3" s="1"/>
  <c r="F24" i="3"/>
  <c r="H16" i="3"/>
  <c r="I16" i="3" s="1"/>
  <c r="J16" i="3" s="1"/>
  <c r="F16" i="3"/>
  <c r="G16" i="3" s="1"/>
  <c r="H15" i="3"/>
  <c r="I15" i="3" s="1"/>
  <c r="F15" i="3"/>
  <c r="L6" i="3"/>
  <c r="H6" i="3"/>
  <c r="I6" i="3" s="1"/>
  <c r="F6" i="3"/>
  <c r="L5" i="3"/>
  <c r="H5" i="3"/>
  <c r="I5" i="3" s="1"/>
  <c r="F5" i="3"/>
  <c r="L4" i="3"/>
  <c r="H4" i="3"/>
  <c r="I4" i="3" s="1"/>
  <c r="J4" i="3" s="1"/>
  <c r="F4" i="3"/>
  <c r="G4" i="3" s="1"/>
  <c r="L3" i="3"/>
  <c r="H3" i="3"/>
  <c r="I3" i="3" s="1"/>
  <c r="F3" i="3"/>
  <c r="H59" i="2"/>
  <c r="I59" i="2" s="1"/>
  <c r="J59" i="2" s="1"/>
  <c r="F59" i="2"/>
  <c r="G59" i="2" s="1"/>
  <c r="H58" i="2"/>
  <c r="I58" i="2" s="1"/>
  <c r="F58" i="2"/>
  <c r="L46" i="2"/>
  <c r="H46" i="2"/>
  <c r="I46" i="2" s="1"/>
  <c r="F46" i="2"/>
  <c r="L45" i="2"/>
  <c r="H45" i="2"/>
  <c r="I45" i="2" s="1"/>
  <c r="F45" i="2"/>
  <c r="L44" i="2"/>
  <c r="H44" i="2"/>
  <c r="I44" i="2" s="1"/>
  <c r="J44" i="2" s="1"/>
  <c r="F44" i="2"/>
  <c r="G44" i="2" s="1"/>
  <c r="L43" i="2"/>
  <c r="H43" i="2"/>
  <c r="I43" i="2" s="1"/>
  <c r="F43" i="2"/>
  <c r="L40" i="2"/>
  <c r="H40" i="2"/>
  <c r="I40" i="2" s="1"/>
  <c r="F40" i="2"/>
  <c r="L39" i="2"/>
  <c r="H39" i="2"/>
  <c r="I39" i="2" s="1"/>
  <c r="J39" i="2" s="1"/>
  <c r="F39" i="2"/>
  <c r="G39" i="2" s="1"/>
  <c r="L38" i="2"/>
  <c r="H38" i="2"/>
  <c r="I38" i="2" s="1"/>
  <c r="F38" i="2"/>
  <c r="H33" i="2"/>
  <c r="I33" i="2" s="1"/>
  <c r="F33" i="2"/>
  <c r="H32" i="2"/>
  <c r="I32" i="2" s="1"/>
  <c r="F32" i="2"/>
  <c r="H31" i="2"/>
  <c r="I31" i="2" s="1"/>
  <c r="F31" i="2"/>
  <c r="H30" i="2"/>
  <c r="I30" i="2" s="1"/>
  <c r="F30" i="2"/>
  <c r="H29" i="2"/>
  <c r="I29" i="2" s="1"/>
  <c r="F29" i="2"/>
  <c r="H28" i="2"/>
  <c r="I28" i="2" s="1"/>
  <c r="F28" i="2"/>
  <c r="H27" i="2"/>
  <c r="I27" i="2" s="1"/>
  <c r="J27" i="2" s="1"/>
  <c r="F27" i="2"/>
  <c r="G27" i="2" s="1"/>
  <c r="H26" i="2"/>
  <c r="I26" i="2" s="1"/>
  <c r="F26" i="2"/>
  <c r="H18" i="2"/>
  <c r="I18" i="2" s="1"/>
  <c r="F18" i="2"/>
  <c r="H17" i="2"/>
  <c r="I17" i="2" s="1"/>
  <c r="F17" i="2"/>
  <c r="H16" i="2"/>
  <c r="I16" i="2" s="1"/>
  <c r="F16" i="2"/>
  <c r="H15" i="2"/>
  <c r="I15" i="2" s="1"/>
  <c r="F15" i="2"/>
  <c r="H14" i="2"/>
  <c r="I14" i="2" s="1"/>
  <c r="J14" i="2" s="1"/>
  <c r="F14" i="2"/>
  <c r="G14" i="2" s="1"/>
  <c r="G15" i="2" s="1"/>
  <c r="H13" i="2"/>
  <c r="I13" i="2" s="1"/>
  <c r="F13" i="2"/>
  <c r="H7" i="2"/>
  <c r="I7" i="2" s="1"/>
  <c r="F7" i="2"/>
  <c r="H6" i="2"/>
  <c r="I6" i="2" s="1"/>
  <c r="F6" i="2"/>
  <c r="H5" i="2"/>
  <c r="I5" i="2" s="1"/>
  <c r="F5" i="2"/>
  <c r="H4" i="2"/>
  <c r="I4" i="2" s="1"/>
  <c r="J4" i="2" s="1"/>
  <c r="F4" i="2"/>
  <c r="G4" i="2" s="1"/>
  <c r="H3" i="2"/>
  <c r="I3" i="2" s="1"/>
  <c r="F3" i="2"/>
  <c r="H66" i="1"/>
  <c r="I66" i="1" s="1"/>
  <c r="F66" i="1"/>
  <c r="H65" i="1"/>
  <c r="I65" i="1" s="1"/>
  <c r="F65" i="1"/>
  <c r="H64" i="1"/>
  <c r="I64" i="1" s="1"/>
  <c r="F64" i="1"/>
  <c r="H63" i="1"/>
  <c r="I63" i="1" s="1"/>
  <c r="F63" i="1"/>
  <c r="H62" i="1"/>
  <c r="I62" i="1" s="1"/>
  <c r="F62" i="1"/>
  <c r="H61" i="1"/>
  <c r="I61" i="1" s="1"/>
  <c r="J61" i="1" s="1"/>
  <c r="F61" i="1"/>
  <c r="G61" i="1" s="1"/>
  <c r="H60" i="1"/>
  <c r="I60" i="1" s="1"/>
  <c r="F60" i="1"/>
  <c r="H56" i="1"/>
  <c r="I56" i="1" s="1"/>
  <c r="F56" i="1"/>
  <c r="H55" i="1"/>
  <c r="I55" i="1" s="1"/>
  <c r="F55" i="1"/>
  <c r="H54" i="1"/>
  <c r="I54" i="1" s="1"/>
  <c r="F54" i="1"/>
  <c r="H53" i="1"/>
  <c r="I53" i="1" s="1"/>
  <c r="J53" i="1" s="1"/>
  <c r="F53" i="1"/>
  <c r="G53" i="1" s="1"/>
  <c r="H52" i="1"/>
  <c r="I52" i="1" s="1"/>
  <c r="F52" i="1"/>
  <c r="H46" i="1"/>
  <c r="I46" i="1" s="1"/>
  <c r="F46" i="1"/>
  <c r="H45" i="1"/>
  <c r="I45" i="1" s="1"/>
  <c r="F45" i="1"/>
  <c r="H44" i="1"/>
  <c r="I44" i="1" s="1"/>
  <c r="F44" i="1"/>
  <c r="H43" i="1"/>
  <c r="I43" i="1" s="1"/>
  <c r="F43" i="1"/>
  <c r="H42" i="1"/>
  <c r="I42" i="1" s="1"/>
  <c r="F42" i="1"/>
  <c r="H41" i="1"/>
  <c r="I41" i="1" s="1"/>
  <c r="J41" i="1" s="1"/>
  <c r="F41" i="1"/>
  <c r="G41" i="1" s="1"/>
  <c r="H40" i="1"/>
  <c r="I40" i="1" s="1"/>
  <c r="F40" i="1"/>
  <c r="H31" i="1"/>
  <c r="I31" i="1" s="1"/>
  <c r="F31" i="1"/>
  <c r="H30" i="1"/>
  <c r="I30" i="1" s="1"/>
  <c r="F30" i="1"/>
  <c r="H29" i="1"/>
  <c r="I29" i="1" s="1"/>
  <c r="F29" i="1"/>
  <c r="H28" i="1"/>
  <c r="I28" i="1" s="1"/>
  <c r="F28" i="1"/>
  <c r="H27" i="1"/>
  <c r="I27" i="1" s="1"/>
  <c r="J27" i="1" s="1"/>
  <c r="F27" i="1"/>
  <c r="G27" i="1" s="1"/>
  <c r="H26" i="1"/>
  <c r="I26" i="1" s="1"/>
  <c r="F26" i="1"/>
  <c r="H12" i="1"/>
  <c r="I12" i="1" s="1"/>
  <c r="F12" i="1"/>
  <c r="H11" i="1"/>
  <c r="I11" i="1" s="1"/>
  <c r="F11" i="1"/>
  <c r="H10" i="1"/>
  <c r="I10" i="1" s="1"/>
  <c r="F10" i="1"/>
  <c r="H9" i="1"/>
  <c r="I9" i="1" s="1"/>
  <c r="F9" i="1"/>
  <c r="H8" i="1"/>
  <c r="I8" i="1" s="1"/>
  <c r="F8" i="1"/>
  <c r="H7" i="1"/>
  <c r="I7" i="1" s="1"/>
  <c r="F7" i="1"/>
  <c r="H6" i="1"/>
  <c r="I6" i="1" s="1"/>
  <c r="F6" i="1"/>
  <c r="H5" i="1"/>
  <c r="I5" i="1" s="1"/>
  <c r="F5" i="1"/>
  <c r="H4" i="1"/>
  <c r="I4" i="1" s="1"/>
  <c r="J4" i="1" s="1"/>
  <c r="F4" i="1"/>
  <c r="G4" i="1" s="1"/>
  <c r="H3" i="1"/>
  <c r="I3" i="1" s="1"/>
  <c r="F3" i="1"/>
  <c r="L8" i="3" l="1"/>
  <c r="L14" i="1"/>
  <c r="L49" i="1"/>
  <c r="G42" i="1"/>
  <c r="G43" i="1" s="1"/>
  <c r="G44" i="1" s="1"/>
  <c r="G45" i="1" s="1"/>
  <c r="G46" i="1" s="1"/>
  <c r="G47" i="1" s="1"/>
  <c r="G48" i="1" s="1"/>
  <c r="G49" i="1" s="1"/>
  <c r="G50" i="1" s="1"/>
  <c r="L57" i="1"/>
  <c r="J54" i="1"/>
  <c r="J55" i="1" s="1"/>
  <c r="J56" i="1" s="1"/>
  <c r="G60" i="2"/>
  <c r="G61" i="2" s="1"/>
  <c r="G62" i="2" s="1"/>
  <c r="G63" i="2" s="1"/>
  <c r="J60" i="2"/>
  <c r="J61" i="2" s="1"/>
  <c r="G28" i="2"/>
  <c r="G29" i="2" s="1"/>
  <c r="G30" i="2" s="1"/>
  <c r="G31" i="2" s="1"/>
  <c r="G32" i="2" s="1"/>
  <c r="G33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27" i="3"/>
  <c r="G28" i="3" s="1"/>
  <c r="L26" i="3"/>
  <c r="G17" i="3"/>
  <c r="G18" i="3" s="1"/>
  <c r="G19" i="3" s="1"/>
  <c r="G20" i="3" s="1"/>
  <c r="G21" i="3" s="1"/>
  <c r="G22" i="3" s="1"/>
  <c r="G5" i="3"/>
  <c r="G6" i="3" s="1"/>
  <c r="G7" i="3" s="1"/>
  <c r="G8" i="3" s="1"/>
  <c r="G9" i="3" s="1"/>
  <c r="G10" i="3" s="1"/>
  <c r="G11" i="3" s="1"/>
  <c r="G12" i="3" s="1"/>
  <c r="J28" i="2"/>
  <c r="J29" i="2" s="1"/>
  <c r="J30" i="2" s="1"/>
  <c r="J31" i="2" s="1"/>
  <c r="J32" i="2" s="1"/>
  <c r="J33" i="2" s="1"/>
  <c r="G40" i="2"/>
  <c r="G41" i="2" s="1"/>
  <c r="J45" i="2"/>
  <c r="J46" i="2" s="1"/>
  <c r="L22" i="2"/>
  <c r="J40" i="2"/>
  <c r="L34" i="2"/>
  <c r="L41" i="2"/>
  <c r="L47" i="2"/>
  <c r="G5" i="1"/>
  <c r="G6" i="1" s="1"/>
  <c r="G7" i="1" s="1"/>
  <c r="G8" i="1" s="1"/>
  <c r="G9" i="1" s="1"/>
  <c r="G10" i="1" s="1"/>
  <c r="G11" i="1" s="1"/>
  <c r="G12" i="1" s="1"/>
  <c r="G5" i="2"/>
  <c r="G6" i="2" s="1"/>
  <c r="G7" i="2" s="1"/>
  <c r="J5" i="2"/>
  <c r="J6" i="2" s="1"/>
  <c r="J7" i="2" s="1"/>
  <c r="L8" i="2"/>
  <c r="J15" i="2"/>
  <c r="J16" i="2" s="1"/>
  <c r="J17" i="2" s="1"/>
  <c r="J18" i="2" s="1"/>
  <c r="J19" i="2" s="1"/>
  <c r="J20" i="2" s="1"/>
  <c r="J21" i="2" s="1"/>
  <c r="G16" i="2"/>
  <c r="G17" i="2" s="1"/>
  <c r="G18" i="2" s="1"/>
  <c r="L32" i="1"/>
  <c r="J28" i="1"/>
  <c r="J29" i="1" s="1"/>
  <c r="J30" i="1" s="1"/>
  <c r="J31" i="1" s="1"/>
  <c r="J42" i="1"/>
  <c r="J43" i="1" s="1"/>
  <c r="J44" i="1" s="1"/>
  <c r="J45" i="1" s="1"/>
  <c r="J46" i="1" s="1"/>
  <c r="J47" i="1" s="1"/>
  <c r="J48" i="1" s="1"/>
  <c r="J62" i="1"/>
  <c r="J63" i="1" s="1"/>
  <c r="J64" i="1" s="1"/>
  <c r="J65" i="1" s="1"/>
  <c r="J66" i="1" s="1"/>
  <c r="J67" i="1" s="1"/>
  <c r="J68" i="1" s="1"/>
  <c r="J69" i="1" s="1"/>
  <c r="J70" i="1" s="1"/>
  <c r="J71" i="1" s="1"/>
  <c r="L17" i="3"/>
  <c r="G28" i="1"/>
  <c r="G29" i="1" s="1"/>
  <c r="G30" i="1" s="1"/>
  <c r="G31" i="1" s="1"/>
  <c r="G54" i="1"/>
  <c r="G55" i="1" s="1"/>
  <c r="G56" i="1" s="1"/>
  <c r="G57" i="1" s="1"/>
  <c r="G62" i="1"/>
  <c r="G63" i="1" s="1"/>
  <c r="G64" i="1" s="1"/>
  <c r="G65" i="1" s="1"/>
  <c r="G66" i="1" s="1"/>
  <c r="J5" i="3"/>
  <c r="J6" i="3" s="1"/>
  <c r="J7" i="3" s="1"/>
  <c r="J5" i="1"/>
  <c r="J6" i="1" s="1"/>
  <c r="J7" i="1" s="1"/>
  <c r="J8" i="1" s="1"/>
  <c r="J9" i="1" s="1"/>
  <c r="J10" i="1" s="1"/>
  <c r="J11" i="1" s="1"/>
  <c r="J12" i="1" s="1"/>
  <c r="J13" i="1" s="1"/>
  <c r="G34" i="2" l="1"/>
  <c r="G35" i="2" s="1"/>
  <c r="G36" i="2" s="1"/>
  <c r="G67" i="1"/>
  <c r="G68" i="1" s="1"/>
  <c r="G69" i="1" s="1"/>
  <c r="G70" i="1" s="1"/>
  <c r="G71" i="1" s="1"/>
  <c r="G72" i="1" s="1"/>
  <c r="G33" i="1"/>
  <c r="G8" i="2"/>
  <c r="G9" i="2" s="1"/>
  <c r="G10" i="2" s="1"/>
  <c r="G11" i="2" s="1"/>
  <c r="G19" i="2"/>
  <c r="G20" i="2" s="1"/>
  <c r="G21" i="2" s="1"/>
  <c r="G22" i="2" s="1"/>
  <c r="G23" i="2" s="1"/>
  <c r="G24" i="2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</calcChain>
</file>

<file path=xl/sharedStrings.xml><?xml version="1.0" encoding="utf-8"?>
<sst xmlns="http://schemas.openxmlformats.org/spreadsheetml/2006/main" count="224" uniqueCount="137">
  <si>
    <t>ITEM</t>
  </si>
  <si>
    <t>QTY</t>
  </si>
  <si>
    <t>COST PRICE</t>
  </si>
  <si>
    <t>SELLING PRICE</t>
  </si>
  <si>
    <t>MARGIN</t>
  </si>
  <si>
    <t>VALUE</t>
  </si>
  <si>
    <t>CUMMULATIVE VALUE</t>
  </si>
  <si>
    <t>TOTAL MARGIN</t>
  </si>
  <si>
    <t>NAME</t>
  </si>
  <si>
    <t>TAUSI</t>
  </si>
  <si>
    <t>CUMMULATIVE MARGIN</t>
  </si>
  <si>
    <t>Mhn 6kg gas</t>
  </si>
  <si>
    <t>Mhn 15kg gas</t>
  </si>
  <si>
    <t>Burner</t>
  </si>
  <si>
    <t>Mhn 38kg gas</t>
  </si>
  <si>
    <t>CAROL</t>
  </si>
  <si>
    <t>AFRICANA</t>
  </si>
  <si>
    <t>M-PESA</t>
  </si>
  <si>
    <t>TEGETA</t>
  </si>
  <si>
    <t>MLALAKUWA</t>
  </si>
  <si>
    <t>LINDA</t>
  </si>
  <si>
    <t>Lunch</t>
  </si>
  <si>
    <t>PEMBE</t>
  </si>
  <si>
    <t>Deposit to DTB</t>
  </si>
  <si>
    <t>GRAND</t>
  </si>
  <si>
    <t>SUMMARY</t>
  </si>
  <si>
    <t>TOTAL SALES</t>
  </si>
  <si>
    <t>COST OF SALES</t>
  </si>
  <si>
    <t>GROSS PROFIT</t>
  </si>
  <si>
    <t>EXPENSES</t>
  </si>
  <si>
    <t>NET PROFIT</t>
  </si>
  <si>
    <t>Mhn 6kg complete</t>
  </si>
  <si>
    <t xml:space="preserve">Mhn 6kg gas </t>
  </si>
  <si>
    <t>TABATA</t>
  </si>
  <si>
    <t>D.A 3.4 gas</t>
  </si>
  <si>
    <t>LINA A/C</t>
  </si>
  <si>
    <t>TOTAL</t>
  </si>
  <si>
    <t>CASH TO BOSS</t>
  </si>
  <si>
    <t>Mhn 6kg gas &amp; cyl.</t>
  </si>
  <si>
    <t>Trivet</t>
  </si>
  <si>
    <t>happys lunch</t>
  </si>
  <si>
    <t>Mhn 6kg cyl.</t>
  </si>
  <si>
    <t xml:space="preserve">M-PESA </t>
  </si>
  <si>
    <t>GODOWN</t>
  </si>
  <si>
    <t>O2 gas 8.5kg</t>
  </si>
  <si>
    <t>CASH TO LINA</t>
  </si>
  <si>
    <t>cash to lina</t>
  </si>
  <si>
    <t>From godown</t>
  </si>
  <si>
    <t>payment for linas transport</t>
  </si>
  <si>
    <t>M/MAGRETH</t>
  </si>
  <si>
    <t>Regulator L/P</t>
  </si>
  <si>
    <t>purchase of phone credit</t>
  </si>
  <si>
    <t>From tausi</t>
  </si>
  <si>
    <t>M-PESA HQ</t>
  </si>
  <si>
    <t>From carol</t>
  </si>
  <si>
    <t>From magreth</t>
  </si>
  <si>
    <t>Mhn 3.5kg gas</t>
  </si>
  <si>
    <t>Mhn 3.5kg complete</t>
  </si>
  <si>
    <t>D.A 8.5 gas</t>
  </si>
  <si>
    <t>Taifa 6kg gas</t>
  </si>
  <si>
    <t>Taifa 6kg cyl.</t>
  </si>
  <si>
    <t>Mhn 15kg cyl.</t>
  </si>
  <si>
    <t>cash to linah</t>
  </si>
  <si>
    <r>
      <t>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8.5 gas</t>
    </r>
  </si>
  <si>
    <r>
      <t>CO</t>
    </r>
    <r>
      <rPr>
        <b/>
        <sz val="10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25kg gas</t>
    </r>
  </si>
  <si>
    <t>M/JENIFER</t>
  </si>
  <si>
    <t>EQUITY ACCOUNT</t>
  </si>
  <si>
    <r>
      <t>O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8.5 gas</t>
    </r>
  </si>
  <si>
    <t>Transport of gas to customer</t>
  </si>
  <si>
    <t>clips</t>
  </si>
  <si>
    <t>cash to boss</t>
  </si>
  <si>
    <t>HAPPY</t>
  </si>
  <si>
    <t>Mhn 38kg</t>
  </si>
  <si>
    <t>fuel T166DRP</t>
  </si>
  <si>
    <t>payment for lindas transport( advance)</t>
  </si>
  <si>
    <t xml:space="preserve"> </t>
  </si>
  <si>
    <t>payment to laborer</t>
  </si>
  <si>
    <t>OFFICE</t>
  </si>
  <si>
    <t>transport for mashaka to and from DTB</t>
  </si>
  <si>
    <t>Deposit to DTB bank</t>
  </si>
  <si>
    <t>D.A 6.3 gas</t>
  </si>
  <si>
    <t>Lydia transport</t>
  </si>
  <si>
    <t>DATE; 30-OCTOBER-2019</t>
  </si>
  <si>
    <t>Intersky gas cooker</t>
  </si>
  <si>
    <t>Taifa 6kg complete</t>
  </si>
  <si>
    <t>Pipe single (mtrs)</t>
  </si>
  <si>
    <t>purchase of soap</t>
  </si>
  <si>
    <t>purchase of kilimanjaro water carton</t>
  </si>
  <si>
    <t>allowance payment to Mr.Temu</t>
  </si>
  <si>
    <t>purchase of painting brush by salum</t>
  </si>
  <si>
    <t>advance payment to getruda</t>
  </si>
  <si>
    <t>photocopy of october expenses for 3Ds</t>
  </si>
  <si>
    <t>payment for grace 3Ds lunch</t>
  </si>
  <si>
    <t>purchase of airtel internet bundle</t>
  </si>
  <si>
    <t>allowance payment to mechanic T385BXS</t>
  </si>
  <si>
    <t>Transport payment for adventina,paul &amp; peter at night</t>
  </si>
  <si>
    <t>Adventina A/C</t>
  </si>
  <si>
    <t>phone credit</t>
  </si>
  <si>
    <t>payment to fundi for oil &amp; oil filter</t>
  </si>
  <si>
    <t xml:space="preserve">purchase of fuel </t>
  </si>
  <si>
    <t>purchase of bolt</t>
  </si>
  <si>
    <t>allowance payment to fundi</t>
  </si>
  <si>
    <t>payment for kuchomelea plate</t>
  </si>
  <si>
    <t>Medical O2 8.5kg</t>
  </si>
  <si>
    <t>stove cooker</t>
  </si>
  <si>
    <t>Pipe (mtrs)</t>
  </si>
  <si>
    <t>purchase of milk</t>
  </si>
  <si>
    <t>Key</t>
  </si>
  <si>
    <t>Nitrogen liquid (ltrs)</t>
  </si>
  <si>
    <t>selous A/C</t>
  </si>
  <si>
    <t>Clips</t>
  </si>
  <si>
    <t>From Carol</t>
  </si>
  <si>
    <t>From magreth 29/10 debt</t>
  </si>
  <si>
    <t>From jennier</t>
  </si>
  <si>
    <t>payment for jenifer and mremas lunch marketing</t>
  </si>
  <si>
    <t>payment for carol and peters lunch marketing</t>
  </si>
  <si>
    <t>allowance payment to TOL workers for gas transport and unpacking</t>
  </si>
  <si>
    <t>allowance payment to magreth for previous week 21-26/oct</t>
  </si>
  <si>
    <t>purchase of TRA roller paper</t>
  </si>
  <si>
    <t>payment for magreth and kimaros lunch</t>
  </si>
  <si>
    <t>allowance payment to mechanics for making cages</t>
  </si>
  <si>
    <t>allowance payment to driver peter joseph-T704DKL</t>
  </si>
  <si>
    <t>advance payment to jackson</t>
  </si>
  <si>
    <t>advance payment to ester</t>
  </si>
  <si>
    <t>M-PESA rehema</t>
  </si>
  <si>
    <t>M-PESA revy</t>
  </si>
  <si>
    <t>TIGO-PESA fratern</t>
  </si>
  <si>
    <t>TIGO-PESA george</t>
  </si>
  <si>
    <t>TIGO-PESA emmanuel</t>
  </si>
  <si>
    <t>magreth A/C</t>
  </si>
  <si>
    <t>M-PESA jovin</t>
  </si>
  <si>
    <t>TIGO-PESA kiziba</t>
  </si>
  <si>
    <t>TIGO-PESA annastazia</t>
  </si>
  <si>
    <t>to lindas A/C</t>
  </si>
  <si>
    <t>To Daniel A/C</t>
  </si>
  <si>
    <t>DEBORA</t>
  </si>
  <si>
    <t>M-PESA ronard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</si>
</sst>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3" fillId="2" borderId="0" xfId="0" applyFont="1" applyFill="1" applyAlignment="1">
      <alignment horizontal="center" wrapText="1"/>
    </xf>
    <xf numFmtId="164" fontId="5" fillId="0" borderId="0" xfId="1" applyFont="1"/>
    <xf numFmtId="164" fontId="3" fillId="2" borderId="0" xfId="1" applyFont="1" applyFill="1" applyAlignment="1">
      <alignment horizontal="center" wrapText="1"/>
    </xf>
    <xf numFmtId="164" fontId="0" fillId="0" borderId="0" xfId="1" applyFont="1"/>
    <xf numFmtId="164" fontId="0" fillId="0" borderId="0" xfId="0" applyNumberFormat="1"/>
    <xf numFmtId="164" fontId="2" fillId="0" borderId="0" xfId="1" applyFont="1"/>
    <xf numFmtId="164" fontId="2" fillId="0" borderId="0" xfId="0" applyNumberFormat="1" applyFont="1"/>
    <xf numFmtId="164" fontId="1" fillId="0" borderId="0" xfId="1" applyFont="1"/>
    <xf numFmtId="164" fontId="0" fillId="0" borderId="0" xfId="0" applyNumberFormat="1" applyFont="1"/>
    <xf numFmtId="164" fontId="7" fillId="0" borderId="0" xfId="0" applyNumberFormat="1" applyFont="1"/>
    <xf numFmtId="0" fontId="5" fillId="0" borderId="0" xfId="0" applyFont="1" applyAlignment="1">
      <alignment horizontal="right"/>
    </xf>
    <xf numFmtId="164" fontId="2" fillId="0" borderId="1" xfId="1" applyFont="1" applyBorder="1"/>
    <xf numFmtId="0" fontId="0" fillId="0" borderId="1" xfId="0" applyBorder="1"/>
    <xf numFmtId="164" fontId="2" fillId="0" borderId="1" xfId="0" applyNumberFormat="1" applyFont="1" applyBorder="1"/>
    <xf numFmtId="0" fontId="2" fillId="0" borderId="0" xfId="0" applyFont="1" applyAlignment="1">
      <alignment horizontal="left" vertical="center" wrapText="1"/>
    </xf>
    <xf numFmtId="164" fontId="2" fillId="0" borderId="5" xfId="0" applyNumberFormat="1" applyFont="1" applyBorder="1"/>
    <xf numFmtId="164" fontId="0" fillId="0" borderId="0" xfId="0" applyNumberFormat="1" applyFont="1" applyBorder="1"/>
    <xf numFmtId="164" fontId="2" fillId="0" borderId="5" xfId="1" applyFont="1" applyBorder="1"/>
    <xf numFmtId="164" fontId="2" fillId="0" borderId="0" xfId="0" applyNumberFormat="1" applyFont="1" applyAlignment="1">
      <alignment horizontal="center"/>
    </xf>
    <xf numFmtId="16" fontId="2" fillId="0" borderId="0" xfId="0" applyNumberFormat="1" applyFont="1"/>
    <xf numFmtId="164" fontId="2" fillId="0" borderId="0" xfId="0" applyNumberFormat="1" applyFont="1" applyBorder="1"/>
    <xf numFmtId="0" fontId="2" fillId="0" borderId="0" xfId="0" applyFont="1" applyFill="1"/>
    <xf numFmtId="164" fontId="1" fillId="0" borderId="0" xfId="1" applyFont="1" applyBorder="1"/>
    <xf numFmtId="164" fontId="2" fillId="0" borderId="0" xfId="0" applyNumberFormat="1" applyFont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56" workbookViewId="0">
      <selection activeCell="G80" sqref="G80"/>
    </sheetView>
  </sheetViews>
  <sheetFormatPr defaultRowHeight="15" x14ac:dyDescent="0.25"/>
  <cols>
    <col min="1" max="1" width="14.28515625" customWidth="1"/>
    <col min="2" max="2" width="33.85546875" customWidth="1"/>
    <col min="3" max="3" width="5.85546875" customWidth="1"/>
    <col min="4" max="5" width="11.5703125" style="8" bestFit="1" customWidth="1"/>
    <col min="6" max="6" width="16" customWidth="1"/>
    <col min="7" max="7" width="15.140625" customWidth="1"/>
    <col min="8" max="8" width="11.7109375" customWidth="1"/>
    <col min="9" max="9" width="11.5703125" customWidth="1"/>
    <col min="10" max="10" width="12.85546875" customWidth="1"/>
    <col min="12" max="12" width="16.140625" customWidth="1"/>
    <col min="13" max="13" width="11.5703125" bestFit="1" customWidth="1"/>
  </cols>
  <sheetData>
    <row r="1" spans="1:12" s="4" customFormat="1" ht="15.75" x14ac:dyDescent="0.25">
      <c r="A1" s="15"/>
      <c r="B1" s="15"/>
      <c r="C1" s="15"/>
      <c r="D1" s="32" t="s">
        <v>82</v>
      </c>
      <c r="E1" s="32"/>
      <c r="F1" s="32"/>
      <c r="G1" s="32"/>
      <c r="H1" s="32"/>
      <c r="I1" s="32"/>
      <c r="J1" s="32"/>
    </row>
    <row r="2" spans="1:12" s="2" customFormat="1" ht="30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5" t="s">
        <v>10</v>
      </c>
    </row>
    <row r="3" spans="1:12" x14ac:dyDescent="0.25">
      <c r="A3" s="30" t="s">
        <v>9</v>
      </c>
      <c r="B3" t="s">
        <v>83</v>
      </c>
      <c r="C3">
        <v>1</v>
      </c>
      <c r="D3" s="8">
        <v>50000</v>
      </c>
      <c r="E3" s="8">
        <v>66000</v>
      </c>
      <c r="F3" s="9">
        <f t="shared" ref="F3:F13" si="0">C3*E3</f>
        <v>66000</v>
      </c>
      <c r="G3" s="9">
        <v>66000</v>
      </c>
      <c r="H3" s="9">
        <f t="shared" ref="H3:H13" si="1">E3-D3</f>
        <v>16000</v>
      </c>
      <c r="I3" s="9">
        <f t="shared" ref="I3:I13" si="2">C3*H3</f>
        <v>16000</v>
      </c>
      <c r="J3" s="9">
        <v>16000</v>
      </c>
      <c r="L3" s="9">
        <f>C3*D3</f>
        <v>50000</v>
      </c>
    </row>
    <row r="4" spans="1:12" x14ac:dyDescent="0.25">
      <c r="A4" s="24"/>
      <c r="B4" t="s">
        <v>84</v>
      </c>
      <c r="C4">
        <v>5</v>
      </c>
      <c r="D4" s="8">
        <v>36800</v>
      </c>
      <c r="E4" s="8">
        <v>42000</v>
      </c>
      <c r="F4" s="9">
        <f t="shared" si="0"/>
        <v>210000</v>
      </c>
      <c r="G4" s="9">
        <f>G3+F4</f>
        <v>276000</v>
      </c>
      <c r="H4" s="9">
        <f t="shared" si="1"/>
        <v>5200</v>
      </c>
      <c r="I4" s="9">
        <f t="shared" si="2"/>
        <v>26000</v>
      </c>
      <c r="J4" s="9">
        <f t="shared" ref="J4:J13" si="3">J3+I4</f>
        <v>42000</v>
      </c>
      <c r="L4" s="9">
        <f t="shared" ref="L4:L13" si="4">C4*D4</f>
        <v>184000</v>
      </c>
    </row>
    <row r="5" spans="1:12" x14ac:dyDescent="0.25">
      <c r="B5" t="s">
        <v>31</v>
      </c>
      <c r="C5">
        <v>2</v>
      </c>
      <c r="D5" s="8">
        <v>39100</v>
      </c>
      <c r="E5" s="8">
        <v>45000</v>
      </c>
      <c r="F5" s="9">
        <f t="shared" si="0"/>
        <v>90000</v>
      </c>
      <c r="G5" s="9">
        <f t="shared" ref="G5:G13" si="5">G4+F5</f>
        <v>366000</v>
      </c>
      <c r="H5" s="9">
        <f t="shared" si="1"/>
        <v>5900</v>
      </c>
      <c r="I5" s="9">
        <f t="shared" si="2"/>
        <v>11800</v>
      </c>
      <c r="J5" s="9">
        <f t="shared" si="3"/>
        <v>53800</v>
      </c>
      <c r="L5" s="9">
        <f t="shared" si="4"/>
        <v>78200</v>
      </c>
    </row>
    <row r="6" spans="1:12" x14ac:dyDescent="0.25">
      <c r="B6" t="s">
        <v>13</v>
      </c>
      <c r="C6">
        <v>1</v>
      </c>
      <c r="D6" s="8">
        <v>2500</v>
      </c>
      <c r="E6" s="8">
        <v>7000</v>
      </c>
      <c r="F6" s="9">
        <f t="shared" si="0"/>
        <v>7000</v>
      </c>
      <c r="G6" s="9">
        <f t="shared" si="5"/>
        <v>373000</v>
      </c>
      <c r="H6" s="9">
        <f t="shared" si="1"/>
        <v>4500</v>
      </c>
      <c r="I6" s="9">
        <f t="shared" si="2"/>
        <v>4500</v>
      </c>
      <c r="J6" s="9">
        <f t="shared" si="3"/>
        <v>58300</v>
      </c>
      <c r="L6" s="9">
        <f t="shared" si="4"/>
        <v>2500</v>
      </c>
    </row>
    <row r="7" spans="1:12" x14ac:dyDescent="0.25">
      <c r="B7" t="s">
        <v>13</v>
      </c>
      <c r="C7">
        <v>1</v>
      </c>
      <c r="D7" s="8">
        <v>2500</v>
      </c>
      <c r="E7" s="8">
        <v>10000</v>
      </c>
      <c r="F7" s="9">
        <f t="shared" si="0"/>
        <v>10000</v>
      </c>
      <c r="G7" s="9">
        <f t="shared" si="5"/>
        <v>383000</v>
      </c>
      <c r="H7" s="9">
        <f t="shared" si="1"/>
        <v>7500</v>
      </c>
      <c r="I7" s="9">
        <f t="shared" si="2"/>
        <v>7500</v>
      </c>
      <c r="J7" s="9">
        <f t="shared" si="3"/>
        <v>65800</v>
      </c>
      <c r="L7" s="9">
        <f t="shared" si="4"/>
        <v>2500</v>
      </c>
    </row>
    <row r="8" spans="1:12" x14ac:dyDescent="0.25">
      <c r="B8" t="s">
        <v>13</v>
      </c>
      <c r="C8">
        <v>1</v>
      </c>
      <c r="D8" s="8">
        <v>2500</v>
      </c>
      <c r="E8" s="8">
        <v>5000</v>
      </c>
      <c r="F8" s="9">
        <f t="shared" si="0"/>
        <v>5000</v>
      </c>
      <c r="G8" s="9">
        <f t="shared" si="5"/>
        <v>388000</v>
      </c>
      <c r="H8" s="9">
        <f t="shared" si="1"/>
        <v>2500</v>
      </c>
      <c r="I8" s="9">
        <f t="shared" si="2"/>
        <v>2500</v>
      </c>
      <c r="J8" s="9">
        <f t="shared" si="3"/>
        <v>68300</v>
      </c>
      <c r="L8" s="9">
        <f t="shared" si="4"/>
        <v>2500</v>
      </c>
    </row>
    <row r="9" spans="1:12" x14ac:dyDescent="0.25">
      <c r="B9" t="s">
        <v>56</v>
      </c>
      <c r="C9">
        <v>1</v>
      </c>
      <c r="D9" s="8">
        <v>8175</v>
      </c>
      <c r="E9" s="8">
        <v>11000</v>
      </c>
      <c r="F9" s="9">
        <f t="shared" si="0"/>
        <v>11000</v>
      </c>
      <c r="G9" s="9">
        <f t="shared" si="5"/>
        <v>399000</v>
      </c>
      <c r="H9" s="9">
        <f t="shared" si="1"/>
        <v>2825</v>
      </c>
      <c r="I9" s="9">
        <f t="shared" si="2"/>
        <v>2825</v>
      </c>
      <c r="J9" s="9">
        <f t="shared" si="3"/>
        <v>71125</v>
      </c>
      <c r="L9" s="9">
        <f t="shared" si="4"/>
        <v>8175</v>
      </c>
    </row>
    <row r="10" spans="1:12" x14ac:dyDescent="0.25">
      <c r="B10" t="s">
        <v>12</v>
      </c>
      <c r="C10">
        <v>2</v>
      </c>
      <c r="D10" s="8">
        <v>35250</v>
      </c>
      <c r="E10" s="8">
        <v>45000</v>
      </c>
      <c r="F10" s="9">
        <f t="shared" si="0"/>
        <v>90000</v>
      </c>
      <c r="G10" s="9">
        <f t="shared" si="5"/>
        <v>489000</v>
      </c>
      <c r="H10" s="9">
        <f t="shared" si="1"/>
        <v>9750</v>
      </c>
      <c r="I10" s="9">
        <f t="shared" si="2"/>
        <v>19500</v>
      </c>
      <c r="J10" s="9">
        <f t="shared" si="3"/>
        <v>90625</v>
      </c>
      <c r="L10" s="9">
        <f t="shared" si="4"/>
        <v>70500</v>
      </c>
    </row>
    <row r="11" spans="1:12" x14ac:dyDescent="0.25">
      <c r="B11" t="s">
        <v>85</v>
      </c>
      <c r="C11">
        <v>2</v>
      </c>
      <c r="D11" s="8">
        <v>1750</v>
      </c>
      <c r="E11" s="8">
        <v>3000</v>
      </c>
      <c r="F11" s="9">
        <f t="shared" si="0"/>
        <v>6000</v>
      </c>
      <c r="G11" s="21">
        <f t="shared" si="5"/>
        <v>495000</v>
      </c>
      <c r="H11" s="9">
        <f t="shared" si="1"/>
        <v>1250</v>
      </c>
      <c r="I11" s="9">
        <f t="shared" si="2"/>
        <v>2500</v>
      </c>
      <c r="J11" s="9">
        <f t="shared" si="3"/>
        <v>93125</v>
      </c>
      <c r="L11" s="9">
        <f t="shared" si="4"/>
        <v>3500</v>
      </c>
    </row>
    <row r="12" spans="1:12" x14ac:dyDescent="0.25">
      <c r="B12" t="s">
        <v>69</v>
      </c>
      <c r="C12">
        <v>2</v>
      </c>
      <c r="D12" s="8">
        <v>100</v>
      </c>
      <c r="E12" s="8">
        <v>500</v>
      </c>
      <c r="F12" s="9">
        <f t="shared" si="0"/>
        <v>1000</v>
      </c>
      <c r="G12" s="21">
        <f t="shared" si="5"/>
        <v>496000</v>
      </c>
      <c r="H12" s="9">
        <f t="shared" si="1"/>
        <v>400</v>
      </c>
      <c r="I12" s="9">
        <f t="shared" si="2"/>
        <v>800</v>
      </c>
      <c r="J12" s="9">
        <f t="shared" si="3"/>
        <v>93925</v>
      </c>
      <c r="L12" s="9">
        <f t="shared" si="4"/>
        <v>200</v>
      </c>
    </row>
    <row r="13" spans="1:12" ht="15.75" thickBot="1" x14ac:dyDescent="0.3">
      <c r="B13" t="s">
        <v>11</v>
      </c>
      <c r="C13">
        <v>1</v>
      </c>
      <c r="D13" s="8">
        <v>13800</v>
      </c>
      <c r="E13" s="8">
        <v>18000</v>
      </c>
      <c r="F13" s="9">
        <f t="shared" si="0"/>
        <v>18000</v>
      </c>
      <c r="G13" s="20">
        <f t="shared" si="5"/>
        <v>514000</v>
      </c>
      <c r="H13" s="9">
        <f t="shared" si="1"/>
        <v>4200</v>
      </c>
      <c r="I13" s="9">
        <f t="shared" si="2"/>
        <v>4200</v>
      </c>
      <c r="J13" s="9">
        <f t="shared" si="3"/>
        <v>98125</v>
      </c>
      <c r="L13" s="9">
        <f t="shared" si="4"/>
        <v>13800</v>
      </c>
    </row>
    <row r="14" spans="1:12" s="1" customFormat="1" x14ac:dyDescent="0.25">
      <c r="B14" s="1" t="s">
        <v>46</v>
      </c>
      <c r="D14" s="10"/>
      <c r="E14" s="10"/>
      <c r="F14" s="11">
        <v>-395500</v>
      </c>
      <c r="G14" s="25">
        <f>G13+F14</f>
        <v>118500</v>
      </c>
      <c r="H14" s="11"/>
      <c r="I14" s="11"/>
      <c r="J14" s="11"/>
      <c r="L14" s="11">
        <f>SUM(L3:L13)</f>
        <v>415875</v>
      </c>
    </row>
    <row r="15" spans="1:12" x14ac:dyDescent="0.25">
      <c r="B15" s="1" t="s">
        <v>86</v>
      </c>
      <c r="C15" s="31">
        <v>-3000</v>
      </c>
      <c r="D15" s="31"/>
      <c r="E15" s="31"/>
      <c r="F15" s="31"/>
      <c r="G15" s="25">
        <f>G14+C15</f>
        <v>115500</v>
      </c>
      <c r="H15" s="13"/>
      <c r="I15" s="13"/>
      <c r="J15" s="11"/>
      <c r="L15" s="11"/>
    </row>
    <row r="16" spans="1:12" x14ac:dyDescent="0.25">
      <c r="B16" s="1" t="s">
        <v>87</v>
      </c>
      <c r="C16" s="31">
        <v>-5000</v>
      </c>
      <c r="D16" s="31"/>
      <c r="E16" s="31"/>
      <c r="F16" s="31"/>
      <c r="G16" s="25">
        <f>G15+C16</f>
        <v>110500</v>
      </c>
      <c r="H16" s="13"/>
      <c r="I16" s="13"/>
      <c r="J16" s="11"/>
      <c r="L16" s="9"/>
    </row>
    <row r="17" spans="1:13" x14ac:dyDescent="0.25">
      <c r="B17" s="1" t="s">
        <v>88</v>
      </c>
      <c r="C17" s="31">
        <v>-15000</v>
      </c>
      <c r="D17" s="31"/>
      <c r="E17" s="31"/>
      <c r="F17" s="31"/>
      <c r="G17" s="25">
        <f>G16+C17</f>
        <v>95500</v>
      </c>
      <c r="H17" s="13"/>
      <c r="I17" s="13"/>
      <c r="J17" s="11"/>
      <c r="L17" s="9"/>
    </row>
    <row r="18" spans="1:13" x14ac:dyDescent="0.25">
      <c r="B18" s="1" t="s">
        <v>89</v>
      </c>
      <c r="C18" s="23"/>
      <c r="D18" s="23"/>
      <c r="E18" s="23"/>
      <c r="F18" s="23">
        <v>-3000</v>
      </c>
      <c r="G18" s="25">
        <f t="shared" ref="G18:G24" si="6">G17+F18</f>
        <v>92500</v>
      </c>
      <c r="H18" s="13"/>
      <c r="I18" s="13"/>
      <c r="J18" s="11"/>
      <c r="L18" s="9"/>
      <c r="M18">
        <v>3</v>
      </c>
    </row>
    <row r="19" spans="1:13" x14ac:dyDescent="0.25">
      <c r="B19" s="1" t="s">
        <v>90</v>
      </c>
      <c r="C19" s="28"/>
      <c r="D19" s="28"/>
      <c r="E19" s="28"/>
      <c r="F19" s="28">
        <v>-20000</v>
      </c>
      <c r="G19" s="25">
        <f t="shared" si="6"/>
        <v>72500</v>
      </c>
      <c r="H19" s="13"/>
      <c r="I19" s="13"/>
      <c r="J19" s="11"/>
      <c r="L19" s="9"/>
    </row>
    <row r="20" spans="1:13" x14ac:dyDescent="0.25">
      <c r="B20" s="1" t="s">
        <v>91</v>
      </c>
      <c r="C20" s="28"/>
      <c r="D20" s="28"/>
      <c r="E20" s="28"/>
      <c r="F20" s="28">
        <v>-2500</v>
      </c>
      <c r="G20" s="25">
        <f t="shared" si="6"/>
        <v>70000</v>
      </c>
      <c r="H20" s="13"/>
      <c r="I20" s="13"/>
      <c r="J20" s="11"/>
      <c r="L20" s="9"/>
    </row>
    <row r="21" spans="1:13" x14ac:dyDescent="0.25">
      <c r="B21" s="1" t="s">
        <v>92</v>
      </c>
      <c r="C21" s="28"/>
      <c r="D21" s="28"/>
      <c r="E21" s="28"/>
      <c r="F21" s="28">
        <v>-3000</v>
      </c>
      <c r="G21" s="25">
        <f t="shared" si="6"/>
        <v>67000</v>
      </c>
      <c r="H21" s="13"/>
      <c r="I21" s="13"/>
      <c r="J21" s="11"/>
      <c r="L21" s="9"/>
    </row>
    <row r="22" spans="1:13" x14ac:dyDescent="0.25">
      <c r="B22" s="1" t="s">
        <v>93</v>
      </c>
      <c r="C22" s="28"/>
      <c r="D22" s="28"/>
      <c r="E22" s="28"/>
      <c r="F22" s="28">
        <v>-2000</v>
      </c>
      <c r="G22" s="25">
        <f t="shared" si="6"/>
        <v>65000</v>
      </c>
      <c r="H22" s="13"/>
      <c r="I22" s="13"/>
      <c r="J22" s="11"/>
      <c r="L22" s="9"/>
    </row>
    <row r="23" spans="1:13" x14ac:dyDescent="0.25">
      <c r="B23" s="1" t="s">
        <v>94</v>
      </c>
      <c r="C23" s="28"/>
      <c r="D23" s="28"/>
      <c r="E23" s="28"/>
      <c r="F23" s="28">
        <v>-20000</v>
      </c>
      <c r="G23" s="25">
        <f t="shared" si="6"/>
        <v>45000</v>
      </c>
      <c r="H23" s="13"/>
      <c r="I23" s="13"/>
      <c r="J23" s="11"/>
      <c r="L23" s="9"/>
    </row>
    <row r="24" spans="1:13" x14ac:dyDescent="0.25">
      <c r="B24" s="1" t="s">
        <v>53</v>
      </c>
      <c r="C24" s="28"/>
      <c r="D24" s="28"/>
      <c r="E24" s="28"/>
      <c r="F24" s="28">
        <v>-45000</v>
      </c>
      <c r="G24" s="25">
        <f t="shared" si="6"/>
        <v>0</v>
      </c>
      <c r="H24" s="13"/>
      <c r="I24" s="13"/>
      <c r="J24" s="11"/>
      <c r="L24" s="9"/>
    </row>
    <row r="25" spans="1:13" x14ac:dyDescent="0.25">
      <c r="B25" s="1"/>
      <c r="C25" s="23"/>
      <c r="D25" s="23"/>
      <c r="E25" s="23"/>
      <c r="F25" s="23"/>
      <c r="G25" s="11"/>
      <c r="H25" s="13"/>
      <c r="I25" s="13"/>
      <c r="J25" s="11"/>
      <c r="L25" s="9"/>
    </row>
    <row r="26" spans="1:13" x14ac:dyDescent="0.25">
      <c r="A26" s="29" t="s">
        <v>15</v>
      </c>
      <c r="B26" s="3" t="s">
        <v>12</v>
      </c>
      <c r="C26" s="3">
        <v>16</v>
      </c>
      <c r="D26" s="12">
        <v>35250</v>
      </c>
      <c r="E26" s="12">
        <v>39000</v>
      </c>
      <c r="F26" s="13">
        <f t="shared" ref="F26:F31" si="7">C26*E26</f>
        <v>624000</v>
      </c>
      <c r="G26" s="12">
        <v>624000</v>
      </c>
      <c r="H26" s="13">
        <f t="shared" ref="H26:H31" si="8">E26-D26</f>
        <v>3750</v>
      </c>
      <c r="I26" s="13">
        <f t="shared" ref="I26:I31" si="9">C26*H26</f>
        <v>60000</v>
      </c>
      <c r="J26" s="8">
        <v>60000</v>
      </c>
      <c r="L26" s="9">
        <f>C26*D26</f>
        <v>564000</v>
      </c>
    </row>
    <row r="27" spans="1:13" x14ac:dyDescent="0.25">
      <c r="B27" s="3" t="s">
        <v>11</v>
      </c>
      <c r="C27" s="3">
        <v>35</v>
      </c>
      <c r="D27" s="8">
        <v>13800</v>
      </c>
      <c r="E27" s="8">
        <v>16000</v>
      </c>
      <c r="F27" s="13">
        <f t="shared" si="7"/>
        <v>560000</v>
      </c>
      <c r="G27" s="12">
        <f t="shared" ref="G27:G31" si="10">G26+F27</f>
        <v>1184000</v>
      </c>
      <c r="H27" s="9">
        <f t="shared" si="8"/>
        <v>2200</v>
      </c>
      <c r="I27" s="9">
        <f t="shared" si="9"/>
        <v>77000</v>
      </c>
      <c r="J27" s="13">
        <f>J26+I27</f>
        <v>137000</v>
      </c>
      <c r="L27" s="9">
        <f t="shared" ref="L27:L31" si="11">C27*D27</f>
        <v>483000</v>
      </c>
    </row>
    <row r="28" spans="1:13" x14ac:dyDescent="0.25">
      <c r="B28" s="3" t="s">
        <v>59</v>
      </c>
      <c r="C28" s="3">
        <v>7</v>
      </c>
      <c r="D28" s="8">
        <v>13500</v>
      </c>
      <c r="E28" s="8">
        <v>16000</v>
      </c>
      <c r="F28" s="13">
        <f t="shared" si="7"/>
        <v>112000</v>
      </c>
      <c r="G28" s="12">
        <f t="shared" si="10"/>
        <v>1296000</v>
      </c>
      <c r="H28" s="9">
        <f t="shared" si="8"/>
        <v>2500</v>
      </c>
      <c r="I28" s="9">
        <f t="shared" si="9"/>
        <v>17500</v>
      </c>
      <c r="J28" s="13">
        <f t="shared" ref="J28:J31" si="12">J27+I28</f>
        <v>154500</v>
      </c>
      <c r="L28" s="9">
        <f t="shared" si="11"/>
        <v>94500</v>
      </c>
    </row>
    <row r="29" spans="1:13" x14ac:dyDescent="0.25">
      <c r="B29" t="s">
        <v>60</v>
      </c>
      <c r="C29" s="3">
        <v>3</v>
      </c>
      <c r="D29" s="8">
        <v>18000</v>
      </c>
      <c r="E29" s="8">
        <v>19000</v>
      </c>
      <c r="F29" s="13">
        <f t="shared" si="7"/>
        <v>57000</v>
      </c>
      <c r="G29" s="27">
        <f t="shared" si="10"/>
        <v>1353000</v>
      </c>
      <c r="H29" s="9">
        <f t="shared" si="8"/>
        <v>1000</v>
      </c>
      <c r="I29" s="9">
        <f t="shared" si="9"/>
        <v>3000</v>
      </c>
      <c r="J29" s="13">
        <f t="shared" si="12"/>
        <v>157500</v>
      </c>
      <c r="L29" s="9">
        <f t="shared" si="11"/>
        <v>54000</v>
      </c>
    </row>
    <row r="30" spans="1:13" x14ac:dyDescent="0.25">
      <c r="B30" t="s">
        <v>41</v>
      </c>
      <c r="C30" s="3">
        <v>4</v>
      </c>
      <c r="D30" s="8">
        <v>20000</v>
      </c>
      <c r="E30" s="8">
        <v>20000</v>
      </c>
      <c r="F30" s="13">
        <f t="shared" si="7"/>
        <v>80000</v>
      </c>
      <c r="G30" s="27">
        <f t="shared" si="10"/>
        <v>1433000</v>
      </c>
      <c r="H30" s="9">
        <f t="shared" si="8"/>
        <v>0</v>
      </c>
      <c r="I30" s="9">
        <f t="shared" si="9"/>
        <v>0</v>
      </c>
      <c r="J30" s="13">
        <f t="shared" si="12"/>
        <v>157500</v>
      </c>
      <c r="L30" s="9">
        <f t="shared" si="11"/>
        <v>80000</v>
      </c>
    </row>
    <row r="31" spans="1:13" ht="15.75" thickBot="1" x14ac:dyDescent="0.3">
      <c r="B31" t="s">
        <v>14</v>
      </c>
      <c r="C31" s="3">
        <v>4</v>
      </c>
      <c r="D31" s="8">
        <v>76900</v>
      </c>
      <c r="E31" s="8">
        <v>85000</v>
      </c>
      <c r="F31" s="13">
        <f t="shared" si="7"/>
        <v>340000</v>
      </c>
      <c r="G31" s="22">
        <f t="shared" si="10"/>
        <v>1773000</v>
      </c>
      <c r="H31" s="9">
        <f t="shared" si="8"/>
        <v>8100</v>
      </c>
      <c r="I31" s="9">
        <f t="shared" si="9"/>
        <v>32400</v>
      </c>
      <c r="J31" s="11">
        <f t="shared" si="12"/>
        <v>189900</v>
      </c>
      <c r="L31" s="9">
        <f t="shared" si="11"/>
        <v>307600</v>
      </c>
    </row>
    <row r="32" spans="1:13" s="3" customFormat="1" x14ac:dyDescent="0.25">
      <c r="B32" s="1" t="s">
        <v>62</v>
      </c>
      <c r="C32" s="1"/>
      <c r="D32" s="10"/>
      <c r="E32" s="10"/>
      <c r="F32" s="10">
        <v>-480000</v>
      </c>
      <c r="G32" s="11">
        <f>G31+F32</f>
        <v>1293000</v>
      </c>
      <c r="H32" s="1"/>
      <c r="I32" s="1"/>
      <c r="J32" s="1"/>
      <c r="L32" s="11">
        <f>SUM(L26:L31)</f>
        <v>1583100</v>
      </c>
    </row>
    <row r="33" spans="1:12" s="3" customFormat="1" x14ac:dyDescent="0.25">
      <c r="B33" s="1" t="s">
        <v>62</v>
      </c>
      <c r="C33"/>
      <c r="D33" s="8"/>
      <c r="E33" s="8"/>
      <c r="F33" s="10">
        <v>-979000</v>
      </c>
      <c r="G33" s="11">
        <f t="shared" ref="G33:G38" si="13">G32+F33</f>
        <v>314000</v>
      </c>
      <c r="H33"/>
      <c r="I33"/>
      <c r="J33"/>
    </row>
    <row r="34" spans="1:12" s="3" customFormat="1" x14ac:dyDescent="0.25">
      <c r="B34" s="1" t="s">
        <v>124</v>
      </c>
      <c r="C34"/>
      <c r="D34" s="8"/>
      <c r="E34" s="8"/>
      <c r="F34" s="10">
        <v>-50000</v>
      </c>
      <c r="G34" s="11">
        <f t="shared" si="13"/>
        <v>264000</v>
      </c>
      <c r="H34"/>
      <c r="I34"/>
      <c r="J34"/>
    </row>
    <row r="35" spans="1:12" s="3" customFormat="1" x14ac:dyDescent="0.25">
      <c r="B35" s="1" t="s">
        <v>125</v>
      </c>
      <c r="C35"/>
      <c r="D35" s="8"/>
      <c r="E35" s="8"/>
      <c r="F35" s="10">
        <v>-30000</v>
      </c>
      <c r="G35" s="11">
        <f t="shared" si="13"/>
        <v>234000</v>
      </c>
      <c r="H35"/>
      <c r="I35"/>
      <c r="J35"/>
    </row>
    <row r="36" spans="1:12" s="3" customFormat="1" x14ac:dyDescent="0.25">
      <c r="B36" s="1" t="s">
        <v>126</v>
      </c>
      <c r="C36"/>
      <c r="D36" s="8"/>
      <c r="E36" s="8"/>
      <c r="F36" s="10">
        <v>-55000</v>
      </c>
      <c r="G36" s="11">
        <f t="shared" si="13"/>
        <v>179000</v>
      </c>
      <c r="H36"/>
      <c r="I36"/>
      <c r="J36"/>
    </row>
    <row r="37" spans="1:12" s="3" customFormat="1" x14ac:dyDescent="0.25">
      <c r="B37" s="1" t="s">
        <v>127</v>
      </c>
      <c r="C37"/>
      <c r="D37" s="8"/>
      <c r="E37" s="8"/>
      <c r="F37" s="10">
        <v>-55000</v>
      </c>
      <c r="G37" s="11">
        <f t="shared" si="13"/>
        <v>124000</v>
      </c>
      <c r="H37"/>
      <c r="I37"/>
      <c r="J37"/>
    </row>
    <row r="38" spans="1:12" s="3" customFormat="1" x14ac:dyDescent="0.25">
      <c r="B38" s="1" t="s">
        <v>128</v>
      </c>
      <c r="C38"/>
      <c r="D38" s="8"/>
      <c r="E38" s="8"/>
      <c r="F38" s="10">
        <v>-124000</v>
      </c>
      <c r="G38" s="11">
        <f t="shared" si="13"/>
        <v>0</v>
      </c>
      <c r="H38"/>
      <c r="I38"/>
      <c r="J38"/>
    </row>
    <row r="39" spans="1:12" s="3" customFormat="1" x14ac:dyDescent="0.25">
      <c r="B39" s="1"/>
      <c r="C39"/>
      <c r="D39" s="8"/>
      <c r="E39" s="8"/>
      <c r="F39" s="10"/>
      <c r="G39" s="11"/>
      <c r="H39"/>
      <c r="I39"/>
      <c r="J39"/>
    </row>
    <row r="40" spans="1:12" s="3" customFormat="1" x14ac:dyDescent="0.25">
      <c r="A40" s="29" t="s">
        <v>43</v>
      </c>
      <c r="B40" s="1" t="s">
        <v>63</v>
      </c>
      <c r="C40">
        <v>5</v>
      </c>
      <c r="D40" s="8">
        <v>15340</v>
      </c>
      <c r="E40" s="8">
        <v>25000</v>
      </c>
      <c r="F40" s="12">
        <f>C40*E40</f>
        <v>125000</v>
      </c>
      <c r="G40" s="13">
        <v>125000</v>
      </c>
      <c r="H40" s="9">
        <f>E40-D40</f>
        <v>9660</v>
      </c>
      <c r="I40" s="9">
        <f>C40*H40</f>
        <v>48300</v>
      </c>
      <c r="J40" s="9">
        <v>48300</v>
      </c>
      <c r="L40" s="13">
        <f>C40*D40</f>
        <v>76700</v>
      </c>
    </row>
    <row r="41" spans="1:12" s="3" customFormat="1" x14ac:dyDescent="0.25">
      <c r="B41" s="1" t="s">
        <v>64</v>
      </c>
      <c r="C41">
        <v>6</v>
      </c>
      <c r="D41" s="8">
        <v>71684.240000000005</v>
      </c>
      <c r="E41" s="8">
        <v>83000</v>
      </c>
      <c r="F41" s="12">
        <f>C41*E41</f>
        <v>498000</v>
      </c>
      <c r="G41" s="13">
        <f>G40+F41</f>
        <v>623000</v>
      </c>
      <c r="H41" s="9">
        <f>E41-D41</f>
        <v>11315.759999999995</v>
      </c>
      <c r="I41" s="9">
        <f>C41*H41</f>
        <v>67894.559999999969</v>
      </c>
      <c r="J41" s="9">
        <f>J40+I41</f>
        <v>116194.55999999997</v>
      </c>
      <c r="L41" s="13">
        <f t="shared" ref="L41:L48" si="14">C41*D41</f>
        <v>430105.44000000006</v>
      </c>
    </row>
    <row r="42" spans="1:12" s="3" customFormat="1" x14ac:dyDescent="0.25">
      <c r="B42" s="1" t="s">
        <v>12</v>
      </c>
      <c r="C42">
        <v>9</v>
      </c>
      <c r="D42" s="8">
        <v>35250</v>
      </c>
      <c r="E42" s="8">
        <v>36250</v>
      </c>
      <c r="F42" s="12">
        <f t="shared" ref="F42:F48" si="15">C42*E42</f>
        <v>326250</v>
      </c>
      <c r="G42" s="13">
        <f t="shared" ref="G42:G48" si="16">G41+F42</f>
        <v>949250</v>
      </c>
      <c r="H42" s="9">
        <f t="shared" ref="H42:H48" si="17">E42-D42</f>
        <v>1000</v>
      </c>
      <c r="I42" s="9">
        <f t="shared" ref="I42:I48" si="18">C42*H42</f>
        <v>9000</v>
      </c>
      <c r="J42" s="9">
        <f t="shared" ref="J42:J48" si="19">J41+I42</f>
        <v>125194.55999999997</v>
      </c>
      <c r="L42" s="13">
        <f t="shared" si="14"/>
        <v>317250</v>
      </c>
    </row>
    <row r="43" spans="1:12" s="3" customFormat="1" x14ac:dyDescent="0.25">
      <c r="B43" s="1" t="s">
        <v>11</v>
      </c>
      <c r="C43">
        <v>21</v>
      </c>
      <c r="D43" s="8">
        <v>13800</v>
      </c>
      <c r="E43" s="8">
        <v>14300</v>
      </c>
      <c r="F43" s="12">
        <f t="shared" si="15"/>
        <v>300300</v>
      </c>
      <c r="G43" s="13">
        <f t="shared" si="16"/>
        <v>1249550</v>
      </c>
      <c r="H43" s="9">
        <f t="shared" si="17"/>
        <v>500</v>
      </c>
      <c r="I43" s="9">
        <f t="shared" si="18"/>
        <v>10500</v>
      </c>
      <c r="J43" s="9">
        <f t="shared" si="19"/>
        <v>135694.55999999997</v>
      </c>
      <c r="L43" s="13">
        <f t="shared" si="14"/>
        <v>289800</v>
      </c>
    </row>
    <row r="44" spans="1:12" s="3" customFormat="1" x14ac:dyDescent="0.25">
      <c r="B44" s="1" t="s">
        <v>12</v>
      </c>
      <c r="C44">
        <v>1</v>
      </c>
      <c r="D44" s="8">
        <v>35250</v>
      </c>
      <c r="E44" s="8">
        <v>45000</v>
      </c>
      <c r="F44" s="12">
        <f t="shared" si="15"/>
        <v>45000</v>
      </c>
      <c r="G44" s="21">
        <f t="shared" si="16"/>
        <v>1294550</v>
      </c>
      <c r="H44" s="9">
        <f t="shared" si="17"/>
        <v>9750</v>
      </c>
      <c r="I44" s="9">
        <f t="shared" si="18"/>
        <v>9750</v>
      </c>
      <c r="J44" s="9">
        <f t="shared" si="19"/>
        <v>145444.55999999997</v>
      </c>
      <c r="L44" s="13">
        <f t="shared" si="14"/>
        <v>35250</v>
      </c>
    </row>
    <row r="45" spans="1:12" s="3" customFormat="1" x14ac:dyDescent="0.25">
      <c r="B45" s="1" t="s">
        <v>107</v>
      </c>
      <c r="C45">
        <v>1</v>
      </c>
      <c r="D45" s="8">
        <v>5000</v>
      </c>
      <c r="E45" s="8">
        <v>10000</v>
      </c>
      <c r="F45" s="12">
        <f t="shared" si="15"/>
        <v>10000</v>
      </c>
      <c r="G45" s="21">
        <f t="shared" si="16"/>
        <v>1304550</v>
      </c>
      <c r="H45" s="9">
        <f t="shared" si="17"/>
        <v>5000</v>
      </c>
      <c r="I45" s="9">
        <f t="shared" si="18"/>
        <v>5000</v>
      </c>
      <c r="J45" s="9">
        <f t="shared" si="19"/>
        <v>150444.55999999997</v>
      </c>
      <c r="L45" s="13">
        <f t="shared" si="14"/>
        <v>5000</v>
      </c>
    </row>
    <row r="46" spans="1:12" s="3" customFormat="1" x14ac:dyDescent="0.25">
      <c r="B46" s="1" t="s">
        <v>58</v>
      </c>
      <c r="C46">
        <v>1</v>
      </c>
      <c r="D46" s="8">
        <v>172516</v>
      </c>
      <c r="E46" s="8">
        <v>182000</v>
      </c>
      <c r="F46" s="12">
        <f t="shared" si="15"/>
        <v>182000</v>
      </c>
      <c r="G46" s="21">
        <f t="shared" si="16"/>
        <v>1486550</v>
      </c>
      <c r="H46" s="9">
        <f t="shared" si="17"/>
        <v>9484</v>
      </c>
      <c r="I46" s="9">
        <f t="shared" si="18"/>
        <v>9484</v>
      </c>
      <c r="J46" s="9">
        <f t="shared" si="19"/>
        <v>159928.55999999997</v>
      </c>
      <c r="L46" s="13">
        <f t="shared" si="14"/>
        <v>172516</v>
      </c>
    </row>
    <row r="47" spans="1:12" s="3" customFormat="1" x14ac:dyDescent="0.25">
      <c r="B47" s="1" t="s">
        <v>108</v>
      </c>
      <c r="C47">
        <v>15</v>
      </c>
      <c r="D47" s="8">
        <v>4000</v>
      </c>
      <c r="E47" s="8">
        <v>8000</v>
      </c>
      <c r="F47" s="12">
        <f t="shared" si="15"/>
        <v>120000</v>
      </c>
      <c r="G47" s="21">
        <f t="shared" si="16"/>
        <v>1606550</v>
      </c>
      <c r="H47" s="9">
        <f t="shared" si="17"/>
        <v>4000</v>
      </c>
      <c r="I47" s="9">
        <f t="shared" si="18"/>
        <v>60000</v>
      </c>
      <c r="J47" s="9">
        <f t="shared" si="19"/>
        <v>219928.55999999997</v>
      </c>
      <c r="L47" s="13">
        <f t="shared" si="14"/>
        <v>60000</v>
      </c>
    </row>
    <row r="48" spans="1:12" s="3" customFormat="1" ht="15.75" thickBot="1" x14ac:dyDescent="0.3">
      <c r="B48" s="1" t="s">
        <v>14</v>
      </c>
      <c r="C48">
        <v>2</v>
      </c>
      <c r="D48" s="8">
        <v>76900</v>
      </c>
      <c r="E48" s="8">
        <v>116000</v>
      </c>
      <c r="F48" s="12">
        <f t="shared" si="15"/>
        <v>232000</v>
      </c>
      <c r="G48" s="20">
        <f t="shared" si="16"/>
        <v>1838550</v>
      </c>
      <c r="H48" s="9">
        <f t="shared" si="17"/>
        <v>39100</v>
      </c>
      <c r="I48" s="9">
        <f t="shared" si="18"/>
        <v>78200</v>
      </c>
      <c r="J48" s="9">
        <f t="shared" si="19"/>
        <v>298128.55999999994</v>
      </c>
      <c r="L48" s="13">
        <f t="shared" si="14"/>
        <v>153800</v>
      </c>
    </row>
    <row r="49" spans="1:12" s="3" customFormat="1" x14ac:dyDescent="0.25">
      <c r="B49" s="1" t="s">
        <v>109</v>
      </c>
      <c r="C49"/>
      <c r="D49" s="8"/>
      <c r="E49" s="8"/>
      <c r="F49" s="10">
        <v>-232000</v>
      </c>
      <c r="G49" s="25">
        <f>G48+F49</f>
        <v>1606550</v>
      </c>
      <c r="H49" s="9"/>
      <c r="I49" s="9"/>
      <c r="J49" s="9"/>
      <c r="L49" s="11">
        <f>SUM(L40:L48)</f>
        <v>1540421.44</v>
      </c>
    </row>
    <row r="50" spans="1:12" s="3" customFormat="1" x14ac:dyDescent="0.25">
      <c r="B50" s="1" t="s">
        <v>45</v>
      </c>
      <c r="C50"/>
      <c r="D50" s="8"/>
      <c r="E50" s="8"/>
      <c r="F50" s="10">
        <v>-1606550</v>
      </c>
      <c r="G50" s="25">
        <f>G49+F50</f>
        <v>0</v>
      </c>
      <c r="H50" s="9"/>
      <c r="I50" s="9"/>
      <c r="J50" s="9"/>
      <c r="L50" s="11"/>
    </row>
    <row r="51" spans="1:12" s="3" customFormat="1" x14ac:dyDescent="0.25">
      <c r="B51" s="1"/>
      <c r="C51"/>
      <c r="D51" s="8"/>
      <c r="E51" s="8"/>
      <c r="F51" s="10"/>
      <c r="G51" s="11"/>
      <c r="H51"/>
      <c r="I51"/>
      <c r="J51"/>
      <c r="L51" s="11"/>
    </row>
    <row r="52" spans="1:12" s="3" customFormat="1" x14ac:dyDescent="0.25">
      <c r="A52" s="29" t="s">
        <v>49</v>
      </c>
      <c r="B52" s="3" t="s">
        <v>11</v>
      </c>
      <c r="C52">
        <v>23</v>
      </c>
      <c r="D52" s="8">
        <v>13800</v>
      </c>
      <c r="E52" s="8">
        <v>16000</v>
      </c>
      <c r="F52" s="12">
        <f>C52*E52</f>
        <v>368000</v>
      </c>
      <c r="G52" s="13">
        <v>368000</v>
      </c>
      <c r="H52" s="9">
        <f>E52-D52</f>
        <v>2200</v>
      </c>
      <c r="I52" s="9">
        <f>C52*H52</f>
        <v>50600</v>
      </c>
      <c r="J52" s="8">
        <v>50600</v>
      </c>
      <c r="L52" s="13">
        <f>C52*D52</f>
        <v>317400</v>
      </c>
    </row>
    <row r="53" spans="1:12" s="3" customFormat="1" x14ac:dyDescent="0.25">
      <c r="B53" s="3" t="s">
        <v>12</v>
      </c>
      <c r="C53">
        <v>7</v>
      </c>
      <c r="D53" s="8">
        <v>35250</v>
      </c>
      <c r="E53" s="8">
        <v>39000</v>
      </c>
      <c r="F53" s="12">
        <f>C53*E53</f>
        <v>273000</v>
      </c>
      <c r="G53" s="21">
        <f>G52+F53</f>
        <v>641000</v>
      </c>
      <c r="H53" s="9">
        <f>E53-D53</f>
        <v>3750</v>
      </c>
      <c r="I53" s="9">
        <f>C53*H53</f>
        <v>26250</v>
      </c>
      <c r="J53" s="9">
        <f>J52+I53</f>
        <v>76850</v>
      </c>
      <c r="L53" s="13">
        <f t="shared" ref="L53:L56" si="20">C53*D53</f>
        <v>246750</v>
      </c>
    </row>
    <row r="54" spans="1:12" s="3" customFormat="1" x14ac:dyDescent="0.25">
      <c r="B54" s="1" t="s">
        <v>59</v>
      </c>
      <c r="C54">
        <v>3</v>
      </c>
      <c r="D54" s="8">
        <v>13500</v>
      </c>
      <c r="E54" s="8">
        <v>16000</v>
      </c>
      <c r="F54" s="12">
        <f t="shared" ref="F54:F56" si="21">C54*E54</f>
        <v>48000</v>
      </c>
      <c r="G54" s="21">
        <f t="shared" ref="G54:G56" si="22">G53+F54</f>
        <v>689000</v>
      </c>
      <c r="H54" s="9">
        <f t="shared" ref="H54:H56" si="23">E54-D54</f>
        <v>2500</v>
      </c>
      <c r="I54" s="9">
        <f t="shared" ref="I54:I56" si="24">C54*H54</f>
        <v>7500</v>
      </c>
      <c r="J54" s="9">
        <f t="shared" ref="J54:J56" si="25">J53+I54</f>
        <v>84350</v>
      </c>
      <c r="L54" s="13">
        <f t="shared" si="20"/>
        <v>40500</v>
      </c>
    </row>
    <row r="55" spans="1:12" s="3" customFormat="1" x14ac:dyDescent="0.25">
      <c r="B55" s="1" t="s">
        <v>60</v>
      </c>
      <c r="C55">
        <v>2</v>
      </c>
      <c r="D55" s="8">
        <v>18000</v>
      </c>
      <c r="E55" s="8">
        <v>19000</v>
      </c>
      <c r="F55" s="12">
        <f t="shared" si="21"/>
        <v>38000</v>
      </c>
      <c r="G55" s="21">
        <f t="shared" si="22"/>
        <v>727000</v>
      </c>
      <c r="H55" s="9">
        <f t="shared" si="23"/>
        <v>1000</v>
      </c>
      <c r="I55" s="9">
        <f t="shared" si="24"/>
        <v>2000</v>
      </c>
      <c r="J55" s="9">
        <f t="shared" si="25"/>
        <v>86350</v>
      </c>
      <c r="L55" s="13">
        <f t="shared" si="20"/>
        <v>36000</v>
      </c>
    </row>
    <row r="56" spans="1:12" s="3" customFormat="1" ht="15.75" thickBot="1" x14ac:dyDescent="0.3">
      <c r="B56" s="1" t="s">
        <v>14</v>
      </c>
      <c r="C56">
        <v>1</v>
      </c>
      <c r="D56" s="8">
        <v>76900</v>
      </c>
      <c r="E56" s="8">
        <v>85000</v>
      </c>
      <c r="F56" s="12">
        <f t="shared" si="21"/>
        <v>85000</v>
      </c>
      <c r="G56" s="20">
        <f t="shared" si="22"/>
        <v>812000</v>
      </c>
      <c r="H56" s="9">
        <f t="shared" si="23"/>
        <v>8100</v>
      </c>
      <c r="I56" s="9">
        <f t="shared" si="24"/>
        <v>8100</v>
      </c>
      <c r="J56" s="11">
        <f t="shared" si="25"/>
        <v>94450</v>
      </c>
      <c r="L56" s="13">
        <f t="shared" si="20"/>
        <v>76900</v>
      </c>
    </row>
    <row r="57" spans="1:12" s="3" customFormat="1" x14ac:dyDescent="0.25">
      <c r="B57" s="1" t="s">
        <v>46</v>
      </c>
      <c r="C57"/>
      <c r="D57" s="8"/>
      <c r="E57" s="8"/>
      <c r="F57" s="10">
        <v>-807000</v>
      </c>
      <c r="G57" s="25">
        <f>G56+F57</f>
        <v>5000</v>
      </c>
      <c r="H57" s="9"/>
      <c r="I57" s="9"/>
      <c r="J57" s="11"/>
      <c r="L57" s="11">
        <f>SUM(L52:L56)</f>
        <v>717550</v>
      </c>
    </row>
    <row r="58" spans="1:12" s="3" customFormat="1" x14ac:dyDescent="0.25">
      <c r="B58" s="1" t="s">
        <v>129</v>
      </c>
      <c r="C58"/>
      <c r="D58" s="8"/>
      <c r="E58" s="8"/>
      <c r="F58" s="10">
        <v>-5000</v>
      </c>
      <c r="G58" s="25">
        <f>G57+F58</f>
        <v>0</v>
      </c>
      <c r="H58" s="9"/>
      <c r="I58" s="9"/>
      <c r="J58" s="11"/>
      <c r="L58" s="11"/>
    </row>
    <row r="59" spans="1:12" s="3" customFormat="1" x14ac:dyDescent="0.25">
      <c r="B59" s="1"/>
      <c r="C59"/>
      <c r="D59" s="8"/>
      <c r="E59" s="8"/>
      <c r="F59" s="10"/>
      <c r="G59" s="25"/>
      <c r="H59" s="9"/>
      <c r="I59" s="9"/>
      <c r="J59" s="11"/>
      <c r="L59" s="11"/>
    </row>
    <row r="60" spans="1:12" s="3" customFormat="1" x14ac:dyDescent="0.25">
      <c r="A60" s="29" t="s">
        <v>65</v>
      </c>
      <c r="B60" s="1" t="s">
        <v>11</v>
      </c>
      <c r="C60">
        <v>33</v>
      </c>
      <c r="D60" s="8">
        <v>13800</v>
      </c>
      <c r="E60" s="8">
        <v>16000</v>
      </c>
      <c r="F60" s="10">
        <f>C60*E60</f>
        <v>528000</v>
      </c>
      <c r="G60" s="25">
        <v>528000</v>
      </c>
      <c r="H60" s="9">
        <f>E60-D60</f>
        <v>2200</v>
      </c>
      <c r="I60" s="9">
        <f>C60*H60</f>
        <v>72600</v>
      </c>
      <c r="J60" s="13">
        <v>72600</v>
      </c>
      <c r="L60" s="13">
        <f>C60*D60</f>
        <v>455400</v>
      </c>
    </row>
    <row r="61" spans="1:12" s="3" customFormat="1" x14ac:dyDescent="0.25">
      <c r="B61" s="1" t="s">
        <v>59</v>
      </c>
      <c r="C61">
        <v>4</v>
      </c>
      <c r="D61" s="8">
        <v>13500</v>
      </c>
      <c r="E61" s="8">
        <v>16000</v>
      </c>
      <c r="F61" s="10">
        <f>C61*E61</f>
        <v>64000</v>
      </c>
      <c r="G61" s="25">
        <f>G60+F61</f>
        <v>592000</v>
      </c>
      <c r="H61" s="9">
        <f>E61-D61</f>
        <v>2500</v>
      </c>
      <c r="I61" s="9">
        <f>C61*H61</f>
        <v>10000</v>
      </c>
      <c r="J61" s="13">
        <f>J60+I61</f>
        <v>82600</v>
      </c>
      <c r="L61" s="13">
        <f t="shared" ref="L61:L71" si="26">C61*D61</f>
        <v>54000</v>
      </c>
    </row>
    <row r="62" spans="1:12" s="3" customFormat="1" x14ac:dyDescent="0.25">
      <c r="B62" s="1" t="s">
        <v>12</v>
      </c>
      <c r="C62">
        <v>7</v>
      </c>
      <c r="D62" s="8">
        <v>35250</v>
      </c>
      <c r="E62" s="8">
        <v>39000</v>
      </c>
      <c r="F62" s="10">
        <f t="shared" ref="F62:F71" si="27">C62*E62</f>
        <v>273000</v>
      </c>
      <c r="G62" s="25">
        <f t="shared" ref="G62:G71" si="28">G61+F62</f>
        <v>865000</v>
      </c>
      <c r="H62" s="9">
        <f t="shared" ref="H62:H71" si="29">E62-D62</f>
        <v>3750</v>
      </c>
      <c r="I62" s="9">
        <f t="shared" ref="I62:I71" si="30">C62*H62</f>
        <v>26250</v>
      </c>
      <c r="J62" s="13">
        <f t="shared" ref="J62:J71" si="31">J61+I62</f>
        <v>108850</v>
      </c>
      <c r="L62" s="13">
        <f t="shared" si="26"/>
        <v>246750</v>
      </c>
    </row>
    <row r="63" spans="1:12" s="3" customFormat="1" x14ac:dyDescent="0.25">
      <c r="B63" s="1" t="s">
        <v>60</v>
      </c>
      <c r="C63">
        <v>4</v>
      </c>
      <c r="D63" s="8">
        <v>18000</v>
      </c>
      <c r="E63" s="8">
        <v>19000</v>
      </c>
      <c r="F63" s="10">
        <f t="shared" si="27"/>
        <v>76000</v>
      </c>
      <c r="G63" s="25">
        <f t="shared" si="28"/>
        <v>941000</v>
      </c>
      <c r="H63" s="9">
        <f t="shared" si="29"/>
        <v>1000</v>
      </c>
      <c r="I63" s="9">
        <f t="shared" si="30"/>
        <v>4000</v>
      </c>
      <c r="J63" s="13">
        <f t="shared" si="31"/>
        <v>112850</v>
      </c>
      <c r="L63" s="13">
        <f t="shared" si="26"/>
        <v>72000</v>
      </c>
    </row>
    <row r="64" spans="1:12" s="3" customFormat="1" x14ac:dyDescent="0.25">
      <c r="B64" s="1" t="s">
        <v>41</v>
      </c>
      <c r="C64">
        <v>8</v>
      </c>
      <c r="D64" s="8">
        <v>20000</v>
      </c>
      <c r="E64" s="8">
        <v>19000</v>
      </c>
      <c r="F64" s="10">
        <f t="shared" si="27"/>
        <v>152000</v>
      </c>
      <c r="G64" s="25">
        <f t="shared" si="28"/>
        <v>1093000</v>
      </c>
      <c r="H64" s="9">
        <f t="shared" si="29"/>
        <v>-1000</v>
      </c>
      <c r="I64" s="9">
        <f t="shared" si="30"/>
        <v>-8000</v>
      </c>
      <c r="J64" s="13">
        <f t="shared" si="31"/>
        <v>104850</v>
      </c>
      <c r="L64" s="13">
        <f t="shared" si="26"/>
        <v>160000</v>
      </c>
    </row>
    <row r="65" spans="1:12" s="3" customFormat="1" x14ac:dyDescent="0.25">
      <c r="B65" s="1" t="s">
        <v>13</v>
      </c>
      <c r="C65">
        <v>1</v>
      </c>
      <c r="D65" s="8">
        <v>2500</v>
      </c>
      <c r="E65" s="8">
        <v>5000</v>
      </c>
      <c r="F65" s="10">
        <f t="shared" si="27"/>
        <v>5000</v>
      </c>
      <c r="G65" s="25">
        <f t="shared" si="28"/>
        <v>1098000</v>
      </c>
      <c r="H65" s="9">
        <f t="shared" si="29"/>
        <v>2500</v>
      </c>
      <c r="I65" s="9">
        <f t="shared" si="30"/>
        <v>2500</v>
      </c>
      <c r="J65" s="13">
        <f t="shared" si="31"/>
        <v>107350</v>
      </c>
      <c r="L65" s="13">
        <f t="shared" si="26"/>
        <v>2500</v>
      </c>
    </row>
    <row r="66" spans="1:12" s="3" customFormat="1" x14ac:dyDescent="0.25">
      <c r="B66" s="1" t="s">
        <v>61</v>
      </c>
      <c r="C66">
        <v>2</v>
      </c>
      <c r="D66" s="8">
        <v>38000</v>
      </c>
      <c r="E66" s="8">
        <v>40000</v>
      </c>
      <c r="F66" s="10">
        <f t="shared" si="27"/>
        <v>80000</v>
      </c>
      <c r="G66" s="25">
        <f t="shared" si="28"/>
        <v>1178000</v>
      </c>
      <c r="H66" s="9">
        <f t="shared" si="29"/>
        <v>2000</v>
      </c>
      <c r="I66" s="9">
        <f t="shared" si="30"/>
        <v>4000</v>
      </c>
      <c r="J66" s="13">
        <f t="shared" si="31"/>
        <v>111350</v>
      </c>
      <c r="L66" s="13">
        <f t="shared" si="26"/>
        <v>76000</v>
      </c>
    </row>
    <row r="67" spans="1:12" s="3" customFormat="1" x14ac:dyDescent="0.25">
      <c r="B67" s="1" t="s">
        <v>13</v>
      </c>
      <c r="C67">
        <v>2</v>
      </c>
      <c r="D67" s="8">
        <v>2500</v>
      </c>
      <c r="E67" s="8">
        <v>3500</v>
      </c>
      <c r="F67" s="10">
        <f t="shared" si="27"/>
        <v>7000</v>
      </c>
      <c r="G67" s="25">
        <f t="shared" si="28"/>
        <v>1185000</v>
      </c>
      <c r="H67" s="9">
        <f t="shared" si="29"/>
        <v>1000</v>
      </c>
      <c r="I67" s="9">
        <f t="shared" si="30"/>
        <v>2000</v>
      </c>
      <c r="J67" s="13">
        <f t="shared" si="31"/>
        <v>113350</v>
      </c>
      <c r="L67" s="13">
        <f t="shared" si="26"/>
        <v>5000</v>
      </c>
    </row>
    <row r="68" spans="1:12" s="3" customFormat="1" x14ac:dyDescent="0.25">
      <c r="B68" s="1" t="s">
        <v>39</v>
      </c>
      <c r="C68">
        <v>2</v>
      </c>
      <c r="D68" s="8">
        <v>2800</v>
      </c>
      <c r="E68" s="8">
        <v>3500</v>
      </c>
      <c r="F68" s="10">
        <f t="shared" si="27"/>
        <v>7000</v>
      </c>
      <c r="G68" s="25">
        <f t="shared" si="28"/>
        <v>1192000</v>
      </c>
      <c r="H68" s="9">
        <f t="shared" si="29"/>
        <v>700</v>
      </c>
      <c r="I68" s="9">
        <f t="shared" si="30"/>
        <v>1400</v>
      </c>
      <c r="J68" s="13">
        <f t="shared" si="31"/>
        <v>114750</v>
      </c>
      <c r="L68" s="13">
        <f t="shared" si="26"/>
        <v>5600</v>
      </c>
    </row>
    <row r="69" spans="1:12" s="3" customFormat="1" x14ac:dyDescent="0.25">
      <c r="B69" s="1" t="s">
        <v>105</v>
      </c>
      <c r="C69">
        <v>2</v>
      </c>
      <c r="D69" s="8">
        <v>1750</v>
      </c>
      <c r="E69" s="8">
        <v>3000</v>
      </c>
      <c r="F69" s="10">
        <f t="shared" si="27"/>
        <v>6000</v>
      </c>
      <c r="G69" s="25">
        <f t="shared" si="28"/>
        <v>1198000</v>
      </c>
      <c r="H69" s="9">
        <f t="shared" si="29"/>
        <v>1250</v>
      </c>
      <c r="I69" s="9">
        <f t="shared" si="30"/>
        <v>2500</v>
      </c>
      <c r="J69" s="13">
        <f t="shared" si="31"/>
        <v>117250</v>
      </c>
      <c r="L69" s="13">
        <f t="shared" si="26"/>
        <v>3500</v>
      </c>
    </row>
    <row r="70" spans="1:12" s="3" customFormat="1" x14ac:dyDescent="0.25">
      <c r="B70" s="1" t="s">
        <v>110</v>
      </c>
      <c r="C70">
        <v>2</v>
      </c>
      <c r="D70" s="8">
        <v>100</v>
      </c>
      <c r="E70" s="8">
        <v>500</v>
      </c>
      <c r="F70" s="10">
        <f t="shared" si="27"/>
        <v>1000</v>
      </c>
      <c r="G70" s="25">
        <f t="shared" si="28"/>
        <v>1199000</v>
      </c>
      <c r="H70" s="9">
        <f t="shared" si="29"/>
        <v>400</v>
      </c>
      <c r="I70" s="9">
        <f t="shared" si="30"/>
        <v>800</v>
      </c>
      <c r="J70" s="13">
        <f t="shared" si="31"/>
        <v>118050</v>
      </c>
      <c r="L70" s="13">
        <f t="shared" si="26"/>
        <v>200</v>
      </c>
    </row>
    <row r="71" spans="1:12" s="3" customFormat="1" ht="15.75" thickBot="1" x14ac:dyDescent="0.3">
      <c r="B71" s="1" t="s">
        <v>56</v>
      </c>
      <c r="C71">
        <v>1</v>
      </c>
      <c r="D71" s="8">
        <v>8500</v>
      </c>
      <c r="E71" s="8">
        <v>9500</v>
      </c>
      <c r="F71" s="10">
        <f t="shared" si="27"/>
        <v>9500</v>
      </c>
      <c r="G71" s="20">
        <f t="shared" si="28"/>
        <v>1208500</v>
      </c>
      <c r="H71" s="9">
        <f t="shared" si="29"/>
        <v>1000</v>
      </c>
      <c r="I71" s="9">
        <f t="shared" si="30"/>
        <v>1000</v>
      </c>
      <c r="J71" s="13">
        <f t="shared" si="31"/>
        <v>119050</v>
      </c>
      <c r="L71" s="13">
        <f t="shared" si="26"/>
        <v>8500</v>
      </c>
    </row>
    <row r="72" spans="1:12" s="3" customFormat="1" x14ac:dyDescent="0.25">
      <c r="B72" s="1" t="s">
        <v>45</v>
      </c>
      <c r="C72"/>
      <c r="D72" s="8"/>
      <c r="E72" s="8"/>
      <c r="F72" s="10">
        <v>-1208500</v>
      </c>
      <c r="G72" s="25">
        <f>G71+F72</f>
        <v>0</v>
      </c>
      <c r="H72" s="9"/>
      <c r="I72" s="9"/>
      <c r="J72" s="11"/>
      <c r="L72" s="11">
        <f>SUM(L60:L71)</f>
        <v>1089450</v>
      </c>
    </row>
    <row r="73" spans="1:12" x14ac:dyDescent="0.25">
      <c r="F73" s="9"/>
    </row>
    <row r="74" spans="1:12" x14ac:dyDescent="0.25">
      <c r="A74" s="29" t="s">
        <v>35</v>
      </c>
      <c r="B74" s="1" t="s">
        <v>111</v>
      </c>
      <c r="F74" s="10"/>
      <c r="G74" s="10">
        <v>480000</v>
      </c>
    </row>
    <row r="75" spans="1:12" x14ac:dyDescent="0.25">
      <c r="A75" s="1"/>
      <c r="B75" s="1" t="s">
        <v>112</v>
      </c>
      <c r="F75" s="10"/>
      <c r="G75" s="10">
        <v>39000</v>
      </c>
    </row>
    <row r="76" spans="1:12" x14ac:dyDescent="0.25">
      <c r="B76" s="1" t="s">
        <v>55</v>
      </c>
      <c r="F76" s="10"/>
      <c r="G76" s="10">
        <v>807000</v>
      </c>
    </row>
    <row r="77" spans="1:12" x14ac:dyDescent="0.25">
      <c r="B77" s="1" t="s">
        <v>54</v>
      </c>
      <c r="F77" s="10"/>
      <c r="G77" s="10">
        <v>979000</v>
      </c>
    </row>
    <row r="78" spans="1:12" x14ac:dyDescent="0.25">
      <c r="B78" s="1" t="s">
        <v>47</v>
      </c>
      <c r="F78" s="10"/>
      <c r="G78" s="10">
        <v>1606550</v>
      </c>
    </row>
    <row r="79" spans="1:12" x14ac:dyDescent="0.25">
      <c r="B79" s="1" t="s">
        <v>113</v>
      </c>
      <c r="F79" s="10"/>
      <c r="G79" s="10">
        <v>1208500</v>
      </c>
    </row>
    <row r="80" spans="1:12" x14ac:dyDescent="0.25">
      <c r="B80" s="1" t="s">
        <v>52</v>
      </c>
      <c r="F80" s="11"/>
      <c r="G80" s="11">
        <v>395500</v>
      </c>
    </row>
    <row r="81" spans="1:7" ht="17.25" x14ac:dyDescent="0.4">
      <c r="A81" s="1"/>
      <c r="B81" s="1" t="s">
        <v>36</v>
      </c>
      <c r="F81" s="11"/>
      <c r="G81" s="14">
        <f>SUM(G74:G80)</f>
        <v>5515550</v>
      </c>
    </row>
    <row r="82" spans="1:7" x14ac:dyDescent="0.25">
      <c r="A82" s="1"/>
      <c r="B82" s="1"/>
      <c r="F82" s="11"/>
      <c r="G82" s="11"/>
    </row>
    <row r="83" spans="1:7" x14ac:dyDescent="0.25">
      <c r="B83" s="1" t="s">
        <v>37</v>
      </c>
      <c r="F83" s="10">
        <v>-5190000</v>
      </c>
      <c r="G83" s="11">
        <f>G81+F83</f>
        <v>325550</v>
      </c>
    </row>
    <row r="84" spans="1:7" x14ac:dyDescent="0.25">
      <c r="A84" s="19"/>
      <c r="B84" s="1" t="s">
        <v>66</v>
      </c>
      <c r="F84" s="10">
        <v>-250000</v>
      </c>
      <c r="G84" s="11">
        <f>G83+F84</f>
        <v>75550</v>
      </c>
    </row>
    <row r="85" spans="1:7" x14ac:dyDescent="0.25">
      <c r="A85" s="19"/>
      <c r="B85" s="1" t="s">
        <v>114</v>
      </c>
      <c r="F85" s="10">
        <v>-5000</v>
      </c>
      <c r="G85" s="11">
        <f>G84+F85</f>
        <v>70550</v>
      </c>
    </row>
    <row r="86" spans="1:7" x14ac:dyDescent="0.25">
      <c r="A86" s="19"/>
      <c r="B86" s="1" t="s">
        <v>115</v>
      </c>
      <c r="F86" s="10">
        <v>-5000</v>
      </c>
      <c r="G86" s="11">
        <f t="shared" ref="G86:G95" si="32">G85+F86</f>
        <v>65550</v>
      </c>
    </row>
    <row r="87" spans="1:7" x14ac:dyDescent="0.25">
      <c r="A87" s="19"/>
      <c r="B87" s="1" t="s">
        <v>116</v>
      </c>
      <c r="F87" s="10">
        <v>-10000</v>
      </c>
      <c r="G87" s="11">
        <f t="shared" si="32"/>
        <v>55550</v>
      </c>
    </row>
    <row r="88" spans="1:7" x14ac:dyDescent="0.25">
      <c r="B88" s="1" t="s">
        <v>117</v>
      </c>
      <c r="F88" s="10">
        <v>-70000</v>
      </c>
      <c r="G88" s="11">
        <f t="shared" si="32"/>
        <v>-14450</v>
      </c>
    </row>
    <row r="89" spans="1:7" x14ac:dyDescent="0.25">
      <c r="B89" s="1" t="s">
        <v>118</v>
      </c>
      <c r="F89" s="10">
        <v>-24000</v>
      </c>
      <c r="G89" s="11">
        <f t="shared" si="32"/>
        <v>-38450</v>
      </c>
    </row>
    <row r="90" spans="1:7" x14ac:dyDescent="0.25">
      <c r="B90" s="1" t="s">
        <v>119</v>
      </c>
      <c r="F90" s="10">
        <v>-5000</v>
      </c>
      <c r="G90" s="11">
        <f t="shared" si="32"/>
        <v>-43450</v>
      </c>
    </row>
    <row r="91" spans="1:7" x14ac:dyDescent="0.25">
      <c r="B91" s="1" t="s">
        <v>120</v>
      </c>
      <c r="F91" s="11">
        <v>-50000</v>
      </c>
      <c r="G91" s="11">
        <f t="shared" si="32"/>
        <v>-93450</v>
      </c>
    </row>
    <row r="92" spans="1:7" x14ac:dyDescent="0.25">
      <c r="B92" s="1" t="s">
        <v>121</v>
      </c>
      <c r="F92" s="10">
        <v>-13000</v>
      </c>
      <c r="G92" s="11">
        <f t="shared" si="32"/>
        <v>-106450</v>
      </c>
    </row>
    <row r="93" spans="1:7" x14ac:dyDescent="0.25">
      <c r="B93" s="1" t="s">
        <v>48</v>
      </c>
      <c r="F93" s="10">
        <v>-10000</v>
      </c>
      <c r="G93" s="11">
        <f t="shared" si="32"/>
        <v>-116450</v>
      </c>
    </row>
    <row r="94" spans="1:7" x14ac:dyDescent="0.25">
      <c r="B94" s="1" t="s">
        <v>122</v>
      </c>
      <c r="F94" s="10">
        <v>-10000</v>
      </c>
      <c r="G94" s="11">
        <f t="shared" si="32"/>
        <v>-126450</v>
      </c>
    </row>
    <row r="95" spans="1:7" x14ac:dyDescent="0.25">
      <c r="B95" s="1" t="s">
        <v>123</v>
      </c>
      <c r="F95" s="10">
        <v>-35000</v>
      </c>
      <c r="G95" s="11">
        <f t="shared" si="32"/>
        <v>-161450</v>
      </c>
    </row>
  </sheetData>
  <mergeCells count="4">
    <mergeCell ref="C17:F17"/>
    <mergeCell ref="D1:J1"/>
    <mergeCell ref="C15:F15"/>
    <mergeCell ref="C16:F16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49" workbookViewId="0">
      <selection activeCell="L73" sqref="L73"/>
    </sheetView>
  </sheetViews>
  <sheetFormatPr defaultRowHeight="15" x14ac:dyDescent="0.25"/>
  <cols>
    <col min="1" max="1" width="12.5703125" customWidth="1"/>
    <col min="2" max="2" width="25.42578125" customWidth="1"/>
    <col min="3" max="3" width="5" bestFit="1" customWidth="1"/>
    <col min="4" max="4" width="11.5703125" style="8" bestFit="1" customWidth="1"/>
    <col min="5" max="5" width="11.5703125" style="8" customWidth="1"/>
    <col min="6" max="6" width="14.140625" customWidth="1"/>
    <col min="7" max="7" width="14.42578125" customWidth="1"/>
    <col min="8" max="8" width="11.28515625" customWidth="1"/>
    <col min="9" max="9" width="11.7109375" customWidth="1"/>
    <col min="10" max="10" width="11.5703125" customWidth="1"/>
    <col min="12" max="12" width="13" customWidth="1"/>
  </cols>
  <sheetData>
    <row r="1" spans="1:12" ht="15.75" x14ac:dyDescent="0.25">
      <c r="A1" s="4"/>
      <c r="B1" s="4"/>
      <c r="C1" s="4"/>
      <c r="D1" s="6"/>
      <c r="E1" s="6"/>
      <c r="F1" s="32" t="s">
        <v>82</v>
      </c>
      <c r="G1" s="32"/>
      <c r="H1" s="32"/>
      <c r="I1" s="32"/>
      <c r="J1" s="32"/>
    </row>
    <row r="2" spans="1:12" ht="45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5" t="s">
        <v>10</v>
      </c>
    </row>
    <row r="3" spans="1:12" x14ac:dyDescent="0.25">
      <c r="A3" s="29" t="s">
        <v>18</v>
      </c>
      <c r="B3" t="s">
        <v>39</v>
      </c>
      <c r="C3">
        <v>1</v>
      </c>
      <c r="D3" s="8">
        <v>2800</v>
      </c>
      <c r="E3" s="8">
        <v>5000</v>
      </c>
      <c r="F3" s="9">
        <f t="shared" ref="F3:F7" si="0">C3*E3</f>
        <v>5000</v>
      </c>
      <c r="G3" s="13">
        <v>5000</v>
      </c>
      <c r="H3" s="9">
        <f t="shared" ref="H3:H7" si="1">E3-D3</f>
        <v>2200</v>
      </c>
      <c r="I3" s="9">
        <f t="shared" ref="I3:I7" si="2">C3*H3</f>
        <v>2200</v>
      </c>
      <c r="J3" s="12">
        <v>2200</v>
      </c>
      <c r="L3" s="9">
        <f>C3*D3</f>
        <v>2800</v>
      </c>
    </row>
    <row r="4" spans="1:12" x14ac:dyDescent="0.25">
      <c r="A4" s="1"/>
      <c r="B4" t="s">
        <v>13</v>
      </c>
      <c r="C4">
        <v>1</v>
      </c>
      <c r="D4" s="8">
        <v>2500</v>
      </c>
      <c r="E4" s="8">
        <v>5000</v>
      </c>
      <c r="F4" s="9">
        <f t="shared" si="0"/>
        <v>5000</v>
      </c>
      <c r="G4" s="21">
        <f t="shared" ref="G4:G7" si="3">G3+F4</f>
        <v>10000</v>
      </c>
      <c r="H4" s="9">
        <f t="shared" si="1"/>
        <v>2500</v>
      </c>
      <c r="I4" s="9">
        <f t="shared" si="2"/>
        <v>2500</v>
      </c>
      <c r="J4" s="12">
        <f t="shared" ref="J4:J7" si="4">J3+I4</f>
        <v>4700</v>
      </c>
      <c r="L4" s="9">
        <f t="shared" ref="L4:L7" si="5">C4*D4</f>
        <v>2500</v>
      </c>
    </row>
    <row r="5" spans="1:12" x14ac:dyDescent="0.25">
      <c r="A5" s="1"/>
      <c r="B5" t="s">
        <v>11</v>
      </c>
      <c r="C5">
        <v>4</v>
      </c>
      <c r="D5" s="8">
        <v>13800</v>
      </c>
      <c r="E5" s="8">
        <v>16000</v>
      </c>
      <c r="F5" s="9">
        <f t="shared" si="0"/>
        <v>64000</v>
      </c>
      <c r="G5" s="21">
        <f t="shared" si="3"/>
        <v>74000</v>
      </c>
      <c r="H5" s="9">
        <f t="shared" si="1"/>
        <v>2200</v>
      </c>
      <c r="I5" s="9">
        <f t="shared" si="2"/>
        <v>8800</v>
      </c>
      <c r="J5" s="12">
        <f t="shared" si="4"/>
        <v>13500</v>
      </c>
      <c r="L5" s="9">
        <f t="shared" si="5"/>
        <v>55200</v>
      </c>
    </row>
    <row r="6" spans="1:12" x14ac:dyDescent="0.25">
      <c r="A6" s="1"/>
      <c r="B6" t="s">
        <v>67</v>
      </c>
      <c r="C6">
        <v>2</v>
      </c>
      <c r="D6" s="8">
        <v>15340</v>
      </c>
      <c r="E6" s="8">
        <v>30000</v>
      </c>
      <c r="F6" s="9">
        <f t="shared" si="0"/>
        <v>60000</v>
      </c>
      <c r="G6" s="21">
        <f t="shared" si="3"/>
        <v>134000</v>
      </c>
      <c r="H6" s="9">
        <f t="shared" si="1"/>
        <v>14660</v>
      </c>
      <c r="I6" s="9">
        <f t="shared" si="2"/>
        <v>29320</v>
      </c>
      <c r="J6" s="12">
        <f>J5+I6</f>
        <v>42820</v>
      </c>
      <c r="L6" s="9">
        <f t="shared" si="5"/>
        <v>30680</v>
      </c>
    </row>
    <row r="7" spans="1:12" ht="15.75" thickBot="1" x14ac:dyDescent="0.3">
      <c r="A7" s="1"/>
      <c r="B7" t="s">
        <v>80</v>
      </c>
      <c r="C7">
        <v>1</v>
      </c>
      <c r="D7" s="8">
        <v>127864.8</v>
      </c>
      <c r="E7" s="8">
        <v>133000</v>
      </c>
      <c r="F7" s="9">
        <f t="shared" si="0"/>
        <v>133000</v>
      </c>
      <c r="G7" s="20">
        <f t="shared" si="3"/>
        <v>267000</v>
      </c>
      <c r="H7" s="9">
        <f t="shared" si="1"/>
        <v>5135.1999999999971</v>
      </c>
      <c r="I7" s="9">
        <f t="shared" si="2"/>
        <v>5135.1999999999971</v>
      </c>
      <c r="J7" s="12">
        <f t="shared" si="4"/>
        <v>47955.199999999997</v>
      </c>
      <c r="L7" s="9">
        <f t="shared" si="5"/>
        <v>127864.8</v>
      </c>
    </row>
    <row r="8" spans="1:12" s="1" customFormat="1" x14ac:dyDescent="0.25">
      <c r="B8" s="1" t="s">
        <v>68</v>
      </c>
      <c r="D8" s="10"/>
      <c r="E8" s="10"/>
      <c r="F8" s="10">
        <v>-1000</v>
      </c>
      <c r="G8" s="11">
        <f>G7+F8</f>
        <v>266000</v>
      </c>
      <c r="H8" s="11"/>
      <c r="I8" s="11"/>
      <c r="J8" s="10"/>
      <c r="L8" s="11">
        <f>SUM(L3:L7)</f>
        <v>219044.8</v>
      </c>
    </row>
    <row r="9" spans="1:12" s="1" customFormat="1" x14ac:dyDescent="0.25">
      <c r="B9" s="1" t="s">
        <v>42</v>
      </c>
      <c r="D9" s="10"/>
      <c r="E9" s="10"/>
      <c r="F9" s="10">
        <v>-250000</v>
      </c>
      <c r="G9" s="11">
        <f>G8+F9</f>
        <v>16000</v>
      </c>
      <c r="H9" s="11"/>
      <c r="I9" s="11"/>
      <c r="J9" s="10"/>
      <c r="L9" s="11"/>
    </row>
    <row r="10" spans="1:12" s="1" customFormat="1" x14ac:dyDescent="0.25">
      <c r="B10" s="1" t="s">
        <v>95</v>
      </c>
      <c r="D10" s="10"/>
      <c r="E10" s="10"/>
      <c r="F10" s="10">
        <v>-15000</v>
      </c>
      <c r="G10" s="11">
        <f>G9+F10</f>
        <v>1000</v>
      </c>
      <c r="H10" s="11"/>
      <c r="I10" s="11"/>
      <c r="J10" s="10"/>
      <c r="L10" s="11"/>
    </row>
    <row r="11" spans="1:12" s="1" customFormat="1" x14ac:dyDescent="0.25">
      <c r="B11" s="1" t="s">
        <v>96</v>
      </c>
      <c r="D11" s="10"/>
      <c r="E11" s="10"/>
      <c r="F11" s="10">
        <v>-1000</v>
      </c>
      <c r="G11" s="11">
        <f>G10+F11</f>
        <v>0</v>
      </c>
      <c r="H11" s="11"/>
      <c r="I11" s="11"/>
      <c r="J11" s="10"/>
      <c r="L11" s="11"/>
    </row>
    <row r="13" spans="1:12" x14ac:dyDescent="0.25">
      <c r="A13" s="29" t="s">
        <v>16</v>
      </c>
      <c r="B13" t="s">
        <v>12</v>
      </c>
      <c r="C13">
        <v>2</v>
      </c>
      <c r="D13" s="8">
        <v>35250</v>
      </c>
      <c r="E13" s="8">
        <v>45000</v>
      </c>
      <c r="F13" s="9">
        <f t="shared" ref="F13:F21" si="6">C13*E13</f>
        <v>90000</v>
      </c>
      <c r="G13" s="9">
        <v>90000</v>
      </c>
      <c r="H13" s="9">
        <f t="shared" ref="H13:H21" si="7">E13-D13</f>
        <v>9750</v>
      </c>
      <c r="I13" s="9">
        <f t="shared" ref="I13:I21" si="8">C13*H13</f>
        <v>19500</v>
      </c>
      <c r="J13" s="9">
        <v>19500</v>
      </c>
      <c r="L13" s="9">
        <f>C13*D13</f>
        <v>70500</v>
      </c>
    </row>
    <row r="14" spans="1:12" x14ac:dyDescent="0.25">
      <c r="B14" t="s">
        <v>31</v>
      </c>
      <c r="C14">
        <v>1</v>
      </c>
      <c r="D14" s="8">
        <v>39100</v>
      </c>
      <c r="E14" s="8">
        <v>45000</v>
      </c>
      <c r="F14" s="9">
        <f t="shared" si="6"/>
        <v>45000</v>
      </c>
      <c r="G14" s="9">
        <f>G13+F14</f>
        <v>135000</v>
      </c>
      <c r="H14" s="9">
        <f t="shared" si="7"/>
        <v>5900</v>
      </c>
      <c r="I14" s="9">
        <f t="shared" si="8"/>
        <v>5900</v>
      </c>
      <c r="J14" s="9">
        <f>J13+I14</f>
        <v>25400</v>
      </c>
      <c r="L14" s="9">
        <f t="shared" ref="L14:L21" si="9">C14*D14</f>
        <v>39100</v>
      </c>
    </row>
    <row r="15" spans="1:12" x14ac:dyDescent="0.25">
      <c r="B15" t="s">
        <v>11</v>
      </c>
      <c r="C15">
        <v>4</v>
      </c>
      <c r="D15" s="8">
        <v>13800</v>
      </c>
      <c r="E15" s="8">
        <v>16000</v>
      </c>
      <c r="F15" s="9">
        <f t="shared" si="6"/>
        <v>64000</v>
      </c>
      <c r="G15" s="9">
        <f t="shared" ref="G15:G21" si="10">G14+F15</f>
        <v>199000</v>
      </c>
      <c r="H15" s="9">
        <f t="shared" si="7"/>
        <v>2200</v>
      </c>
      <c r="I15" s="9">
        <f t="shared" si="8"/>
        <v>8800</v>
      </c>
      <c r="J15" s="9">
        <f>J14+I15</f>
        <v>34200</v>
      </c>
      <c r="L15" s="9">
        <f t="shared" si="9"/>
        <v>55200</v>
      </c>
    </row>
    <row r="16" spans="1:12" x14ac:dyDescent="0.25">
      <c r="B16" t="s">
        <v>11</v>
      </c>
      <c r="C16">
        <v>1</v>
      </c>
      <c r="D16" s="8">
        <v>13800</v>
      </c>
      <c r="E16" s="8">
        <v>18000</v>
      </c>
      <c r="F16" s="9">
        <f t="shared" si="6"/>
        <v>18000</v>
      </c>
      <c r="G16" s="21">
        <f t="shared" si="10"/>
        <v>217000</v>
      </c>
      <c r="H16" s="9">
        <f t="shared" si="7"/>
        <v>4200</v>
      </c>
      <c r="I16" s="9">
        <f t="shared" si="8"/>
        <v>4200</v>
      </c>
      <c r="J16" s="13">
        <f>J15+I16</f>
        <v>38400</v>
      </c>
      <c r="L16" s="9">
        <f t="shared" si="9"/>
        <v>13800</v>
      </c>
    </row>
    <row r="17" spans="1:12" x14ac:dyDescent="0.25">
      <c r="B17" t="s">
        <v>56</v>
      </c>
      <c r="C17">
        <v>1</v>
      </c>
      <c r="D17" s="8">
        <v>8175</v>
      </c>
      <c r="E17" s="8">
        <v>11000</v>
      </c>
      <c r="F17" s="9">
        <f t="shared" si="6"/>
        <v>11000</v>
      </c>
      <c r="G17" s="21">
        <f t="shared" si="10"/>
        <v>228000</v>
      </c>
      <c r="H17" s="9">
        <f t="shared" si="7"/>
        <v>2825</v>
      </c>
      <c r="I17" s="9">
        <f t="shared" si="8"/>
        <v>2825</v>
      </c>
      <c r="J17" s="13">
        <f>J16+I17</f>
        <v>41225</v>
      </c>
      <c r="L17" s="9">
        <f t="shared" si="9"/>
        <v>8175</v>
      </c>
    </row>
    <row r="18" spans="1:12" x14ac:dyDescent="0.25">
      <c r="B18" t="s">
        <v>57</v>
      </c>
      <c r="C18">
        <v>1</v>
      </c>
      <c r="D18" s="8">
        <v>28475</v>
      </c>
      <c r="E18" s="8">
        <v>36000</v>
      </c>
      <c r="F18" s="9">
        <f t="shared" si="6"/>
        <v>36000</v>
      </c>
      <c r="G18" s="21">
        <f t="shared" si="10"/>
        <v>264000</v>
      </c>
      <c r="H18" s="9">
        <f t="shared" si="7"/>
        <v>7525</v>
      </c>
      <c r="I18" s="9">
        <f t="shared" si="8"/>
        <v>7525</v>
      </c>
      <c r="J18" s="13">
        <f>J17+I18</f>
        <v>48750</v>
      </c>
      <c r="L18" s="9">
        <f t="shared" si="9"/>
        <v>28475</v>
      </c>
    </row>
    <row r="19" spans="1:12" x14ac:dyDescent="0.25">
      <c r="B19" t="s">
        <v>67</v>
      </c>
      <c r="C19">
        <v>6</v>
      </c>
      <c r="D19" s="8">
        <v>15340</v>
      </c>
      <c r="E19" s="8">
        <v>30000</v>
      </c>
      <c r="F19" s="9">
        <f t="shared" si="6"/>
        <v>180000</v>
      </c>
      <c r="G19" s="21">
        <f t="shared" si="10"/>
        <v>444000</v>
      </c>
      <c r="H19" s="9">
        <f t="shared" si="7"/>
        <v>14660</v>
      </c>
      <c r="I19" s="9">
        <f t="shared" si="8"/>
        <v>87960</v>
      </c>
      <c r="J19" s="13">
        <f t="shared" ref="J19:J21" si="11">J18+I19</f>
        <v>136710</v>
      </c>
      <c r="L19" s="9">
        <f t="shared" si="9"/>
        <v>92040</v>
      </c>
    </row>
    <row r="20" spans="1:12" x14ac:dyDescent="0.25">
      <c r="B20" t="s">
        <v>80</v>
      </c>
      <c r="C20">
        <v>1</v>
      </c>
      <c r="D20" s="8">
        <v>127864.8</v>
      </c>
      <c r="E20" s="8">
        <v>133000</v>
      </c>
      <c r="F20" s="9">
        <f t="shared" si="6"/>
        <v>133000</v>
      </c>
      <c r="G20" s="21">
        <f t="shared" si="10"/>
        <v>577000</v>
      </c>
      <c r="H20" s="9">
        <f t="shared" si="7"/>
        <v>5135.1999999999971</v>
      </c>
      <c r="I20" s="9">
        <f t="shared" si="8"/>
        <v>5135.1999999999971</v>
      </c>
      <c r="J20" s="13">
        <f t="shared" si="11"/>
        <v>141845.20000000001</v>
      </c>
      <c r="L20" s="9">
        <f t="shared" si="9"/>
        <v>127864.8</v>
      </c>
    </row>
    <row r="21" spans="1:12" ht="15.75" thickBot="1" x14ac:dyDescent="0.3">
      <c r="B21" t="s">
        <v>34</v>
      </c>
      <c r="C21">
        <v>1</v>
      </c>
      <c r="D21" s="8">
        <v>69006.399999999994</v>
      </c>
      <c r="E21" s="8">
        <v>73000</v>
      </c>
      <c r="F21" s="9">
        <f t="shared" si="6"/>
        <v>73000</v>
      </c>
      <c r="G21" s="20">
        <f t="shared" si="10"/>
        <v>650000</v>
      </c>
      <c r="H21" s="9">
        <f t="shared" si="7"/>
        <v>3993.6000000000058</v>
      </c>
      <c r="I21" s="9">
        <f t="shared" si="8"/>
        <v>3993.6000000000058</v>
      </c>
      <c r="J21" s="11">
        <f t="shared" si="11"/>
        <v>145838.80000000002</v>
      </c>
      <c r="L21" s="9">
        <f t="shared" si="9"/>
        <v>69006.399999999994</v>
      </c>
    </row>
    <row r="22" spans="1:12" x14ac:dyDescent="0.25">
      <c r="B22" s="1" t="s">
        <v>17</v>
      </c>
      <c r="C22" s="1"/>
      <c r="D22" s="10"/>
      <c r="E22" s="10"/>
      <c r="F22" s="11">
        <v>-300000</v>
      </c>
      <c r="G22" s="11">
        <f>G21+F22</f>
        <v>350000</v>
      </c>
      <c r="H22" s="9"/>
      <c r="I22" s="9"/>
      <c r="J22" s="13"/>
      <c r="L22" s="11">
        <f>SUM(L13:L21)</f>
        <v>504161.19999999995</v>
      </c>
    </row>
    <row r="23" spans="1:12" x14ac:dyDescent="0.25">
      <c r="B23" s="1" t="s">
        <v>81</v>
      </c>
      <c r="C23" s="1"/>
      <c r="D23" s="10"/>
      <c r="E23" s="10"/>
      <c r="F23" s="11">
        <v>-10000</v>
      </c>
      <c r="G23" s="11">
        <f>G22+F23</f>
        <v>340000</v>
      </c>
      <c r="H23" s="9"/>
      <c r="I23" s="9"/>
      <c r="J23" s="13"/>
      <c r="L23" s="11"/>
    </row>
    <row r="24" spans="1:12" x14ac:dyDescent="0.25">
      <c r="B24" s="1" t="s">
        <v>17</v>
      </c>
      <c r="C24" s="1"/>
      <c r="D24" s="10"/>
      <c r="E24" s="10"/>
      <c r="F24" s="11">
        <v>-340000</v>
      </c>
      <c r="G24" s="11">
        <f>G23+F24</f>
        <v>0</v>
      </c>
      <c r="H24" s="9"/>
      <c r="I24" s="9"/>
      <c r="J24" s="13"/>
      <c r="L24" s="11"/>
    </row>
    <row r="25" spans="1:12" x14ac:dyDescent="0.25">
      <c r="B25" s="1"/>
      <c r="C25" s="1"/>
      <c r="D25" s="10"/>
      <c r="E25" s="10"/>
      <c r="F25" s="11"/>
      <c r="G25" s="11"/>
      <c r="H25" s="9"/>
      <c r="I25" s="9"/>
      <c r="J25" s="13"/>
      <c r="L25" s="9"/>
    </row>
    <row r="26" spans="1:12" x14ac:dyDescent="0.25">
      <c r="A26" s="29" t="s">
        <v>19</v>
      </c>
      <c r="B26" s="3" t="s">
        <v>103</v>
      </c>
      <c r="C26">
        <v>3</v>
      </c>
      <c r="D26" s="8">
        <v>14000</v>
      </c>
      <c r="E26" s="8">
        <v>25000</v>
      </c>
      <c r="F26" s="9">
        <f t="shared" ref="F26:F33" si="12">C26*E26</f>
        <v>75000</v>
      </c>
      <c r="G26" s="9">
        <v>75000</v>
      </c>
      <c r="H26" s="9">
        <f t="shared" ref="H26:H33" si="13">E26-D26</f>
        <v>11000</v>
      </c>
      <c r="I26" s="9">
        <f t="shared" ref="I26:I33" si="14">C26*H26</f>
        <v>33000</v>
      </c>
      <c r="J26" s="8">
        <v>33000</v>
      </c>
      <c r="L26" s="9">
        <f>C26*D26</f>
        <v>42000</v>
      </c>
    </row>
    <row r="27" spans="1:12" x14ac:dyDescent="0.25">
      <c r="A27" s="24"/>
      <c r="B27" t="s">
        <v>12</v>
      </c>
      <c r="C27">
        <v>5</v>
      </c>
      <c r="D27" s="8">
        <v>35250</v>
      </c>
      <c r="E27" s="8">
        <v>45000</v>
      </c>
      <c r="F27" s="9">
        <f t="shared" si="12"/>
        <v>225000</v>
      </c>
      <c r="G27" s="9">
        <f t="shared" ref="G27:G33" si="15">G26+F27</f>
        <v>300000</v>
      </c>
      <c r="H27" s="9">
        <f t="shared" si="13"/>
        <v>9750</v>
      </c>
      <c r="I27" s="9">
        <f t="shared" si="14"/>
        <v>48750</v>
      </c>
      <c r="J27" s="9">
        <f t="shared" ref="J27:J33" si="16">J26+I27</f>
        <v>81750</v>
      </c>
      <c r="L27" s="9">
        <f t="shared" ref="L27:L33" si="17">C27*D27</f>
        <v>176250</v>
      </c>
    </row>
    <row r="28" spans="1:12" x14ac:dyDescent="0.25">
      <c r="B28" s="3" t="s">
        <v>12</v>
      </c>
      <c r="C28">
        <v>3</v>
      </c>
      <c r="D28" s="8">
        <v>35250</v>
      </c>
      <c r="E28" s="8">
        <v>39000</v>
      </c>
      <c r="F28" s="9">
        <f t="shared" si="12"/>
        <v>117000</v>
      </c>
      <c r="G28" s="21">
        <f t="shared" si="15"/>
        <v>417000</v>
      </c>
      <c r="H28" s="9">
        <f t="shared" si="13"/>
        <v>3750</v>
      </c>
      <c r="I28" s="9">
        <f t="shared" si="14"/>
        <v>11250</v>
      </c>
      <c r="J28" s="9">
        <f t="shared" si="16"/>
        <v>93000</v>
      </c>
      <c r="L28" s="9">
        <f t="shared" si="17"/>
        <v>105750</v>
      </c>
    </row>
    <row r="29" spans="1:12" x14ac:dyDescent="0.25">
      <c r="B29" t="s">
        <v>104</v>
      </c>
      <c r="C29">
        <v>1</v>
      </c>
      <c r="D29" s="8">
        <v>50000</v>
      </c>
      <c r="E29" s="8">
        <v>60000</v>
      </c>
      <c r="F29" s="9">
        <f t="shared" si="12"/>
        <v>60000</v>
      </c>
      <c r="G29" s="21">
        <f t="shared" si="15"/>
        <v>477000</v>
      </c>
      <c r="H29" s="9">
        <f t="shared" si="13"/>
        <v>10000</v>
      </c>
      <c r="I29" s="9">
        <f t="shared" si="14"/>
        <v>10000</v>
      </c>
      <c r="J29" s="9">
        <f t="shared" si="16"/>
        <v>103000</v>
      </c>
      <c r="L29" s="9">
        <f t="shared" si="17"/>
        <v>50000</v>
      </c>
    </row>
    <row r="30" spans="1:12" x14ac:dyDescent="0.25">
      <c r="B30" t="s">
        <v>50</v>
      </c>
      <c r="C30">
        <v>1</v>
      </c>
      <c r="D30" s="8">
        <v>10000</v>
      </c>
      <c r="E30" s="8">
        <v>15000</v>
      </c>
      <c r="F30" s="9">
        <f t="shared" si="12"/>
        <v>15000</v>
      </c>
      <c r="G30" s="21">
        <f t="shared" si="15"/>
        <v>492000</v>
      </c>
      <c r="H30" s="9">
        <f t="shared" si="13"/>
        <v>5000</v>
      </c>
      <c r="I30" s="9">
        <f t="shared" si="14"/>
        <v>5000</v>
      </c>
      <c r="J30" s="9">
        <f t="shared" si="16"/>
        <v>108000</v>
      </c>
      <c r="L30" s="9">
        <f t="shared" si="17"/>
        <v>10000</v>
      </c>
    </row>
    <row r="31" spans="1:12" x14ac:dyDescent="0.25">
      <c r="B31" t="s">
        <v>105</v>
      </c>
      <c r="C31">
        <v>2</v>
      </c>
      <c r="D31" s="8">
        <v>1750</v>
      </c>
      <c r="E31" s="8">
        <v>3000</v>
      </c>
      <c r="F31" s="9">
        <f t="shared" si="12"/>
        <v>6000</v>
      </c>
      <c r="G31" s="21">
        <f t="shared" si="15"/>
        <v>498000</v>
      </c>
      <c r="H31" s="9">
        <f t="shared" si="13"/>
        <v>1250</v>
      </c>
      <c r="I31" s="9">
        <f t="shared" si="14"/>
        <v>2500</v>
      </c>
      <c r="J31" s="9">
        <f t="shared" si="16"/>
        <v>110500</v>
      </c>
      <c r="L31" s="9">
        <f t="shared" si="17"/>
        <v>3500</v>
      </c>
    </row>
    <row r="32" spans="1:12" x14ac:dyDescent="0.25">
      <c r="B32" t="s">
        <v>69</v>
      </c>
      <c r="C32">
        <v>2</v>
      </c>
      <c r="D32" s="8">
        <v>100</v>
      </c>
      <c r="E32" s="8">
        <v>500</v>
      </c>
      <c r="F32" s="9">
        <f t="shared" si="12"/>
        <v>1000</v>
      </c>
      <c r="G32" s="21">
        <f t="shared" si="15"/>
        <v>499000</v>
      </c>
      <c r="H32" s="9">
        <f t="shared" si="13"/>
        <v>400</v>
      </c>
      <c r="I32" s="9">
        <f t="shared" si="14"/>
        <v>800</v>
      </c>
      <c r="J32" s="9">
        <f t="shared" si="16"/>
        <v>111300</v>
      </c>
      <c r="L32" s="9">
        <f t="shared" si="17"/>
        <v>200</v>
      </c>
    </row>
    <row r="33" spans="1:12" ht="15.75" thickBot="1" x14ac:dyDescent="0.3">
      <c r="B33" t="s">
        <v>13</v>
      </c>
      <c r="C33">
        <v>1</v>
      </c>
      <c r="D33" s="8">
        <v>2500</v>
      </c>
      <c r="E33" s="8">
        <v>5000</v>
      </c>
      <c r="F33" s="9">
        <f t="shared" si="12"/>
        <v>5000</v>
      </c>
      <c r="G33" s="20">
        <f t="shared" si="15"/>
        <v>504000</v>
      </c>
      <c r="H33" s="9">
        <f t="shared" si="13"/>
        <v>2500</v>
      </c>
      <c r="I33" s="9">
        <f t="shared" si="14"/>
        <v>2500</v>
      </c>
      <c r="J33" s="11">
        <f t="shared" si="16"/>
        <v>113800</v>
      </c>
      <c r="L33" s="9">
        <f t="shared" si="17"/>
        <v>2500</v>
      </c>
    </row>
    <row r="34" spans="1:12" x14ac:dyDescent="0.25">
      <c r="B34" s="1" t="s">
        <v>40</v>
      </c>
      <c r="C34" s="1"/>
      <c r="D34" s="10"/>
      <c r="E34" s="10"/>
      <c r="F34" s="11">
        <v>-2000</v>
      </c>
      <c r="G34" s="11">
        <f>G33+F34</f>
        <v>502000</v>
      </c>
      <c r="H34" s="9"/>
      <c r="I34" s="9"/>
      <c r="J34" s="11"/>
      <c r="L34" s="11">
        <f>SUM(L26:L33)</f>
        <v>390200</v>
      </c>
    </row>
    <row r="35" spans="1:12" s="3" customFormat="1" x14ac:dyDescent="0.25">
      <c r="A35"/>
      <c r="B35" s="1" t="s">
        <v>106</v>
      </c>
      <c r="C35" s="1"/>
      <c r="D35" s="10"/>
      <c r="E35" s="10"/>
      <c r="F35" s="10">
        <v>-15000</v>
      </c>
      <c r="G35" s="11">
        <f>G34+F35</f>
        <v>487000</v>
      </c>
      <c r="H35"/>
      <c r="I35"/>
      <c r="J35"/>
      <c r="L35" s="13"/>
    </row>
    <row r="36" spans="1:12" s="3" customFormat="1" x14ac:dyDescent="0.25">
      <c r="A36"/>
      <c r="B36" s="1" t="s">
        <v>70</v>
      </c>
      <c r="C36" s="1"/>
      <c r="D36" s="10"/>
      <c r="E36" s="10"/>
      <c r="F36" s="10">
        <v>-487000</v>
      </c>
      <c r="G36" s="11">
        <f t="shared" ref="G36" si="18">G35+F36</f>
        <v>0</v>
      </c>
      <c r="H36"/>
      <c r="I36"/>
      <c r="J36"/>
      <c r="L36" s="13"/>
    </row>
    <row r="37" spans="1:12" s="3" customFormat="1" x14ac:dyDescent="0.25">
      <c r="A37"/>
      <c r="B37" s="1"/>
      <c r="C37" s="1"/>
      <c r="D37" s="10"/>
      <c r="E37" s="10"/>
      <c r="F37" s="10"/>
      <c r="G37" s="11"/>
      <c r="H37"/>
      <c r="I37"/>
      <c r="J37"/>
      <c r="L37" s="13"/>
    </row>
    <row r="38" spans="1:12" s="3" customFormat="1" x14ac:dyDescent="0.25">
      <c r="A38" s="29" t="s">
        <v>71</v>
      </c>
      <c r="B38" s="1" t="s">
        <v>32</v>
      </c>
      <c r="C38" s="1">
        <v>1</v>
      </c>
      <c r="D38" s="10">
        <v>13800</v>
      </c>
      <c r="E38" s="10">
        <v>16000</v>
      </c>
      <c r="F38" s="10">
        <f>C38*E38</f>
        <v>16000</v>
      </c>
      <c r="G38" s="11">
        <v>16000</v>
      </c>
      <c r="H38" s="9">
        <f>E38-D38</f>
        <v>2200</v>
      </c>
      <c r="I38" s="9">
        <f>C38*H38</f>
        <v>2200</v>
      </c>
      <c r="J38" s="8">
        <v>2200</v>
      </c>
      <c r="L38" s="13">
        <f>C38*D38</f>
        <v>13800</v>
      </c>
    </row>
    <row r="39" spans="1:12" s="3" customFormat="1" x14ac:dyDescent="0.25">
      <c r="A39" s="26"/>
      <c r="B39" s="1" t="s">
        <v>32</v>
      </c>
      <c r="C39" s="1">
        <v>1</v>
      </c>
      <c r="D39" s="10">
        <v>13800</v>
      </c>
      <c r="E39" s="10">
        <v>18000</v>
      </c>
      <c r="F39" s="10">
        <f>C39*E39</f>
        <v>18000</v>
      </c>
      <c r="G39" s="11">
        <f>G38+F39</f>
        <v>34000</v>
      </c>
      <c r="H39" s="9">
        <f>E39-D39</f>
        <v>4200</v>
      </c>
      <c r="I39" s="9">
        <f>C39*H39</f>
        <v>4200</v>
      </c>
      <c r="J39" s="8">
        <f>J38+I39</f>
        <v>6400</v>
      </c>
      <c r="L39" s="13">
        <f t="shared" ref="L39:L40" si="19">C39*D39</f>
        <v>13800</v>
      </c>
    </row>
    <row r="40" spans="1:12" s="3" customFormat="1" ht="15.75" thickBot="1" x14ac:dyDescent="0.3">
      <c r="A40" s="26"/>
      <c r="B40" s="1" t="s">
        <v>12</v>
      </c>
      <c r="C40" s="1">
        <v>2</v>
      </c>
      <c r="D40" s="10">
        <v>35250</v>
      </c>
      <c r="E40" s="10">
        <v>41000</v>
      </c>
      <c r="F40" s="10">
        <f>C40*E40</f>
        <v>82000</v>
      </c>
      <c r="G40" s="20">
        <f>G39+F40</f>
        <v>116000</v>
      </c>
      <c r="H40" s="9">
        <f>E40-D40</f>
        <v>5750</v>
      </c>
      <c r="I40" s="9">
        <f>C40*H40</f>
        <v>11500</v>
      </c>
      <c r="J40" s="10">
        <f>J39+I40</f>
        <v>17900</v>
      </c>
      <c r="L40" s="13">
        <f t="shared" si="19"/>
        <v>70500</v>
      </c>
    </row>
    <row r="41" spans="1:12" s="3" customFormat="1" x14ac:dyDescent="0.25">
      <c r="A41" s="26"/>
      <c r="B41" s="1" t="s">
        <v>70</v>
      </c>
      <c r="C41" s="1"/>
      <c r="D41" s="10"/>
      <c r="E41" s="10"/>
      <c r="F41" s="10">
        <v>-116000</v>
      </c>
      <c r="G41" s="11">
        <f>G40+F41</f>
        <v>0</v>
      </c>
      <c r="H41" s="9"/>
      <c r="I41" s="9"/>
      <c r="J41" s="8"/>
      <c r="L41" s="11">
        <f>SUM(L38:L40)</f>
        <v>98100</v>
      </c>
    </row>
    <row r="42" spans="1:12" s="3" customFormat="1" x14ac:dyDescent="0.25">
      <c r="A42"/>
      <c r="B42" s="1"/>
      <c r="C42" s="1"/>
      <c r="D42" s="10"/>
      <c r="E42" s="10"/>
      <c r="F42" s="10"/>
      <c r="G42" s="11"/>
      <c r="H42"/>
      <c r="I42"/>
      <c r="J42"/>
      <c r="L42" s="13"/>
    </row>
    <row r="43" spans="1:12" x14ac:dyDescent="0.25">
      <c r="A43" s="29" t="s">
        <v>20</v>
      </c>
      <c r="B43" t="s">
        <v>11</v>
      </c>
      <c r="C43">
        <v>51</v>
      </c>
      <c r="D43" s="8">
        <v>13800</v>
      </c>
      <c r="E43" s="8">
        <v>16000</v>
      </c>
      <c r="F43" s="13">
        <f t="shared" ref="F43:F46" si="20">C43*E43</f>
        <v>816000</v>
      </c>
      <c r="G43" s="13">
        <v>816000</v>
      </c>
      <c r="H43" s="13">
        <f t="shared" ref="H43:H46" si="21">E43-D43</f>
        <v>2200</v>
      </c>
      <c r="I43" s="13">
        <f t="shared" ref="I43:I46" si="22">C43*H43</f>
        <v>112200</v>
      </c>
      <c r="J43" s="13">
        <v>112200</v>
      </c>
      <c r="L43" s="13">
        <f>C43*D43</f>
        <v>703800</v>
      </c>
    </row>
    <row r="44" spans="1:12" x14ac:dyDescent="0.25">
      <c r="B44" t="s">
        <v>12</v>
      </c>
      <c r="C44">
        <v>11</v>
      </c>
      <c r="D44" s="8">
        <v>35250</v>
      </c>
      <c r="E44" s="8">
        <v>39000</v>
      </c>
      <c r="F44" s="13">
        <f t="shared" si="20"/>
        <v>429000</v>
      </c>
      <c r="G44" s="13">
        <f>G43+F44</f>
        <v>1245000</v>
      </c>
      <c r="H44" s="13">
        <f t="shared" si="21"/>
        <v>3750</v>
      </c>
      <c r="I44" s="13">
        <f t="shared" si="22"/>
        <v>41250</v>
      </c>
      <c r="J44" s="13">
        <f>J43+I44</f>
        <v>153450</v>
      </c>
      <c r="L44" s="13">
        <f t="shared" ref="L44:L46" si="23">C44*D44</f>
        <v>387750</v>
      </c>
    </row>
    <row r="45" spans="1:12" x14ac:dyDescent="0.25">
      <c r="B45" s="3" t="s">
        <v>72</v>
      </c>
      <c r="C45">
        <v>1</v>
      </c>
      <c r="D45" s="8">
        <v>76900</v>
      </c>
      <c r="E45" s="8">
        <v>85000</v>
      </c>
      <c r="F45" s="13">
        <f t="shared" si="20"/>
        <v>85000</v>
      </c>
      <c r="G45" s="13">
        <f t="shared" ref="G45:G46" si="24">G44+F45</f>
        <v>1330000</v>
      </c>
      <c r="H45" s="13">
        <f t="shared" si="21"/>
        <v>8100</v>
      </c>
      <c r="I45" s="13">
        <f t="shared" si="22"/>
        <v>8100</v>
      </c>
      <c r="J45" s="13">
        <f t="shared" ref="J45:J46" si="25">J44+I45</f>
        <v>161550</v>
      </c>
      <c r="L45" s="13">
        <f t="shared" si="23"/>
        <v>76900</v>
      </c>
    </row>
    <row r="46" spans="1:12" ht="15.75" thickBot="1" x14ac:dyDescent="0.3">
      <c r="B46" t="s">
        <v>60</v>
      </c>
      <c r="C46">
        <v>3</v>
      </c>
      <c r="D46" s="8">
        <v>18000</v>
      </c>
      <c r="E46" s="8">
        <v>19000</v>
      </c>
      <c r="F46" s="13">
        <f t="shared" si="20"/>
        <v>57000</v>
      </c>
      <c r="G46" s="20">
        <f t="shared" si="24"/>
        <v>1387000</v>
      </c>
      <c r="H46" s="13">
        <f t="shared" si="21"/>
        <v>1000</v>
      </c>
      <c r="I46" s="13">
        <f t="shared" si="22"/>
        <v>3000</v>
      </c>
      <c r="J46" s="11">
        <f t="shared" si="25"/>
        <v>164550</v>
      </c>
      <c r="L46" s="13">
        <f t="shared" si="23"/>
        <v>54000</v>
      </c>
    </row>
    <row r="47" spans="1:12" x14ac:dyDescent="0.25">
      <c r="B47" s="1" t="s">
        <v>21</v>
      </c>
      <c r="C47" s="1"/>
      <c r="D47" s="10"/>
      <c r="E47" s="10"/>
      <c r="F47" s="10">
        <v>-5000</v>
      </c>
      <c r="G47" s="11">
        <f>G46+F47</f>
        <v>1382000</v>
      </c>
      <c r="L47" s="11">
        <f>SUM(L43:L46)</f>
        <v>1222450</v>
      </c>
    </row>
    <row r="48" spans="1:12" x14ac:dyDescent="0.25">
      <c r="B48" s="1" t="s">
        <v>73</v>
      </c>
      <c r="C48" s="1"/>
      <c r="D48" s="10"/>
      <c r="E48" s="10"/>
      <c r="F48" s="10">
        <v>-15000</v>
      </c>
      <c r="G48" s="11">
        <f t="shared" ref="G48:G55" si="26">G47+F48</f>
        <v>1367000</v>
      </c>
    </row>
    <row r="49" spans="1:12" x14ac:dyDescent="0.25">
      <c r="B49" s="1" t="s">
        <v>74</v>
      </c>
      <c r="C49" s="1"/>
      <c r="D49" s="10"/>
      <c r="E49" s="10"/>
      <c r="F49" s="10">
        <v>-2000</v>
      </c>
      <c r="G49" s="11">
        <f t="shared" si="26"/>
        <v>1365000</v>
      </c>
    </row>
    <row r="50" spans="1:12" x14ac:dyDescent="0.25">
      <c r="B50" s="1" t="s">
        <v>130</v>
      </c>
      <c r="C50" s="1"/>
      <c r="D50" s="10"/>
      <c r="E50" s="10"/>
      <c r="F50" s="10">
        <v>-853000</v>
      </c>
      <c r="G50" s="11">
        <f t="shared" si="26"/>
        <v>512000</v>
      </c>
    </row>
    <row r="51" spans="1:12" x14ac:dyDescent="0.25">
      <c r="B51" s="1" t="s">
        <v>131</v>
      </c>
      <c r="C51" s="1"/>
      <c r="D51" s="10"/>
      <c r="E51" s="10"/>
      <c r="F51" s="10">
        <v>-271000</v>
      </c>
      <c r="G51" s="11">
        <f t="shared" si="26"/>
        <v>241000</v>
      </c>
    </row>
    <row r="52" spans="1:12" x14ac:dyDescent="0.25">
      <c r="B52" s="1" t="s">
        <v>132</v>
      </c>
      <c r="C52" s="1"/>
      <c r="D52" s="10"/>
      <c r="E52" s="10"/>
      <c r="F52" s="10">
        <v>-55000</v>
      </c>
      <c r="G52" s="11">
        <f t="shared" si="26"/>
        <v>186000</v>
      </c>
    </row>
    <row r="53" spans="1:12" x14ac:dyDescent="0.25">
      <c r="B53" s="1" t="s">
        <v>131</v>
      </c>
      <c r="C53" s="1"/>
      <c r="D53" s="10"/>
      <c r="E53" s="10"/>
      <c r="F53" s="10">
        <v>-85000</v>
      </c>
      <c r="G53" s="11">
        <f t="shared" si="26"/>
        <v>101000</v>
      </c>
    </row>
    <row r="54" spans="1:12" x14ac:dyDescent="0.25">
      <c r="B54" s="1" t="s">
        <v>130</v>
      </c>
      <c r="C54" s="1"/>
      <c r="D54" s="10"/>
      <c r="E54" s="10"/>
      <c r="F54" s="10">
        <v>-110000</v>
      </c>
      <c r="G54" s="11">
        <f t="shared" si="26"/>
        <v>-9000</v>
      </c>
    </row>
    <row r="55" spans="1:12" x14ac:dyDescent="0.25">
      <c r="B55" s="1" t="s">
        <v>17</v>
      </c>
      <c r="C55" s="1"/>
      <c r="D55" s="10"/>
      <c r="E55" s="10"/>
      <c r="F55" s="10">
        <v>9000</v>
      </c>
      <c r="G55" s="11">
        <f t="shared" si="26"/>
        <v>0</v>
      </c>
    </row>
    <row r="56" spans="1:12" x14ac:dyDescent="0.25">
      <c r="B56" s="1" t="s">
        <v>133</v>
      </c>
      <c r="C56" s="1"/>
      <c r="D56" s="10"/>
      <c r="E56" s="10"/>
      <c r="F56" s="10"/>
      <c r="G56" s="11"/>
    </row>
    <row r="57" spans="1:12" x14ac:dyDescent="0.25">
      <c r="B57" s="1"/>
      <c r="C57" s="1"/>
      <c r="D57" s="10"/>
      <c r="E57" s="10"/>
      <c r="F57" s="10"/>
      <c r="G57" s="11"/>
    </row>
    <row r="58" spans="1:12" s="3" customFormat="1" x14ac:dyDescent="0.25">
      <c r="A58" s="29" t="s">
        <v>33</v>
      </c>
      <c r="B58" s="3" t="s">
        <v>44</v>
      </c>
      <c r="C58" s="3">
        <v>6</v>
      </c>
      <c r="D58" s="12">
        <v>15340</v>
      </c>
      <c r="E58" s="12">
        <v>25000</v>
      </c>
      <c r="F58" s="13">
        <f>C58*E58</f>
        <v>150000</v>
      </c>
      <c r="G58" s="21">
        <v>150000</v>
      </c>
      <c r="H58" s="13">
        <f>E58-D58</f>
        <v>9660</v>
      </c>
      <c r="I58" s="13">
        <f>C58*H58</f>
        <v>57960</v>
      </c>
      <c r="J58" s="12">
        <v>57960</v>
      </c>
      <c r="L58" s="13">
        <f>C58*D58</f>
        <v>92040</v>
      </c>
    </row>
    <row r="59" spans="1:12" s="3" customFormat="1" x14ac:dyDescent="0.25">
      <c r="A59" s="1"/>
      <c r="B59" t="s">
        <v>11</v>
      </c>
      <c r="C59" s="3">
        <v>1</v>
      </c>
      <c r="D59" s="12">
        <v>13800</v>
      </c>
      <c r="E59" s="12">
        <v>17000</v>
      </c>
      <c r="F59" s="13">
        <f>C59*E59</f>
        <v>17000</v>
      </c>
      <c r="G59" s="21">
        <f t="shared" ref="G59:G61" si="27">G58+F59</f>
        <v>167000</v>
      </c>
      <c r="H59" s="13">
        <f>E59-D59</f>
        <v>3200</v>
      </c>
      <c r="I59" s="13">
        <f>C59*H59</f>
        <v>3200</v>
      </c>
      <c r="J59" s="12">
        <f>J58+I59</f>
        <v>61160</v>
      </c>
      <c r="L59" s="13">
        <f t="shared" ref="L59:L61" si="28">C59*D59</f>
        <v>13800</v>
      </c>
    </row>
    <row r="60" spans="1:12" s="3" customFormat="1" x14ac:dyDescent="0.25">
      <c r="A60" s="1"/>
      <c r="B60" s="3" t="s">
        <v>56</v>
      </c>
      <c r="C60" s="3">
        <v>1</v>
      </c>
      <c r="D60" s="12">
        <v>8175</v>
      </c>
      <c r="E60" s="12">
        <v>11000</v>
      </c>
      <c r="F60" s="13">
        <f t="shared" ref="F60:F61" si="29">C60*E60</f>
        <v>11000</v>
      </c>
      <c r="G60" s="21">
        <f t="shared" si="27"/>
        <v>178000</v>
      </c>
      <c r="H60" s="13">
        <f t="shared" ref="H60:H61" si="30">E60-D60</f>
        <v>2825</v>
      </c>
      <c r="I60" s="13">
        <f t="shared" ref="I60:I61" si="31">C60*H60</f>
        <v>2825</v>
      </c>
      <c r="J60" s="12">
        <f t="shared" ref="J60:J61" si="32">J59+I60</f>
        <v>63985</v>
      </c>
      <c r="L60" s="13">
        <f t="shared" si="28"/>
        <v>8175</v>
      </c>
    </row>
    <row r="61" spans="1:12" s="3" customFormat="1" ht="15.75" thickBot="1" x14ac:dyDescent="0.3">
      <c r="A61" s="1"/>
      <c r="B61" s="3" t="s">
        <v>34</v>
      </c>
      <c r="C61" s="3">
        <v>1</v>
      </c>
      <c r="D61" s="12">
        <v>69006.399999999994</v>
      </c>
      <c r="E61" s="12">
        <v>73000</v>
      </c>
      <c r="F61" s="13">
        <f t="shared" si="29"/>
        <v>73000</v>
      </c>
      <c r="G61" s="20">
        <f t="shared" si="27"/>
        <v>251000</v>
      </c>
      <c r="H61" s="13">
        <f t="shared" si="30"/>
        <v>3993.6000000000058</v>
      </c>
      <c r="I61" s="13">
        <f t="shared" si="31"/>
        <v>3993.6000000000058</v>
      </c>
      <c r="J61" s="10">
        <f t="shared" si="32"/>
        <v>67978.600000000006</v>
      </c>
      <c r="L61" s="13">
        <f t="shared" si="28"/>
        <v>69006.399999999994</v>
      </c>
    </row>
    <row r="62" spans="1:12" s="3" customFormat="1" x14ac:dyDescent="0.25">
      <c r="A62" s="1"/>
      <c r="B62" s="1" t="s">
        <v>97</v>
      </c>
      <c r="C62" s="1"/>
      <c r="D62" s="10"/>
      <c r="E62" s="10"/>
      <c r="F62" s="11">
        <v>-1000</v>
      </c>
      <c r="G62" s="25">
        <f>G61+F62</f>
        <v>250000</v>
      </c>
      <c r="H62" s="13"/>
      <c r="I62" s="13"/>
      <c r="J62" s="12"/>
      <c r="L62" s="11">
        <f>SUM(L58:L61)</f>
        <v>183021.4</v>
      </c>
    </row>
    <row r="63" spans="1:12" s="3" customFormat="1" x14ac:dyDescent="0.25">
      <c r="A63" s="1"/>
      <c r="B63" s="1" t="s">
        <v>98</v>
      </c>
      <c r="C63" s="1"/>
      <c r="D63" s="10"/>
      <c r="E63" s="10"/>
      <c r="F63" s="11">
        <v>-250000</v>
      </c>
      <c r="G63" s="25">
        <f>G62+F63</f>
        <v>0</v>
      </c>
      <c r="H63" s="13"/>
      <c r="I63" s="13"/>
      <c r="J63" s="12"/>
      <c r="L63" s="13"/>
    </row>
  </sheetData>
  <mergeCells count="1">
    <mergeCell ref="F1:J1"/>
  </mergeCells>
  <pageMargins left="0.7" right="0.7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3" zoomScaleNormal="100" workbookViewId="0">
      <selection activeCell="G37" sqref="G37"/>
    </sheetView>
  </sheetViews>
  <sheetFormatPr defaultRowHeight="15" x14ac:dyDescent="0.25"/>
  <cols>
    <col min="1" max="1" width="11.7109375" customWidth="1"/>
    <col min="2" max="2" width="26.28515625" customWidth="1"/>
    <col min="3" max="3" width="5.28515625" customWidth="1"/>
    <col min="4" max="5" width="11.5703125" style="8" bestFit="1" customWidth="1"/>
    <col min="6" max="6" width="14" bestFit="1" customWidth="1"/>
    <col min="7" max="7" width="16.7109375" customWidth="1"/>
    <col min="8" max="8" width="11.5703125" customWidth="1"/>
    <col min="9" max="9" width="11.5703125" bestFit="1" customWidth="1"/>
    <col min="10" max="10" width="14.5703125" style="8" customWidth="1"/>
    <col min="12" max="12" width="13.140625" customWidth="1"/>
  </cols>
  <sheetData>
    <row r="1" spans="1:13" ht="15.75" x14ac:dyDescent="0.25">
      <c r="A1" s="32" t="s">
        <v>82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ht="45" x14ac:dyDescent="0.25">
      <c r="A2" s="5" t="s">
        <v>8</v>
      </c>
      <c r="B2" s="5" t="s">
        <v>0</v>
      </c>
      <c r="C2" s="5" t="s">
        <v>1</v>
      </c>
      <c r="D2" s="7" t="s">
        <v>2</v>
      </c>
      <c r="E2" s="7" t="s">
        <v>3</v>
      </c>
      <c r="F2" s="5" t="s">
        <v>5</v>
      </c>
      <c r="G2" s="5" t="s">
        <v>6</v>
      </c>
      <c r="H2" s="5" t="s">
        <v>4</v>
      </c>
      <c r="I2" s="5" t="s">
        <v>7</v>
      </c>
      <c r="J2" s="7" t="s">
        <v>10</v>
      </c>
    </row>
    <row r="3" spans="1:13" x14ac:dyDescent="0.25">
      <c r="A3" s="29" t="s">
        <v>135</v>
      </c>
      <c r="B3" t="s">
        <v>11</v>
      </c>
      <c r="C3">
        <v>132</v>
      </c>
      <c r="D3" s="8">
        <v>10500</v>
      </c>
      <c r="E3" s="8">
        <v>13000</v>
      </c>
      <c r="F3" s="9">
        <f>C3*E3</f>
        <v>1716000</v>
      </c>
      <c r="G3" s="9">
        <v>1716000</v>
      </c>
      <c r="H3" s="9">
        <f>E3-D3</f>
        <v>2500</v>
      </c>
      <c r="I3" s="9">
        <f>C3*H3</f>
        <v>330000</v>
      </c>
      <c r="J3" s="8">
        <v>330000</v>
      </c>
      <c r="L3" s="9">
        <f>C3*D3</f>
        <v>1386000</v>
      </c>
    </row>
    <row r="4" spans="1:13" x14ac:dyDescent="0.25">
      <c r="A4" s="1"/>
      <c r="B4" t="s">
        <v>38</v>
      </c>
      <c r="C4">
        <v>21</v>
      </c>
      <c r="D4" s="8">
        <v>30500</v>
      </c>
      <c r="E4" s="8">
        <v>35000</v>
      </c>
      <c r="F4" s="9">
        <f>C4*E4</f>
        <v>735000</v>
      </c>
      <c r="G4" s="21">
        <f t="shared" ref="G4:G7" si="0">G3+F4</f>
        <v>2451000</v>
      </c>
      <c r="H4" s="9">
        <f t="shared" ref="H4:H7" si="1">E4-D4</f>
        <v>4500</v>
      </c>
      <c r="I4" s="9">
        <f>C4*H4</f>
        <v>94500</v>
      </c>
      <c r="J4" s="12">
        <f>J3+I4</f>
        <v>424500</v>
      </c>
      <c r="L4" s="9">
        <f t="shared" ref="L4:L7" si="2">C4*D4</f>
        <v>640500</v>
      </c>
    </row>
    <row r="5" spans="1:13" x14ac:dyDescent="0.25">
      <c r="A5" s="1"/>
      <c r="B5" t="s">
        <v>12</v>
      </c>
      <c r="C5">
        <v>24</v>
      </c>
      <c r="D5" s="8">
        <v>34500</v>
      </c>
      <c r="E5" s="8">
        <v>39000</v>
      </c>
      <c r="F5" s="9">
        <f t="shared" ref="F5:F7" si="3">C5*E5</f>
        <v>936000</v>
      </c>
      <c r="G5" s="21">
        <f t="shared" si="0"/>
        <v>3387000</v>
      </c>
      <c r="H5" s="9">
        <f t="shared" si="1"/>
        <v>4500</v>
      </c>
      <c r="I5" s="9">
        <f t="shared" ref="I5:I7" si="4">C5*H5</f>
        <v>108000</v>
      </c>
      <c r="J5" s="12">
        <f t="shared" ref="J5:J7" si="5">J4+I5</f>
        <v>532500</v>
      </c>
      <c r="L5" s="9">
        <f t="shared" si="2"/>
        <v>828000</v>
      </c>
      <c r="M5" t="s">
        <v>75</v>
      </c>
    </row>
    <row r="6" spans="1:13" x14ac:dyDescent="0.25">
      <c r="A6" s="1"/>
      <c r="B6" t="s">
        <v>14</v>
      </c>
      <c r="C6">
        <v>2</v>
      </c>
      <c r="D6" s="8">
        <v>75000</v>
      </c>
      <c r="E6" s="8">
        <v>85000</v>
      </c>
      <c r="F6" s="9">
        <f t="shared" si="3"/>
        <v>170000</v>
      </c>
      <c r="G6" s="21">
        <f t="shared" si="0"/>
        <v>3557000</v>
      </c>
      <c r="H6" s="9">
        <f t="shared" si="1"/>
        <v>10000</v>
      </c>
      <c r="I6" s="9">
        <f t="shared" si="4"/>
        <v>20000</v>
      </c>
      <c r="J6" s="12">
        <f t="shared" si="5"/>
        <v>552500</v>
      </c>
      <c r="L6" s="9">
        <f t="shared" si="2"/>
        <v>150000</v>
      </c>
    </row>
    <row r="7" spans="1:13" ht="15.75" thickBot="1" x14ac:dyDescent="0.3">
      <c r="A7" s="1"/>
      <c r="B7" t="s">
        <v>31</v>
      </c>
      <c r="C7">
        <v>2</v>
      </c>
      <c r="D7" s="8">
        <v>39100</v>
      </c>
      <c r="E7" s="8">
        <v>42500</v>
      </c>
      <c r="F7" s="9">
        <f t="shared" si="3"/>
        <v>85000</v>
      </c>
      <c r="G7" s="20">
        <f t="shared" si="0"/>
        <v>3642000</v>
      </c>
      <c r="H7" s="9">
        <f t="shared" si="1"/>
        <v>3400</v>
      </c>
      <c r="I7" s="9">
        <f t="shared" si="4"/>
        <v>6800</v>
      </c>
      <c r="J7" s="10">
        <f t="shared" si="5"/>
        <v>559300</v>
      </c>
      <c r="L7" s="9">
        <f t="shared" si="2"/>
        <v>78200</v>
      </c>
    </row>
    <row r="8" spans="1:13" x14ac:dyDescent="0.25">
      <c r="B8" s="1" t="s">
        <v>51</v>
      </c>
      <c r="C8" s="1"/>
      <c r="D8" s="10"/>
      <c r="E8" s="10"/>
      <c r="F8" s="10">
        <v>-2000</v>
      </c>
      <c r="G8" s="11">
        <f>G7+F8</f>
        <v>3640000</v>
      </c>
      <c r="L8" s="11">
        <f>SUM(L3:L7)</f>
        <v>3082700</v>
      </c>
    </row>
    <row r="9" spans="1:13" x14ac:dyDescent="0.25">
      <c r="B9" s="1" t="s">
        <v>76</v>
      </c>
      <c r="C9" s="1"/>
      <c r="D9" s="10"/>
      <c r="E9" s="10"/>
      <c r="F9" s="10">
        <v>-3500</v>
      </c>
      <c r="G9" s="11">
        <f t="shared" ref="G9:G13" si="6">G8+F9</f>
        <v>3636500</v>
      </c>
      <c r="L9" s="9"/>
    </row>
    <row r="10" spans="1:13" x14ac:dyDescent="0.25">
      <c r="B10" s="1" t="s">
        <v>99</v>
      </c>
      <c r="C10" s="1"/>
      <c r="D10" s="10"/>
      <c r="E10" s="10"/>
      <c r="F10" s="10">
        <v>-30000</v>
      </c>
      <c r="G10" s="11">
        <f t="shared" si="6"/>
        <v>3606500</v>
      </c>
      <c r="L10" s="9"/>
    </row>
    <row r="11" spans="1:13" x14ac:dyDescent="0.25">
      <c r="B11" s="1" t="s">
        <v>23</v>
      </c>
      <c r="C11" s="1"/>
      <c r="D11" s="10"/>
      <c r="E11" s="10"/>
      <c r="F11" s="10">
        <v>-1163000</v>
      </c>
      <c r="G11" s="11">
        <f t="shared" si="6"/>
        <v>2443500</v>
      </c>
      <c r="L11" s="9"/>
    </row>
    <row r="12" spans="1:13" x14ac:dyDescent="0.25">
      <c r="B12" s="1" t="s">
        <v>134</v>
      </c>
      <c r="C12" s="1"/>
      <c r="D12" s="10"/>
      <c r="E12" s="10"/>
      <c r="F12" s="10">
        <v>-865000</v>
      </c>
      <c r="G12" s="11">
        <f t="shared" si="6"/>
        <v>1578500</v>
      </c>
      <c r="L12" s="9"/>
    </row>
    <row r="13" spans="1:13" x14ac:dyDescent="0.25">
      <c r="B13" s="1" t="s">
        <v>136</v>
      </c>
      <c r="C13" s="1"/>
      <c r="D13" s="10"/>
      <c r="E13" s="10"/>
      <c r="F13" s="10">
        <v>-117000</v>
      </c>
      <c r="G13" s="11">
        <f t="shared" si="6"/>
        <v>1461500</v>
      </c>
      <c r="L13" s="9"/>
    </row>
    <row r="14" spans="1:13" x14ac:dyDescent="0.25">
      <c r="B14" s="1"/>
      <c r="C14" s="1"/>
      <c r="D14" s="10"/>
      <c r="E14" s="10"/>
      <c r="F14" s="10"/>
      <c r="G14" s="11"/>
      <c r="L14" s="9"/>
    </row>
    <row r="15" spans="1:13" x14ac:dyDescent="0.25">
      <c r="A15" s="29" t="s">
        <v>22</v>
      </c>
      <c r="B15" s="1" t="s">
        <v>11</v>
      </c>
      <c r="C15" s="3">
        <v>58</v>
      </c>
      <c r="D15" s="12">
        <v>10500</v>
      </c>
      <c r="E15" s="12">
        <v>13000</v>
      </c>
      <c r="F15" s="13">
        <f>C15*E15</f>
        <v>754000</v>
      </c>
      <c r="G15" s="21">
        <v>754000</v>
      </c>
      <c r="H15" s="9">
        <f>E15-D15</f>
        <v>2500</v>
      </c>
      <c r="I15" s="9">
        <f>C15*H15</f>
        <v>145000</v>
      </c>
      <c r="J15" s="12">
        <v>145000</v>
      </c>
      <c r="L15" s="9">
        <f>C15*D15</f>
        <v>609000</v>
      </c>
    </row>
    <row r="16" spans="1:13" ht="15.75" thickBot="1" x14ac:dyDescent="0.3">
      <c r="A16" s="1"/>
      <c r="B16" s="1" t="s">
        <v>12</v>
      </c>
      <c r="C16" s="3">
        <v>9</v>
      </c>
      <c r="D16" s="12">
        <v>34500</v>
      </c>
      <c r="E16" s="12">
        <v>39000</v>
      </c>
      <c r="F16" s="13">
        <f>C16*E16</f>
        <v>351000</v>
      </c>
      <c r="G16" s="20">
        <f>G15+F16</f>
        <v>1105000</v>
      </c>
      <c r="H16" s="9">
        <f>E16-D16</f>
        <v>4500</v>
      </c>
      <c r="I16" s="9">
        <f>C16*H16</f>
        <v>40500</v>
      </c>
      <c r="J16" s="10">
        <f>J15+I16</f>
        <v>185500</v>
      </c>
      <c r="L16" s="9">
        <f>C16*D16</f>
        <v>310500</v>
      </c>
    </row>
    <row r="17" spans="1:12" x14ac:dyDescent="0.25">
      <c r="B17" s="1" t="s">
        <v>76</v>
      </c>
      <c r="C17" s="1"/>
      <c r="D17" s="10"/>
      <c r="E17" s="10"/>
      <c r="F17" s="10">
        <v>-5000</v>
      </c>
      <c r="G17" s="11">
        <f>G16+F17</f>
        <v>1100000</v>
      </c>
      <c r="I17" s="9"/>
      <c r="L17" s="11">
        <f>SUM(L15:L16)</f>
        <v>919500</v>
      </c>
    </row>
    <row r="18" spans="1:12" x14ac:dyDescent="0.25">
      <c r="B18" s="1" t="s">
        <v>99</v>
      </c>
      <c r="C18" s="1"/>
      <c r="D18" s="10"/>
      <c r="E18" s="10"/>
      <c r="F18" s="10">
        <v>-70000</v>
      </c>
      <c r="G18" s="11">
        <f>G17+F18</f>
        <v>1030000</v>
      </c>
      <c r="I18" s="9"/>
    </row>
    <row r="19" spans="1:12" x14ac:dyDescent="0.25">
      <c r="B19" s="1" t="s">
        <v>100</v>
      </c>
      <c r="C19" s="1"/>
      <c r="D19" s="10"/>
      <c r="E19" s="10"/>
      <c r="F19" s="10">
        <v>-2000</v>
      </c>
      <c r="G19" s="11">
        <f t="shared" ref="G19:G22" si="7">G18+F19</f>
        <v>1028000</v>
      </c>
      <c r="I19" s="9"/>
    </row>
    <row r="20" spans="1:12" x14ac:dyDescent="0.25">
      <c r="B20" s="1" t="s">
        <v>101</v>
      </c>
      <c r="C20" s="1"/>
      <c r="D20" s="10"/>
      <c r="E20" s="10"/>
      <c r="F20" s="10">
        <v>-7000</v>
      </c>
      <c r="G20" s="11">
        <f t="shared" si="7"/>
        <v>1021000</v>
      </c>
      <c r="I20" s="9"/>
    </row>
    <row r="21" spans="1:12" x14ac:dyDescent="0.25">
      <c r="B21" s="1" t="s">
        <v>102</v>
      </c>
      <c r="C21" s="1"/>
      <c r="D21" s="10"/>
      <c r="E21" s="10"/>
      <c r="F21" s="10">
        <v>-3000</v>
      </c>
      <c r="G21" s="11">
        <f t="shared" si="7"/>
        <v>1018000</v>
      </c>
      <c r="I21" s="9"/>
    </row>
    <row r="22" spans="1:12" x14ac:dyDescent="0.25">
      <c r="B22" s="1" t="s">
        <v>23</v>
      </c>
      <c r="C22" s="1"/>
      <c r="D22" s="10"/>
      <c r="E22" s="10"/>
      <c r="F22" s="10">
        <v>-1018000</v>
      </c>
      <c r="G22" s="11">
        <f t="shared" si="7"/>
        <v>0</v>
      </c>
      <c r="I22" s="9"/>
    </row>
    <row r="23" spans="1:12" x14ac:dyDescent="0.25">
      <c r="B23" s="1"/>
      <c r="F23" s="10"/>
      <c r="G23" s="11"/>
    </row>
    <row r="24" spans="1:12" x14ac:dyDescent="0.25">
      <c r="A24" s="29" t="s">
        <v>77</v>
      </c>
      <c r="B24" s="3" t="s">
        <v>11</v>
      </c>
      <c r="C24">
        <v>2</v>
      </c>
      <c r="D24" s="8">
        <v>10500</v>
      </c>
      <c r="E24" s="8">
        <v>13000</v>
      </c>
      <c r="F24" s="12">
        <f>C24*E24</f>
        <v>26000</v>
      </c>
      <c r="G24" s="13">
        <v>26000</v>
      </c>
      <c r="H24" s="9">
        <f>E24-D24</f>
        <v>2500</v>
      </c>
      <c r="I24" s="9">
        <f>C24*H24</f>
        <v>5000</v>
      </c>
      <c r="J24" s="8">
        <v>5000</v>
      </c>
      <c r="L24" s="9">
        <f>C24*D24</f>
        <v>21000</v>
      </c>
    </row>
    <row r="25" spans="1:12" ht="15.75" thickBot="1" x14ac:dyDescent="0.3">
      <c r="A25" s="1"/>
      <c r="B25" t="s">
        <v>31</v>
      </c>
      <c r="C25">
        <v>1</v>
      </c>
      <c r="D25" s="8">
        <v>35800</v>
      </c>
      <c r="E25" s="8">
        <v>45000</v>
      </c>
      <c r="F25" s="12">
        <f t="shared" ref="F25" si="8">C25*E25</f>
        <v>45000</v>
      </c>
      <c r="G25" s="20">
        <f>G24+F25</f>
        <v>71000</v>
      </c>
      <c r="H25" s="9">
        <f>E25-D25</f>
        <v>9200</v>
      </c>
      <c r="I25" s="9">
        <f t="shared" ref="I25" si="9">C25*H25</f>
        <v>9200</v>
      </c>
      <c r="J25" s="10">
        <f>J24+I25</f>
        <v>14200</v>
      </c>
      <c r="L25" s="9">
        <f>C25*D25</f>
        <v>35800</v>
      </c>
    </row>
    <row r="26" spans="1:12" s="1" customFormat="1" x14ac:dyDescent="0.25">
      <c r="B26" s="1" t="s">
        <v>76</v>
      </c>
      <c r="D26" s="10"/>
      <c r="E26" s="10"/>
      <c r="F26" s="10">
        <v>-3000</v>
      </c>
      <c r="G26" s="11">
        <f>G25+F26</f>
        <v>68000</v>
      </c>
      <c r="H26" s="11"/>
      <c r="I26" s="11"/>
      <c r="J26" s="10"/>
      <c r="L26" s="11">
        <f>SUM(L24:L25)</f>
        <v>56800</v>
      </c>
    </row>
    <row r="27" spans="1:12" s="1" customFormat="1" x14ac:dyDescent="0.25">
      <c r="B27" s="1" t="s">
        <v>78</v>
      </c>
      <c r="D27" s="10"/>
      <c r="E27" s="10"/>
      <c r="F27" s="10">
        <v>-2000</v>
      </c>
      <c r="G27" s="11">
        <f t="shared" ref="G27:G28" si="10">G26+F27</f>
        <v>66000</v>
      </c>
      <c r="H27" s="11"/>
      <c r="I27" s="11"/>
      <c r="J27" s="10"/>
      <c r="L27" s="11"/>
    </row>
    <row r="28" spans="1:12" s="1" customFormat="1" x14ac:dyDescent="0.25">
      <c r="B28" s="1" t="s">
        <v>79</v>
      </c>
      <c r="D28" s="10"/>
      <c r="E28" s="10"/>
      <c r="F28" s="10">
        <v>-66000</v>
      </c>
      <c r="G28" s="11">
        <f t="shared" si="10"/>
        <v>0</v>
      </c>
      <c r="H28" s="11"/>
      <c r="I28" s="11" t="s">
        <v>75</v>
      </c>
      <c r="J28" s="10"/>
      <c r="L28" s="11"/>
    </row>
    <row r="29" spans="1:12" x14ac:dyDescent="0.25">
      <c r="B29" s="3"/>
      <c r="F29" s="10"/>
      <c r="G29" s="11"/>
    </row>
    <row r="30" spans="1:12" x14ac:dyDescent="0.25">
      <c r="B30" s="3"/>
      <c r="E30" s="33" t="s">
        <v>24</v>
      </c>
      <c r="F30" s="34"/>
      <c r="G30" s="35"/>
    </row>
    <row r="31" spans="1:12" x14ac:dyDescent="0.25">
      <c r="B31" s="3"/>
      <c r="E31" s="33" t="s">
        <v>25</v>
      </c>
      <c r="F31" s="34"/>
      <c r="G31" s="35"/>
    </row>
    <row r="32" spans="1:12" x14ac:dyDescent="0.25">
      <c r="B32" s="3"/>
      <c r="E32" s="16" t="s">
        <v>26</v>
      </c>
      <c r="F32" s="17"/>
      <c r="G32" s="16">
        <v>14139050</v>
      </c>
    </row>
    <row r="33" spans="2:7" x14ac:dyDescent="0.25">
      <c r="B33" s="1"/>
      <c r="E33" s="16" t="s">
        <v>27</v>
      </c>
      <c r="F33" s="17"/>
      <c r="G33" s="18">
        <v>12022373.84</v>
      </c>
    </row>
    <row r="34" spans="2:7" x14ac:dyDescent="0.25">
      <c r="E34" s="16" t="s">
        <v>28</v>
      </c>
      <c r="F34" s="17"/>
      <c r="G34" s="18">
        <f>G32-G33</f>
        <v>2116676.16</v>
      </c>
    </row>
    <row r="35" spans="2:7" x14ac:dyDescent="0.25">
      <c r="E35" s="16" t="s">
        <v>29</v>
      </c>
      <c r="F35" s="17"/>
      <c r="G35" s="16">
        <v>754000</v>
      </c>
    </row>
    <row r="36" spans="2:7" x14ac:dyDescent="0.25">
      <c r="E36" s="16" t="s">
        <v>30</v>
      </c>
      <c r="F36" s="17"/>
      <c r="G36" s="18">
        <f>G34-G35</f>
        <v>1362676.1600000001</v>
      </c>
    </row>
  </sheetData>
  <mergeCells count="3">
    <mergeCell ref="A1:J1"/>
    <mergeCell ref="E31:G31"/>
    <mergeCell ref="E30:G30"/>
  </mergeCells>
  <pageMargins left="0.7" right="0.7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GODOWN</vt:lpstr>
      <vt:lpstr>DAR</vt:lpstr>
      <vt:lpstr>MOSHI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2019-10-31T15:26:00Z</dcterms:modified>
</cp:coreProperties>
</file>