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https://d.docs.live.net/d86ea7ea4ecfafef/Documents/Data Science ^0 Analytics LuxDevHq/"/>
    </mc:Choice>
  </mc:AlternateContent>
  <xr:revisionPtr revIDLastSave="169" documentId="8_{AA34C9BF-E357-4A04-9CE3-5B9F34AC8E69}" xr6:coauthVersionLast="47" xr6:coauthVersionMax="47" xr10:uidLastSave="{85E52211-3094-4AAC-A755-624C229516B6}"/>
  <bookViews>
    <workbookView xWindow="-110" yWindow="-110" windowWidth="19420" windowHeight="10300" activeTab="2" xr2:uid="{84138E42-1F23-4D2D-BBC8-017BEB97952B}"/>
  </bookViews>
  <sheets>
    <sheet name="CLEANED DATASET" sheetId="1" r:id="rId1"/>
    <sheet name="DATA ANALYSIS" sheetId="3" r:id="rId2"/>
    <sheet name="DASHBOARD" sheetId="4" r:id="rId3"/>
    <sheet name="Product by Rating Category" sheetId="7" r:id="rId4"/>
    <sheet name="Product by Discount Category" sheetId="8" r:id="rId5"/>
    <sheet name="Top 10 Products by Discount " sheetId="9" r:id="rId6"/>
    <sheet name="Top 10 Products by Rating" sheetId="10" r:id="rId7"/>
    <sheet name="Top 10 Products by Review" sheetId="11" r:id="rId8"/>
  </sheets>
  <definedNames>
    <definedName name="Slicer_Discount_Rating">#N/A</definedName>
    <definedName name="Slicer_Product">#N/A</definedName>
    <definedName name="Slicer_Product_Rating">#N/A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6" i="3" l="1"/>
  <c r="A31" i="3"/>
  <c r="B9" i="3"/>
  <c r="B8" i="3"/>
  <c r="B7" i="3"/>
  <c r="B6" i="3"/>
  <c r="F34" i="1" l="1"/>
  <c r="F20" i="1"/>
  <c r="F3" i="1"/>
  <c r="F21" i="1"/>
  <c r="F102" i="1"/>
  <c r="F105" i="1"/>
  <c r="F55" i="1"/>
  <c r="F41" i="1"/>
  <c r="F106" i="1"/>
  <c r="F49" i="1"/>
  <c r="F112" i="1"/>
  <c r="F91" i="1"/>
  <c r="F42" i="1"/>
  <c r="F31" i="1"/>
  <c r="F72" i="1"/>
  <c r="F24" i="1"/>
  <c r="F43" i="1"/>
  <c r="F36" i="1"/>
  <c r="F95" i="1"/>
  <c r="F93" i="1"/>
  <c r="F89" i="1"/>
  <c r="F38" i="1"/>
  <c r="F50" i="1"/>
  <c r="F44" i="1"/>
  <c r="F52" i="1"/>
  <c r="F18" i="1"/>
  <c r="F110" i="1"/>
  <c r="F87" i="1"/>
  <c r="F29" i="1"/>
  <c r="F51" i="1"/>
  <c r="F109" i="1"/>
  <c r="F39" i="1"/>
  <c r="F85" i="1"/>
  <c r="F86" i="1"/>
  <c r="F54" i="1"/>
  <c r="F60" i="1"/>
  <c r="F16" i="1"/>
  <c r="F113" i="1"/>
  <c r="F40" i="1"/>
  <c r="F90" i="1"/>
  <c r="F32" i="1"/>
  <c r="F69" i="1"/>
  <c r="F14" i="1"/>
  <c r="F62" i="1"/>
  <c r="F80" i="1"/>
  <c r="F65" i="1"/>
  <c r="F99" i="1"/>
  <c r="F58" i="1"/>
  <c r="F66" i="1"/>
  <c r="F23" i="1"/>
  <c r="F22" i="1"/>
  <c r="F28" i="1"/>
  <c r="F56" i="1"/>
  <c r="F12" i="1"/>
  <c r="F61" i="1"/>
  <c r="F74" i="1"/>
  <c r="F107" i="1"/>
  <c r="F11" i="1"/>
  <c r="F88" i="1"/>
  <c r="F27" i="1"/>
  <c r="F83" i="1"/>
  <c r="F108" i="1"/>
  <c r="F47" i="1"/>
  <c r="F9" i="1"/>
  <c r="F71" i="1"/>
  <c r="F96" i="1"/>
  <c r="F97" i="1"/>
  <c r="F75" i="1"/>
  <c r="F45" i="1"/>
  <c r="F4" i="1"/>
  <c r="F2" i="1"/>
  <c r="F78" i="1"/>
  <c r="F53" i="1"/>
  <c r="F98" i="1"/>
  <c r="F94" i="1"/>
  <c r="F57" i="1"/>
  <c r="F79" i="1"/>
  <c r="F35" i="1"/>
  <c r="F68" i="1"/>
  <c r="F84" i="1"/>
  <c r="F103" i="1"/>
  <c r="F48" i="1"/>
  <c r="F59" i="1"/>
  <c r="F26" i="1"/>
  <c r="F64" i="1"/>
  <c r="F25" i="1"/>
  <c r="F73" i="1"/>
  <c r="F5" i="1"/>
  <c r="F30" i="1"/>
  <c r="F8" i="1"/>
  <c r="F17" i="1"/>
  <c r="F15" i="1"/>
  <c r="F81" i="1"/>
  <c r="F100" i="1"/>
  <c r="F7" i="1"/>
  <c r="F19" i="1"/>
  <c r="F92" i="1"/>
  <c r="F33" i="1"/>
  <c r="F70" i="1"/>
  <c r="F77" i="1"/>
  <c r="F46" i="1"/>
  <c r="F76" i="1"/>
  <c r="F101" i="1"/>
  <c r="F104" i="1"/>
  <c r="F37" i="1"/>
  <c r="F63" i="1"/>
  <c r="F13" i="1"/>
  <c r="F10" i="1"/>
  <c r="F82" i="1"/>
  <c r="F6" i="1"/>
  <c r="F67" i="1"/>
  <c r="F111" i="1"/>
  <c r="I34" i="1"/>
  <c r="I20" i="1"/>
  <c r="I3" i="1"/>
  <c r="I21" i="1"/>
  <c r="I102" i="1"/>
  <c r="I105" i="1"/>
  <c r="I55" i="1"/>
  <c r="I41" i="1"/>
  <c r="I106" i="1"/>
  <c r="I49" i="1"/>
  <c r="I112" i="1"/>
  <c r="I91" i="1"/>
  <c r="I42" i="1"/>
  <c r="I31" i="1"/>
  <c r="I72" i="1"/>
  <c r="I24" i="1"/>
  <c r="I43" i="1"/>
  <c r="I36" i="1"/>
  <c r="I95" i="1"/>
  <c r="I93" i="1"/>
  <c r="I89" i="1"/>
  <c r="I38" i="1"/>
  <c r="I50" i="1"/>
  <c r="I44" i="1"/>
  <c r="I52" i="1"/>
  <c r="I18" i="1"/>
  <c r="I110" i="1"/>
  <c r="I87" i="1"/>
  <c r="I29" i="1"/>
  <c r="I51" i="1"/>
  <c r="I109" i="1"/>
  <c r="I39" i="1"/>
  <c r="I85" i="1"/>
  <c r="I86" i="1"/>
  <c r="I54" i="1"/>
  <c r="I60" i="1"/>
  <c r="I16" i="1"/>
  <c r="I113" i="1"/>
  <c r="I40" i="1"/>
  <c r="I90" i="1"/>
  <c r="I32" i="1"/>
  <c r="I69" i="1"/>
  <c r="I14" i="1"/>
  <c r="I62" i="1"/>
  <c r="I80" i="1"/>
  <c r="I65" i="1"/>
  <c r="I99" i="1"/>
  <c r="I58" i="1"/>
  <c r="I66" i="1"/>
  <c r="I23" i="1"/>
  <c r="I22" i="1"/>
  <c r="I28" i="1"/>
  <c r="I56" i="1"/>
  <c r="I12" i="1"/>
  <c r="I61" i="1"/>
  <c r="I74" i="1"/>
  <c r="I107" i="1"/>
  <c r="I11" i="1"/>
  <c r="I88" i="1"/>
  <c r="I27" i="1"/>
  <c r="I83" i="1"/>
  <c r="I108" i="1"/>
  <c r="I47" i="1"/>
  <c r="I9" i="1"/>
  <c r="I71" i="1"/>
  <c r="I96" i="1"/>
  <c r="I97" i="1"/>
  <c r="I75" i="1"/>
  <c r="I45" i="1"/>
  <c r="I4" i="1"/>
  <c r="I2" i="1"/>
  <c r="I78" i="1"/>
  <c r="I53" i="1"/>
  <c r="I98" i="1"/>
  <c r="I94" i="1"/>
  <c r="I57" i="1"/>
  <c r="I79" i="1"/>
  <c r="I35" i="1"/>
  <c r="I68" i="1"/>
  <c r="I84" i="1"/>
  <c r="I103" i="1"/>
  <c r="I48" i="1"/>
  <c r="I59" i="1"/>
  <c r="I26" i="1"/>
  <c r="I64" i="1"/>
  <c r="I25" i="1"/>
  <c r="I73" i="1"/>
  <c r="I5" i="1"/>
  <c r="I30" i="1"/>
  <c r="I8" i="1"/>
  <c r="I17" i="1"/>
  <c r="I15" i="1"/>
  <c r="I81" i="1"/>
  <c r="I100" i="1"/>
  <c r="I7" i="1"/>
  <c r="I19" i="1"/>
  <c r="I92" i="1"/>
  <c r="I33" i="1"/>
  <c r="I70" i="1"/>
  <c r="I77" i="1"/>
  <c r="I46" i="1"/>
  <c r="I76" i="1"/>
  <c r="I101" i="1"/>
  <c r="I104" i="1"/>
  <c r="I37" i="1"/>
  <c r="I63" i="1"/>
  <c r="I13" i="1"/>
  <c r="I10" i="1"/>
  <c r="I82" i="1"/>
  <c r="I6" i="1"/>
  <c r="I67" i="1"/>
  <c r="I111" i="1"/>
  <c r="D34" i="1"/>
  <c r="D20" i="1"/>
  <c r="D3" i="1"/>
  <c r="D21" i="1"/>
  <c r="D102" i="1"/>
  <c r="D105" i="1"/>
  <c r="D55" i="1"/>
  <c r="D41" i="1"/>
  <c r="D106" i="1"/>
  <c r="D49" i="1"/>
  <c r="D112" i="1"/>
  <c r="D91" i="1"/>
  <c r="D42" i="1"/>
  <c r="D31" i="1"/>
  <c r="D72" i="1"/>
  <c r="D24" i="1"/>
  <c r="D43" i="1"/>
  <c r="D36" i="1"/>
  <c r="D95" i="1"/>
  <c r="D93" i="1"/>
  <c r="D89" i="1"/>
  <c r="D38" i="1"/>
  <c r="D50" i="1"/>
  <c r="D44" i="1"/>
  <c r="D52" i="1"/>
  <c r="D18" i="1"/>
  <c r="D110" i="1"/>
  <c r="D87" i="1"/>
  <c r="D29" i="1"/>
  <c r="D51" i="1"/>
  <c r="D109" i="1"/>
  <c r="D39" i="1"/>
  <c r="D85" i="1"/>
  <c r="D86" i="1"/>
  <c r="D54" i="1"/>
  <c r="D60" i="1"/>
  <c r="D16" i="1"/>
  <c r="D113" i="1"/>
  <c r="D40" i="1"/>
  <c r="D90" i="1"/>
  <c r="D32" i="1"/>
  <c r="D69" i="1"/>
  <c r="D14" i="1"/>
  <c r="D62" i="1"/>
  <c r="D80" i="1"/>
  <c r="D65" i="1"/>
  <c r="D99" i="1"/>
  <c r="D58" i="1"/>
  <c r="D66" i="1"/>
  <c r="D23" i="1"/>
  <c r="D22" i="1"/>
  <c r="D28" i="1"/>
  <c r="D56" i="1"/>
  <c r="D12" i="1"/>
  <c r="D61" i="1"/>
  <c r="D74" i="1"/>
  <c r="D107" i="1"/>
  <c r="D11" i="1"/>
  <c r="D88" i="1"/>
  <c r="D27" i="1"/>
  <c r="D83" i="1"/>
  <c r="D108" i="1"/>
  <c r="D47" i="1"/>
  <c r="D9" i="1"/>
  <c r="D71" i="1"/>
  <c r="D96" i="1"/>
  <c r="D97" i="1"/>
  <c r="D75" i="1"/>
  <c r="D45" i="1"/>
  <c r="D4" i="1"/>
  <c r="D2" i="1"/>
  <c r="D78" i="1"/>
  <c r="D53" i="1"/>
  <c r="D98" i="1"/>
  <c r="D94" i="1"/>
  <c r="D57" i="1"/>
  <c r="D79" i="1"/>
  <c r="D35" i="1"/>
  <c r="D68" i="1"/>
  <c r="D84" i="1"/>
  <c r="D103" i="1"/>
  <c r="D48" i="1"/>
  <c r="D59" i="1"/>
  <c r="D26" i="1"/>
  <c r="D64" i="1"/>
  <c r="D25" i="1"/>
  <c r="D73" i="1"/>
  <c r="D5" i="1"/>
  <c r="D30" i="1"/>
  <c r="D8" i="1"/>
  <c r="D17" i="1"/>
  <c r="D15" i="1"/>
  <c r="D81" i="1"/>
  <c r="D100" i="1"/>
  <c r="D7" i="1"/>
  <c r="D19" i="1"/>
  <c r="D92" i="1"/>
  <c r="D33" i="1"/>
  <c r="D70" i="1"/>
  <c r="D77" i="1"/>
  <c r="D46" i="1"/>
  <c r="D76" i="1"/>
  <c r="D101" i="1"/>
  <c r="D104" i="1"/>
  <c r="D37" i="1"/>
  <c r="D63" i="1"/>
  <c r="D13" i="1"/>
  <c r="D10" i="1"/>
  <c r="D82" i="1"/>
  <c r="D6" i="1"/>
  <c r="D67" i="1"/>
  <c r="D111" i="1"/>
  <c r="B20" i="3" l="1"/>
  <c r="B19" i="3"/>
  <c r="B18" i="3"/>
  <c r="B25" i="3"/>
  <c r="B24" i="3"/>
  <c r="B23" i="3"/>
</calcChain>
</file>

<file path=xl/sharedStrings.xml><?xml version="1.0" encoding="utf-8"?>
<sst xmlns="http://schemas.openxmlformats.org/spreadsheetml/2006/main" count="531" uniqueCount="157">
  <si>
    <t>Product</t>
  </si>
  <si>
    <t>Current price</t>
  </si>
  <si>
    <t>old price</t>
  </si>
  <si>
    <t>Discount</t>
  </si>
  <si>
    <t>Review</t>
  </si>
  <si>
    <t>Ratingd</t>
  </si>
  <si>
    <t>115  Piece Set Of Multifunctional Precision Screwdrivers</t>
  </si>
  <si>
    <t>Metal Decorative Hooks Key Hangers Entryway Wall Hooks Towel Hooks - Home</t>
  </si>
  <si>
    <t>Portable Mini Cordless Car Vacuum Cleaner - Blue</t>
  </si>
  <si>
    <t>Weighing Scale Digital Bathroom Body Fat Scale USB-Black</t>
  </si>
  <si>
    <t>Portable Home Small Air Humidifier 3-Speed Fan - Green</t>
  </si>
  <si>
    <t>220V 60W Electric Soldering Iron Kits With Tools, Tips, And Multimeter</t>
  </si>
  <si>
    <t>137 Pieces Cake Decorating Tool Set Baking Supplies</t>
  </si>
  <si>
    <t>Desk Foldable Fan Adjustable Fan Strong Wind 3 Gear Usb</t>
  </si>
  <si>
    <t>LASA FOLDING TABLE SERVING STAND</t>
  </si>
  <si>
    <t>13 In 1 Home Repair Tools Box Kit Set</t>
  </si>
  <si>
    <t>Genebre 115 In 1 Screwdriver Repairing Tool Set For IPhone Cellphone Hand Tool</t>
  </si>
  <si>
    <t>100 Pcs Crochet Hook Tool Set Knitting Hook Set With Box</t>
  </si>
  <si>
    <t>40cm Gold DIY Acrylic Wall Sticker Clock</t>
  </si>
  <si>
    <t>LASA Digital Thermometer And Hydrometer</t>
  </si>
  <si>
    <t>Multifunction Laser Level With Adjustment Tripod</t>
  </si>
  <si>
    <t>Anti-Skid Absorbent Insulation Coaster  For Home Office</t>
  </si>
  <si>
    <t>Peacock  Throw Pillow Cushion Case For Home Car</t>
  </si>
  <si>
    <t>LASA Aluminum Folding Truck Hand Cart - 68kg Max</t>
  </si>
  <si>
    <t>LED Wall Digital Alarm Clock Study Home 12 / 24H Clock Calendar</t>
  </si>
  <si>
    <t>3D Waterproof EVA Plastic Shower Curtain 1.8*2Mtrs</t>
  </si>
  <si>
    <t>3PCS Single Head Knitting Crochet Sweater Needle Set</t>
  </si>
  <si>
    <t>4pcs Bathroom/Kitchen Towel Rack,Roll Paper Holder,Towel Bars,Hook</t>
  </si>
  <si>
    <t>LED Romantic Spaceship Starry Sky Projector,Children's Bedroom Night Light-Blue</t>
  </si>
  <si>
    <t>Foldable Overbed Table/Desk</t>
  </si>
  <si>
    <t>LASA 3 Tier Bamboo Shoe Bench Storage Shelf</t>
  </si>
  <si>
    <t>Electronic Digital Display Vernier Caliper</t>
  </si>
  <si>
    <t>Portable Wardrobe Nonwoven With 3 Hanging Rods And 6 Storage Shelves</t>
  </si>
  <si>
    <t>12 Litre Black Insulated Lunch Box</t>
  </si>
  <si>
    <t>52 Pieces Cake Decorating Tool Set Gift Kit Baking Supplies</t>
  </si>
  <si>
    <t>MultiFunctional Storage Rack Multi-layer Bookshelf</t>
  </si>
  <si>
    <t>Exfoliate And Exfoliate Face Towel - Black</t>
  </si>
  <si>
    <t>12 Litre Insulated Lunch Box Grey</t>
  </si>
  <si>
    <t>LED Eye Protection  Desk Lamp , Study, Reading, USB Fan - Double Pen Holder</t>
  </si>
  <si>
    <t>53Pcs/Set Yarn Knitting Crochet Hooks With Bag - Fortune Cat</t>
  </si>
  <si>
    <t>53 Pieces/Set Yarn Knitting Crochet Hooks With Bag - Pansies</t>
  </si>
  <si>
    <t>DIY File Folder, Office Drawer File Holder, Pen Holder, Desktop Storage Rack</t>
  </si>
  <si>
    <t>Classic Black Cat Cotton Hemp Pillow Case For Home Car</t>
  </si>
  <si>
    <t>Punch-free Great Load Bearing Bathroom Storage Rack Wall Shelf-White</t>
  </si>
  <si>
    <t>1/2/3 Seater Elastic Sofa Cover,Living Room/Home Decor Chair Cover-Grey</t>
  </si>
  <si>
    <t>LASA Stainless Steel Double Wall Mount Soap Dispenser - 500ml</t>
  </si>
  <si>
    <t>4M Float Switch Water Level Controller -Water Tank</t>
  </si>
  <si>
    <t>Modern Sofa Throw Pillow Cover-45x45cm-Blue&amp;Red</t>
  </si>
  <si>
    <t>Balloon Insert, Birthday Party Balloon Set, PU Leather</t>
  </si>
  <si>
    <t>Shower Cap Wide Elastic Band Cover Reusable Bashroom Cap</t>
  </si>
  <si>
    <t>Christmas Elk Fence Yard Lawn Decorations Cute For Holidays</t>
  </si>
  <si>
    <t>60W Hot Melt Glue Sprayer - Efficient And Stable Glue Dispensing</t>
  </si>
  <si>
    <t>Car Phone Charging Stand</t>
  </si>
  <si>
    <t>2pcs Solar Street Light Flood Light Outdoor</t>
  </si>
  <si>
    <t>Creative Owl Shape Keychain Black</t>
  </si>
  <si>
    <t>Brush &amp; Paintbrush Cleaning Tool Pink</t>
  </si>
  <si>
    <t>Pen Grips For Kids Pen Grip Posture Correction Tool For Kids</t>
  </si>
  <si>
    <t>Pilates Cloth Bag Waterproof Durable High Capacity Purple</t>
  </si>
  <si>
    <t>Multi-purpose Rice Drainage Basket And Fruit And Vegetable Drainage Sieve</t>
  </si>
  <si>
    <t>Cute Christmas Fence Garden Decorations For Holiday Home</t>
  </si>
  <si>
    <t>Simple Metal Dog Art Sculpture Decoration For Home Office</t>
  </si>
  <si>
    <t>Christmas Fence Garden Decorations Outdoor For Holiday Home</t>
  </si>
  <si>
    <t>Angle Measuring Tool Full Metal Multi Angle Measuring Tool</t>
  </si>
  <si>
    <t>12V 19500rpm Handheld Electric Angle Grinder Tool - UK - Yellow/Black</t>
  </si>
  <si>
    <t>5 Pieces/set Of Stainless Steel Induction Cooker Pots</t>
  </si>
  <si>
    <t>Mythco 120COB Solar Wall Ligt With Motion Sensor And Remote Control 3 Modes</t>
  </si>
  <si>
    <t>5-PCS Stainless Steel Cooking Pot Set With Steamed Slices</t>
  </si>
  <si>
    <t>120W Cordless Vacuum Cleaners Handheld Electric Vacuum Cleaner</t>
  </si>
  <si>
    <t>Intelligent  LED Body Sensor Wireless Lighting Night Light USB</t>
  </si>
  <si>
    <t>VIC Wireless Vacuum Cleaner Dual Use For Home And Car 120W High Power Powerful</t>
  </si>
  <si>
    <t>Artificial Potted Flowers Room Decorative Flowers (2 Pieces)</t>
  </si>
  <si>
    <t>380ML USB Rechargeable Portable Small Blenders And Juicers</t>
  </si>
  <si>
    <t>32PCS Portable Cordless Drill Set With Cyclic Battery Drive -26 Variable Speed</t>
  </si>
  <si>
    <t>Agapeon Toothbrush Holder And Toothpaste Dispenser</t>
  </si>
  <si>
    <t>Large Lazy Inflatable Sofa Chairs PVC Lounger Seat Bag</t>
  </si>
  <si>
    <t>Watercolour Gold Foil Textured Print Pillow Cover</t>
  </si>
  <si>
    <t>Wrought Iron Bathroom Shelf Wall Mounted Free Punch Toilet Rack</t>
  </si>
  <si>
    <t>7-piece Set Of Storage Bags, Travel Storage Bags, Shoe Bags</t>
  </si>
  <si>
    <t>Electric LED UV Mosquito Killer Lamp, Outdoor/Indoor Fly Killer Trap Light -USB</t>
  </si>
  <si>
    <t>2PCS/LOT Solar LED Outdoor Intelligent Light Controlled Wall Lamp</t>
  </si>
  <si>
    <t>3PCS Rotary Scraper Thermomix For Kitchen</t>
  </si>
  <si>
    <t>Cushion Silicone Butt Cushion Summer Ice Cushion Honeycomb Gel Cushion</t>
  </si>
  <si>
    <t>7PCS Silicone Thumb Knife Finger Protector Vegetable Harvesting Knife</t>
  </si>
  <si>
    <t>Memory Foam Neck Pillow Cover, With Pillow Core - 50*30cm</t>
  </si>
  <si>
    <t>Bedroom Simple Floor Hanging Clothes Rack Single Pole Hat Rack - White</t>
  </si>
  <si>
    <t>5m Waterproof Spherical LED String Lights Outdoor Ball Chain Lights Party Lighting Decoration Adjustable</t>
  </si>
  <si>
    <t>2 Pairs Cowhide Split Leather Work Gloves.32â„‰ Or Above Welding Gloves</t>
  </si>
  <si>
    <t>Household Pineapple Peeler Peeler</t>
  </si>
  <si>
    <t>Office Chair Lumbar Back Support Spine Posture Correction Pillow Car Cushion</t>
  </si>
  <si>
    <t>Cartoon Car Decoration Cute Individuality For Car Home Desk</t>
  </si>
  <si>
    <t>Outdoor Portable Water Bottle With Medicine Box - 600ML - Black</t>
  </si>
  <si>
    <t>Wall-Mounted Toothbrush Toothpaste Holder With Multiple Slots</t>
  </si>
  <si>
    <t>Multifunctional Hanging Storage Box Storage Bag (4 Layers)</t>
  </si>
  <si>
    <t>Wall Clock With Hidden Safe Box</t>
  </si>
  <si>
    <t>Portable Wine Table With Folding Round Table</t>
  </si>
  <si>
    <t>Sewing Machine Needle Threader Stitch Insertion Tool Automatic Quick Sewing</t>
  </si>
  <si>
    <t>6 Layers Steel Pipe Assembling Dustproof Storage Shoe Cabinet</t>
  </si>
  <si>
    <t>2PCS Ice Silk Square Cushion Cover Pillowcases - 65x65cm</t>
  </si>
  <si>
    <t>Wall Mount Automatic Toothpaste Dispenser Toothbrush Holder Toothpaste Squeezer</t>
  </si>
  <si>
    <t>Portable Soap Dispenser Kitchen Detergent Press Box Kitchen Tools</t>
  </si>
  <si>
    <t>4 Piece Coloured Stainless Steel Kitchenware Set</t>
  </si>
  <si>
    <t>Metal Wall Clock Silver Dial Crystal Jewelry Round Home Decoration Wall Clock</t>
  </si>
  <si>
    <t>Baby Early Education Shape And Color Cognitive Training Toys</t>
  </si>
  <si>
    <t>8in1 Screwdriver With LED Light</t>
  </si>
  <si>
    <t>Konka Healty Electric Kettle, 24-hour Heat Preservation,1.5L,800W, White</t>
  </si>
  <si>
    <t>9pcs Gas Mask, For Painting, Dust, Formaldehyde Grinding, Polishing</t>
  </si>
  <si>
    <t>24 Grid Wall-mounted Sundries Organiser Fabric Closet Bag Storage Rack</t>
  </si>
  <si>
    <t>1PC Refrigerator Food Seal Pocket Fridge Bags</t>
  </si>
  <si>
    <t>LED Solar Street Light-fake Camera</t>
  </si>
  <si>
    <t>Cartoon Embroidered Mini Towel Bear Cotton Wash Cloth Hand 4pcs</t>
  </si>
  <si>
    <t>Shower Nozzle Cleaning Unclogging Needle Mini Crevice Small Hole Cleaning Brush</t>
  </si>
  <si>
    <t>Thickening Multipurpose Non Stick Easy To Clean Heat Resistant Spoon Pad</t>
  </si>
  <si>
    <t>6 In 1 Bottle Can Opener Multifunctional Easy Opener</t>
  </si>
  <si>
    <t>Wall-mounted Sticker Punch-free Plug Fixer</t>
  </si>
  <si>
    <t>Black Simple Water Cup Wine Coaster Anti Slip Absorbent</t>
  </si>
  <si>
    <t>Average Rating</t>
  </si>
  <si>
    <t>Absolute Discount Amount</t>
  </si>
  <si>
    <t xml:space="preserve"> 1,620 -  1,980</t>
  </si>
  <si>
    <t xml:space="preserve"> 2,200 -  3,200</t>
  </si>
  <si>
    <t>Product Rating</t>
  </si>
  <si>
    <t>Discount Rating</t>
  </si>
  <si>
    <t>Average Current Price</t>
  </si>
  <si>
    <t>Average Old Price</t>
  </si>
  <si>
    <t>Average Discount Percentage</t>
  </si>
  <si>
    <t xml:space="preserve">Average Rating </t>
  </si>
  <si>
    <t>Most Expensive Product</t>
  </si>
  <si>
    <t>Least Expensive Product</t>
  </si>
  <si>
    <t>DATA ANALYSIS</t>
  </si>
  <si>
    <t>DESCRIPTIVE STASTICS</t>
  </si>
  <si>
    <t>Low Discount</t>
  </si>
  <si>
    <t>Medium Discount</t>
  </si>
  <si>
    <t>High Discount</t>
  </si>
  <si>
    <t>Poor Rating</t>
  </si>
  <si>
    <t>Excellent Rating</t>
  </si>
  <si>
    <t>Average</t>
  </si>
  <si>
    <t>Average Discount percentage product category</t>
  </si>
  <si>
    <t>Average Rating product category</t>
  </si>
  <si>
    <t>TREND ANALYSIS</t>
  </si>
  <si>
    <t>CORRELATION=CORREL(Review, Discount)</t>
  </si>
  <si>
    <t>Relationship between rating and number of reviews</t>
  </si>
  <si>
    <t xml:space="preserve">Since the correlation is -0.057, this shows Indicates that higher ratings don’t necessarily lead to more reviews. </t>
  </si>
  <si>
    <t>Relationship Between Discount Percentage and number of reviews</t>
  </si>
  <si>
    <t>CORRELATION=CORREL(Review, Rating)</t>
  </si>
  <si>
    <t>Since the correlation is 0.075, this indicates that discount percentage does not strongly influence review numbers.</t>
  </si>
  <si>
    <t>TOP 5 PRODUCTS WITH HIGH RATING</t>
  </si>
  <si>
    <t>TOP 5 PRODUCTS WITH LOW RATING</t>
  </si>
  <si>
    <t>PRODUCT PERFORMANCE</t>
  </si>
  <si>
    <t>Top 10 Products with the highest discounts</t>
  </si>
  <si>
    <t>Top 10 Products with the most reviews</t>
  </si>
  <si>
    <t>Row Labels</t>
  </si>
  <si>
    <t>Grand Total</t>
  </si>
  <si>
    <t>Excellent</t>
  </si>
  <si>
    <t>Poor</t>
  </si>
  <si>
    <t>Average of Ratingd</t>
  </si>
  <si>
    <t>Count of Product</t>
  </si>
  <si>
    <t>Max of Discount</t>
  </si>
  <si>
    <t>Average of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</si>
</sst>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4"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
      <b/>
      <sz val="12"/>
      <color theme="1"/>
      <name val="Aptos Narrow"/>
      <family val="2"/>
      <scheme val="minor"/>
    </font>
    <font>
      <b/>
      <u/>
      <sz val="11"/>
      <color theme="1"/>
      <name val="Arial Black"/>
      <family val="2"/>
    </font>
    <font>
      <b/>
      <i/>
      <sz val="11"/>
      <color theme="1"/>
      <name val="Aptos Narrow"/>
      <family val="2"/>
      <scheme val="minor"/>
    </font>
    <font>
      <i/>
      <sz val="11"/>
      <color theme="1"/>
      <name val="Aptos Narrow"/>
      <family val="2"/>
      <scheme val="minor"/>
    </font>
    <font>
      <b/>
      <u/>
      <sz val="20"/>
      <color theme="1"/>
      <name val="Arial Black"/>
      <family val="2"/>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C000"/>
        <bgColor indexed="64"/>
      </patternFill>
    </fill>
    <fill>
      <patternFill patternType="solid">
        <fgColor theme="0" tint="-0.14999847407452621"/>
        <bgColor indexed="64"/>
      </patternFill>
    </fill>
    <fill>
      <patternFill patternType="solid">
        <fgColor theme="0"/>
        <bgColor theme="4" tint="0.79998168889431442"/>
      </patternFill>
    </fill>
    <fill>
      <patternFill patternType="solid">
        <fgColor theme="0"/>
        <bgColor indexed="64"/>
      </patternFill>
    </fill>
    <fill>
      <patternFill patternType="solid">
        <fgColor rgb="FF00B050"/>
        <bgColor indexed="64"/>
      </patternFill>
    </fill>
    <fill>
      <patternFill patternType="solid">
        <fgColor theme="0" tint="-0.249977111117893"/>
        <bgColor indexed="64"/>
      </patternFill>
    </fill>
    <fill>
      <patternFill patternType="solid">
        <fgColor theme="3" tint="0.749992370372631"/>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4">
    <xf numFmtId="0" fontId="0" fillId="0" borderId="0" xfId="0"/>
    <xf numFmtId="164" fontId="0" fillId="0" borderId="0" xfId="0" applyNumberFormat="1"/>
    <xf numFmtId="0" fontId="0" fillId="0" borderId="0" xfId="0" applyNumberFormat="1"/>
    <xf numFmtId="1" fontId="0" fillId="0" borderId="0" xfId="0" applyNumberFormat="1"/>
    <xf numFmtId="0" fontId="0" fillId="0" borderId="10" xfId="0" applyBorder="1"/>
    <xf numFmtId="0" fontId="22" fillId="0" borderId="10" xfId="0" applyFont="1" applyBorder="1"/>
    <xf numFmtId="9" fontId="0" fillId="0" borderId="10" xfId="0" applyNumberFormat="1" applyBorder="1" applyAlignment="1">
      <alignment horizontal="center"/>
    </xf>
    <xf numFmtId="164" fontId="0" fillId="0" borderId="10" xfId="0" applyNumberFormat="1" applyBorder="1" applyAlignment="1">
      <alignment horizontal="center"/>
    </xf>
    <xf numFmtId="0" fontId="22" fillId="0" borderId="10" xfId="0" applyFont="1" applyBorder="1" applyAlignment="1">
      <alignment horizontal="center"/>
    </xf>
    <xf numFmtId="0" fontId="22" fillId="0" borderId="10" xfId="0" applyFont="1" applyBorder="1" applyAlignment="1">
      <alignment horizontal="center" vertical="top"/>
    </xf>
    <xf numFmtId="0" fontId="0" fillId="0" borderId="0" xfId="0" applyBorder="1"/>
    <xf numFmtId="0" fontId="0" fillId="0" borderId="16" xfId="0" applyBorder="1"/>
    <xf numFmtId="0" fontId="0" fillId="0" borderId="17" xfId="0" applyBorder="1"/>
    <xf numFmtId="0" fontId="0" fillId="0" borderId="14" xfId="0" applyBorder="1" applyAlignment="1"/>
    <xf numFmtId="0" fontId="0" fillId="0" borderId="15" xfId="0" applyBorder="1" applyAlignment="1"/>
    <xf numFmtId="0" fontId="0" fillId="0" borderId="13" xfId="0" applyBorder="1" applyAlignment="1"/>
    <xf numFmtId="0" fontId="0" fillId="0" borderId="16" xfId="0" applyBorder="1" applyAlignment="1">
      <alignment wrapText="1"/>
    </xf>
    <xf numFmtId="0" fontId="0" fillId="0" borderId="17" xfId="0" applyBorder="1" applyAlignment="1">
      <alignment wrapText="1"/>
    </xf>
    <xf numFmtId="0" fontId="0" fillId="36" borderId="13" xfId="0" applyFont="1" applyFill="1" applyBorder="1"/>
    <xf numFmtId="0" fontId="0" fillId="37" borderId="10" xfId="0" applyFont="1" applyFill="1" applyBorder="1"/>
    <xf numFmtId="0" fontId="0" fillId="36" borderId="10" xfId="0" applyFont="1" applyFill="1" applyBorder="1"/>
    <xf numFmtId="0" fontId="21" fillId="35" borderId="10" xfId="0" applyFont="1" applyFill="1" applyBorder="1"/>
    <xf numFmtId="0" fontId="0" fillId="0" borderId="12" xfId="0" applyBorder="1"/>
    <xf numFmtId="1" fontId="0" fillId="0" borderId="10" xfId="0" applyNumberFormat="1" applyBorder="1"/>
    <xf numFmtId="9" fontId="0" fillId="0" borderId="10" xfId="0" applyNumberFormat="1" applyBorder="1"/>
    <xf numFmtId="0" fontId="0" fillId="33" borderId="10" xfId="0" applyFill="1" applyBorder="1"/>
    <xf numFmtId="164" fontId="0" fillId="34" borderId="10" xfId="0" applyNumberFormat="1" applyFill="1" applyBorder="1"/>
    <xf numFmtId="0" fontId="0" fillId="0" borderId="11" xfId="0" applyBorder="1"/>
    <xf numFmtId="164" fontId="0" fillId="0" borderId="10" xfId="0" applyNumberFormat="1" applyBorder="1"/>
    <xf numFmtId="0" fontId="0" fillId="0" borderId="19" xfId="0" applyBorder="1"/>
    <xf numFmtId="1" fontId="0" fillId="0" borderId="14" xfId="0" applyNumberFormat="1" applyBorder="1"/>
    <xf numFmtId="9" fontId="0" fillId="0" borderId="14" xfId="0" applyNumberFormat="1" applyBorder="1"/>
    <xf numFmtId="0" fontId="0" fillId="0" borderId="18" xfId="0" applyBorder="1"/>
    <xf numFmtId="0" fontId="16" fillId="38" borderId="21" xfId="0" applyFont="1" applyFill="1" applyBorder="1"/>
    <xf numFmtId="1" fontId="16" fillId="38" borderId="13" xfId="0" applyNumberFormat="1" applyFont="1" applyFill="1" applyBorder="1"/>
    <xf numFmtId="0" fontId="16" fillId="38" borderId="13" xfId="0" applyFont="1" applyFill="1" applyBorder="1"/>
    <xf numFmtId="164" fontId="16" fillId="38" borderId="13" xfId="0" applyNumberFormat="1" applyFont="1" applyFill="1" applyBorder="1"/>
    <xf numFmtId="0" fontId="16" fillId="38" borderId="17" xfId="0" applyFont="1" applyFill="1" applyBorder="1"/>
    <xf numFmtId="0" fontId="16" fillId="38" borderId="0" xfId="0" applyFont="1" applyFill="1"/>
    <xf numFmtId="0" fontId="0" fillId="39" borderId="0" xfId="0" applyFill="1"/>
    <xf numFmtId="0" fontId="20" fillId="37" borderId="0" xfId="0" applyFont="1" applyFill="1" applyAlignment="1"/>
    <xf numFmtId="1" fontId="0" fillId="0" borderId="10" xfId="0" applyNumberFormat="1" applyBorder="1" applyAlignment="1">
      <alignment horizontal="center"/>
    </xf>
    <xf numFmtId="0" fontId="21" fillId="35" borderId="11" xfId="0" applyFont="1" applyFill="1" applyBorder="1" applyAlignment="1">
      <alignment vertical="center"/>
    </xf>
    <xf numFmtId="0" fontId="0" fillId="0" borderId="0" xfId="0" applyBorder="1" applyAlignment="1">
      <alignment horizontal="center" vertical="center"/>
    </xf>
    <xf numFmtId="0" fontId="0" fillId="0" borderId="0" xfId="0" applyBorder="1" applyAlignment="1">
      <alignment horizontal="center" vertical="center" wrapText="1"/>
    </xf>
    <xf numFmtId="0" fontId="0" fillId="0" borderId="0" xfId="0" pivotButton="1"/>
    <xf numFmtId="0" fontId="0" fillId="0" borderId="0" xfId="0" applyAlignment="1">
      <alignment horizontal="left"/>
    </xf>
    <xf numFmtId="0" fontId="0" fillId="0" borderId="14" xfId="0" applyBorder="1"/>
    <xf numFmtId="164" fontId="0" fillId="0" borderId="14" xfId="0" applyNumberFormat="1" applyBorder="1"/>
    <xf numFmtId="0" fontId="16" fillId="39" borderId="0" xfId="0" applyFont="1" applyFill="1"/>
    <xf numFmtId="0" fontId="16" fillId="35" borderId="10" xfId="0" applyFont="1" applyFill="1" applyBorder="1" applyAlignment="1">
      <alignment horizont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3" xfId="0" applyBorder="1" applyAlignment="1">
      <alignment horizontal="center" vertical="center"/>
    </xf>
    <xf numFmtId="0" fontId="16" fillId="35" borderId="11" xfId="0" applyFont="1" applyFill="1" applyBorder="1" applyAlignment="1">
      <alignment horizontal="center"/>
    </xf>
    <xf numFmtId="0" fontId="16" fillId="35" borderId="12" xfId="0" applyFont="1" applyFill="1" applyBorder="1" applyAlignment="1">
      <alignment horizontal="center"/>
    </xf>
    <xf numFmtId="0" fontId="23" fillId="40" borderId="0" xfId="0" applyFont="1" applyFill="1" applyAlignment="1">
      <alignment horizontal="center" vertical="center" wrapText="1"/>
    </xf>
    <xf numFmtId="0" fontId="0" fillId="0" borderId="10" xfId="0" applyFont="1" applyBorder="1" applyAlignment="1">
      <alignment horizontal="center" vertical="center" wrapText="1"/>
    </xf>
    <xf numFmtId="0" fontId="0" fillId="0" borderId="10" xfId="0" applyBorder="1" applyAlignment="1">
      <alignment horizontal="center" vertical="center" wrapText="1"/>
    </xf>
    <xf numFmtId="0" fontId="19" fillId="33" borderId="20" xfId="0" applyFont="1" applyFill="1" applyBorder="1" applyAlignment="1">
      <alignment horizontal="center"/>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13" xfId="0" applyBorder="1" applyAlignment="1">
      <alignment horizontal="center" vertical="center" wrapText="1"/>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border diagonalUp="0" diagonalDown="0">
        <left style="thin">
          <color indexed="64"/>
        </left>
        <right/>
        <top style="thin">
          <color indexed="64"/>
        </top>
        <bottom style="thin">
          <color indexed="64"/>
        </bottom>
        <vertical style="thin">
          <color indexed="64"/>
        </vertical>
        <horizontal style="thin">
          <color indexed="64"/>
        </horizontal>
      </border>
    </dxf>
    <dxf>
      <numFmt numFmtId="164"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font>
      <fill>
        <patternFill patternType="solid">
          <fgColor indexed="64"/>
          <bgColor rgb="FF00B050"/>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[Jumia Products.xlsx]Top 10 Products by Discount !PivotTable2</c:name>
    <c:fmtId val="8"/>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 10 Products by Discount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K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Products by Discount '!$B$3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'Top 10 Products by Discount '!$A$4:$A$113</c:f>
              <c:strCache>
                <c:ptCount val="109"/>
                <c:pt idx="0">
                  <c:v>1/2/3 Seater Elastic Sofa Cover,Living Room/Home Decor Chair Cover-Grey</c:v>
                </c:pt>
                <c:pt idx="1">
                  <c:v>100 Pcs Crochet Hook Tool Set Knitting Hook Set With Box</c:v>
                </c:pt>
                <c:pt idx="2">
                  <c:v>115  Piece Set Of Multifunctional Precision Screwdrivers</c:v>
                </c:pt>
                <c:pt idx="3">
                  <c:v>12 Litre Black Insulated Lunch Box</c:v>
                </c:pt>
                <c:pt idx="4">
                  <c:v>12 Litre Insulated Lunch Box Grey</c:v>
                </c:pt>
                <c:pt idx="5">
                  <c:v>120W Cordless Vacuum Cleaners Handheld Electric Vacuum Cleaner</c:v>
                </c:pt>
                <c:pt idx="6">
                  <c:v>12V 19500rpm Handheld Electric Angle Grinder Tool - UK - Yellow/Black</c:v>
                </c:pt>
                <c:pt idx="7">
                  <c:v>13 In 1 Home Repair Tools Box Kit Set</c:v>
                </c:pt>
                <c:pt idx="8">
                  <c:v>137 Pieces Cake Decorating Tool Set Baking Supplies</c:v>
                </c:pt>
                <c:pt idx="9">
                  <c:v>1PC Refrigerator Food Seal Pocket Fridge Bags</c:v>
                </c:pt>
                <c:pt idx="10">
                  <c:v>2 Pairs Cowhide Split Leather Work Gloves.32â„‰ Or Above Welding Gloves</c:v>
                </c:pt>
                <c:pt idx="11">
                  <c:v>220V 60W Electric Soldering Iron Kits With Tools, Tips, And Multimeter</c:v>
                </c:pt>
                <c:pt idx="12">
                  <c:v>24 Grid Wall-mounted Sundries Organiser Fabric Closet Bag Storage Rack</c:v>
                </c:pt>
                <c:pt idx="13">
                  <c:v>2PCS Ice Silk Square Cushion Cover Pillowcases - 65x65cm</c:v>
                </c:pt>
                <c:pt idx="14">
                  <c:v>2pcs Solar Street Light Flood Light Outdoor</c:v>
                </c:pt>
                <c:pt idx="15">
                  <c:v>2PCS/LOT Solar LED Outdoor Intelligent Light Controlled Wall Lamp</c:v>
                </c:pt>
                <c:pt idx="16">
                  <c:v>32PCS Portable Cordless Drill Set With Cyclic Battery Drive -26 Variable Speed</c:v>
                </c:pt>
                <c:pt idx="17">
                  <c:v>380ML USB Rechargeable Portable Small Blenders And Juicers</c:v>
                </c:pt>
                <c:pt idx="18">
                  <c:v>3D Waterproof EVA Plastic Shower Curtain 1.8*2Mtrs</c:v>
                </c:pt>
                <c:pt idx="19">
                  <c:v>3PCS Rotary Scraper Thermomix For Kitchen</c:v>
                </c:pt>
                <c:pt idx="20">
                  <c:v>3PCS Single Head Knitting Crochet Sweater Needle Set</c:v>
                </c:pt>
                <c:pt idx="21">
                  <c:v>4 Piece Coloured Stainless Steel Kitchenware Set</c:v>
                </c:pt>
                <c:pt idx="22">
                  <c:v>40cm Gold DIY Acrylic Wall Sticker Clock</c:v>
                </c:pt>
                <c:pt idx="23">
                  <c:v>4M Float Switch Water Level Controller -Water Tank</c:v>
                </c:pt>
                <c:pt idx="24">
                  <c:v>4pcs Bathroom/Kitchen Towel Rack,Roll Paper Holder,Towel Bars,Hook</c:v>
                </c:pt>
                <c:pt idx="25">
                  <c:v>5 Pieces/set Of Stainless Steel Induction Cooker Pots</c:v>
                </c:pt>
                <c:pt idx="26">
                  <c:v>52 Pieces Cake Decorating Tool Set Gift Kit Baking Supplies</c:v>
                </c:pt>
                <c:pt idx="27">
                  <c:v>53 Pieces/Set Yarn Knitting Crochet Hooks With Bag - Pansies</c:v>
                </c:pt>
                <c:pt idx="28">
                  <c:v>53Pcs/Set Yarn Knitting Crochet Hooks With Bag - Fortune Cat</c:v>
                </c:pt>
                <c:pt idx="29">
                  <c:v>5m Waterproof Spherical LED String Lights Outdoor Ball Chain Lights Party Lighting Decoration Adjustable</c:v>
                </c:pt>
                <c:pt idx="30">
                  <c:v>5-PCS Stainless Steel Cooking Pot Set With Steamed Slices</c:v>
                </c:pt>
                <c:pt idx="31">
                  <c:v>6 In 1 Bottle Can Opener Multifunctional Easy Opener</c:v>
                </c:pt>
                <c:pt idx="32">
                  <c:v>6 Layers Steel Pipe Assembling Dustproof Storage Shoe Cabinet</c:v>
                </c:pt>
                <c:pt idx="33">
                  <c:v>60W Hot Melt Glue Sprayer - Efficient And Stable Glue Dispensing</c:v>
                </c:pt>
                <c:pt idx="34">
                  <c:v>7PCS Silicone Thumb Knife Finger Protector Vegetable Harvesting Knife</c:v>
                </c:pt>
                <c:pt idx="35">
                  <c:v>7-piece Set Of Storage Bags, Travel Storage Bags, Shoe Bags</c:v>
                </c:pt>
                <c:pt idx="36">
                  <c:v>8in1 Screwdriver With LED Light</c:v>
                </c:pt>
                <c:pt idx="37">
                  <c:v>9pcs Gas Mask, For Painting, Dust, Formaldehyde Grinding, Polishing</c:v>
                </c:pt>
                <c:pt idx="38">
                  <c:v>Agapeon Toothbrush Holder And Toothpaste Dispenser</c:v>
                </c:pt>
                <c:pt idx="39">
                  <c:v>Angle Measuring Tool Full Metal Multi Angle Measuring Tool</c:v>
                </c:pt>
                <c:pt idx="40">
                  <c:v>Anti-Skid Absorbent Insulation Coaster  For Home Office</c:v>
                </c:pt>
                <c:pt idx="41">
                  <c:v>Artificial Potted Flowers Room Decorative Flowers (2 Pieces)</c:v>
                </c:pt>
                <c:pt idx="42">
                  <c:v>Baby Early Education Shape And Color Cognitive Training Toys</c:v>
                </c:pt>
                <c:pt idx="43">
                  <c:v>Balloon Insert, Birthday Party Balloon Set, PU Leather</c:v>
                </c:pt>
                <c:pt idx="44">
                  <c:v>Bedroom Simple Floor Hanging Clothes Rack Single Pole Hat Rack - White</c:v>
                </c:pt>
                <c:pt idx="45">
                  <c:v>Black Simple Water Cup Wine Coaster Anti Slip Absorbent</c:v>
                </c:pt>
                <c:pt idx="46">
                  <c:v>Brush &amp; Paintbrush Cleaning Tool Pink</c:v>
                </c:pt>
                <c:pt idx="47">
                  <c:v>Car Phone Charging Stand</c:v>
                </c:pt>
                <c:pt idx="48">
                  <c:v>Cartoon Car Decoration Cute Individuality For Car Home Desk</c:v>
                </c:pt>
                <c:pt idx="49">
                  <c:v>Cartoon Embroidered Mini Towel Bear Cotton Wash Cloth Hand 4pcs</c:v>
                </c:pt>
                <c:pt idx="50">
                  <c:v>Christmas Elk Fence Yard Lawn Decorations Cute For Holidays</c:v>
                </c:pt>
                <c:pt idx="51">
                  <c:v>Christmas Fence Garden Decorations Outdoor For Holiday Home</c:v>
                </c:pt>
                <c:pt idx="52">
                  <c:v>Classic Black Cat Cotton Hemp Pillow Case For Home Car</c:v>
                </c:pt>
                <c:pt idx="53">
                  <c:v>Creative Owl Shape Keychain Black</c:v>
                </c:pt>
                <c:pt idx="54">
                  <c:v>Cushion Silicone Butt Cushion Summer Ice Cushion Honeycomb Gel Cushion</c:v>
                </c:pt>
                <c:pt idx="55">
                  <c:v>Cute Christmas Fence Garden Decorations For Holiday Home</c:v>
                </c:pt>
                <c:pt idx="56">
                  <c:v>Desk Foldable Fan Adjustable Fan Strong Wind 3 Gear Usb</c:v>
                </c:pt>
                <c:pt idx="57">
                  <c:v>DIY File Folder, Office Drawer File Holder, Pen Holder, Desktop Storage Rack</c:v>
                </c:pt>
                <c:pt idx="58">
                  <c:v>Electric LED UV Mosquito Killer Lamp, Outdoor/Indoor Fly Killer Trap Light -USB</c:v>
                </c:pt>
                <c:pt idx="59">
                  <c:v>Electronic Digital Display Vernier Caliper</c:v>
                </c:pt>
                <c:pt idx="60">
                  <c:v>Exfoliate And Exfoliate Face Towel - Black</c:v>
                </c:pt>
                <c:pt idx="61">
                  <c:v>Foldable Overbed Table/Desk</c:v>
                </c:pt>
                <c:pt idx="62">
                  <c:v>Genebre 115 In 1 Screwdriver Repairing Tool Set For IPhone Cellphone Hand Tool</c:v>
                </c:pt>
                <c:pt idx="63">
                  <c:v>Household Pineapple Peeler Peeler</c:v>
                </c:pt>
                <c:pt idx="64">
                  <c:v>Intelligent  LED Body Sensor Wireless Lighting Night Light USB</c:v>
                </c:pt>
                <c:pt idx="65">
                  <c:v>Konka Healty Electric Kettle, 24-hour Heat Preservation,1.5L,800W, White</c:v>
                </c:pt>
                <c:pt idx="66">
                  <c:v>Large Lazy Inflatable Sofa Chairs PVC Lounger Seat Bag</c:v>
                </c:pt>
                <c:pt idx="67">
                  <c:v>LASA 3 Tier Bamboo Shoe Bench Storage Shelf</c:v>
                </c:pt>
                <c:pt idx="68">
                  <c:v>LASA Aluminum Folding Truck Hand Cart - 68kg Max</c:v>
                </c:pt>
                <c:pt idx="69">
                  <c:v>LASA Digital Thermometer And Hydrometer</c:v>
                </c:pt>
                <c:pt idx="70">
                  <c:v>LASA FOLDING TABLE SERVING STAND</c:v>
                </c:pt>
                <c:pt idx="71">
                  <c:v>LASA Stainless Steel Double Wall Mount Soap Dispenser - 500ml</c:v>
                </c:pt>
                <c:pt idx="72">
                  <c:v>LED Eye Protection  Desk Lamp , Study, Reading, USB Fan - Double Pen Holder</c:v>
                </c:pt>
                <c:pt idx="73">
                  <c:v>LED Romantic Spaceship Starry Sky Projector,Children's Bedroom Night Light-Blue</c:v>
                </c:pt>
                <c:pt idx="74">
                  <c:v>LED Solar Street Light-fake Camera</c:v>
                </c:pt>
                <c:pt idx="75">
                  <c:v>LED Wall Digital Alarm Clock Study Home 12 / 24H Clock Calendar</c:v>
                </c:pt>
                <c:pt idx="76">
                  <c:v>Memory Foam Neck Pillow Cover, With Pillow Core - 50*30cm</c:v>
                </c:pt>
                <c:pt idx="77">
                  <c:v>Metal Decorative Hooks Key Hangers Entryway Wall Hooks Towel Hooks - Home</c:v>
                </c:pt>
                <c:pt idx="78">
                  <c:v>Metal Wall Clock Silver Dial Crystal Jewelry Round Home Decoration Wall Clock</c:v>
                </c:pt>
                <c:pt idx="79">
                  <c:v>Modern Sofa Throw Pillow Cover-45x45cm-Blue&amp;Red</c:v>
                </c:pt>
                <c:pt idx="80">
                  <c:v>Multifunction Laser Level With Adjustment Tripod</c:v>
                </c:pt>
                <c:pt idx="81">
                  <c:v>Multifunctional Hanging Storage Box Storage Bag (4 Layers)</c:v>
                </c:pt>
                <c:pt idx="82">
                  <c:v>MultiFunctional Storage Rack Multi-layer Bookshelf</c:v>
                </c:pt>
                <c:pt idx="83">
                  <c:v>Multi-purpose Rice Drainage Basket And Fruit And Vegetable Drainage Sieve</c:v>
                </c:pt>
                <c:pt idx="84">
                  <c:v>Mythco 120COB Solar Wall Ligt With Motion Sensor And Remote Control 3 Modes</c:v>
                </c:pt>
                <c:pt idx="85">
                  <c:v>Office Chair Lumbar Back Support Spine Posture Correction Pillow Car Cushion</c:v>
                </c:pt>
                <c:pt idx="86">
                  <c:v>Outdoor Portable Water Bottle With Medicine Box - 600ML - Black</c:v>
                </c:pt>
                <c:pt idx="87">
                  <c:v>Peacock  Throw Pillow Cushion Case For Home Car</c:v>
                </c:pt>
                <c:pt idx="88">
                  <c:v>Pen Grips For Kids Pen Grip Posture Correction Tool For Kids</c:v>
                </c:pt>
                <c:pt idx="89">
                  <c:v>Pilates Cloth Bag Waterproof Durable High Capacity Purple</c:v>
                </c:pt>
                <c:pt idx="90">
                  <c:v>Portable Home Small Air Humidifier 3-Speed Fan - Green</c:v>
                </c:pt>
                <c:pt idx="91">
                  <c:v>Portable Mini Cordless Car Vacuum Cleaner - Blue</c:v>
                </c:pt>
                <c:pt idx="92">
                  <c:v>Portable Soap Dispenser Kitchen Detergent Press Box Kitchen Tools</c:v>
                </c:pt>
                <c:pt idx="93">
                  <c:v>Portable Wardrobe Nonwoven With 3 Hanging Rods And 6 Storage Shelves</c:v>
                </c:pt>
                <c:pt idx="94">
                  <c:v>Portable Wine Table With Folding Round Table</c:v>
                </c:pt>
                <c:pt idx="95">
                  <c:v>Punch-free Great Load Bearing Bathroom Storage Rack Wall Shelf-White</c:v>
                </c:pt>
                <c:pt idx="96">
                  <c:v>Sewing Machine Needle Threader Stitch Insertion Tool Automatic Quick Sewing</c:v>
                </c:pt>
                <c:pt idx="97">
                  <c:v>Shower Cap Wide Elastic Band Cover Reusable Bashroom Cap</c:v>
                </c:pt>
                <c:pt idx="98">
                  <c:v>Shower Nozzle Cleaning Unclogging Needle Mini Crevice Small Hole Cleaning Brush</c:v>
                </c:pt>
                <c:pt idx="99">
                  <c:v>Simple Metal Dog Art Sculpture Decoration For Home Office</c:v>
                </c:pt>
                <c:pt idx="100">
                  <c:v>Thickening Multipurpose Non Stick Easy To Clean Heat Resistant Spoon Pad</c:v>
                </c:pt>
                <c:pt idx="101">
                  <c:v>VIC Wireless Vacuum Cleaner Dual Use For Home And Car 120W High Power Powerful</c:v>
                </c:pt>
                <c:pt idx="102">
                  <c:v>Wall Clock With Hidden Safe Box</c:v>
                </c:pt>
                <c:pt idx="103">
                  <c:v>Wall Mount Automatic Toothpaste Dispenser Toothbrush Holder Toothpaste Squeezer</c:v>
                </c:pt>
                <c:pt idx="104">
                  <c:v>Wall-mounted Sticker Punch-free Plug Fixer</c:v>
                </c:pt>
                <c:pt idx="105">
                  <c:v>Wall-Mounted Toothbrush Toothpaste Holder With Multiple Slots</c:v>
                </c:pt>
                <c:pt idx="106">
                  <c:v>Watercolour Gold Foil Textured Print Pillow Cover</c:v>
                </c:pt>
                <c:pt idx="107">
                  <c:v>Weighing Scale Digital Bathroom Body Fat Scale USB-Black</c:v>
                </c:pt>
                <c:pt idx="108">
                  <c:v>Wrought Iron Bathroom Shelf Wall Mounted Free Punch Toilet Rack</c:v>
                </c:pt>
              </c:strCache>
            </c:strRef>
          </c:cat>
          <c:val>
            <c:numRef>
              <c:f>'Top 10 Products by Discount '!$B$4:$B$113</c:f>
              <c:numCache>
                <c:formatCode>General</c:formatCode>
                <c:ptCount val="109"/>
                <c:pt idx="0">
                  <c:v>0.38</c:v>
                </c:pt>
                <c:pt idx="1">
                  <c:v>0.34</c:v>
                </c:pt>
                <c:pt idx="2">
                  <c:v>0.38</c:v>
                </c:pt>
                <c:pt idx="3">
                  <c:v>0.32</c:v>
                </c:pt>
                <c:pt idx="4">
                  <c:v>0.34</c:v>
                </c:pt>
                <c:pt idx="5">
                  <c:v>0.49</c:v>
                </c:pt>
                <c:pt idx="6">
                  <c:v>0.27</c:v>
                </c:pt>
                <c:pt idx="7">
                  <c:v>0.45</c:v>
                </c:pt>
                <c:pt idx="8">
                  <c:v>0.24</c:v>
                </c:pt>
                <c:pt idx="9">
                  <c:v>0.24</c:v>
                </c:pt>
                <c:pt idx="10">
                  <c:v>0.02</c:v>
                </c:pt>
                <c:pt idx="11">
                  <c:v>0.09</c:v>
                </c:pt>
                <c:pt idx="12">
                  <c:v>0.01</c:v>
                </c:pt>
                <c:pt idx="13">
                  <c:v>0.5</c:v>
                </c:pt>
                <c:pt idx="14">
                  <c:v>0.38</c:v>
                </c:pt>
                <c:pt idx="15">
                  <c:v>0.47</c:v>
                </c:pt>
                <c:pt idx="16">
                  <c:v>0.39</c:v>
                </c:pt>
                <c:pt idx="17">
                  <c:v>0.5</c:v>
                </c:pt>
                <c:pt idx="18">
                  <c:v>0.49</c:v>
                </c:pt>
                <c:pt idx="19">
                  <c:v>0.43</c:v>
                </c:pt>
                <c:pt idx="20">
                  <c:v>0.53</c:v>
                </c:pt>
                <c:pt idx="21">
                  <c:v>0.49</c:v>
                </c:pt>
                <c:pt idx="22">
                  <c:v>0.47</c:v>
                </c:pt>
                <c:pt idx="23">
                  <c:v>0.49</c:v>
                </c:pt>
                <c:pt idx="24">
                  <c:v>0.42</c:v>
                </c:pt>
                <c:pt idx="25">
                  <c:v>0.13</c:v>
                </c:pt>
                <c:pt idx="26">
                  <c:v>0.3</c:v>
                </c:pt>
                <c:pt idx="27">
                  <c:v>0.27</c:v>
                </c:pt>
                <c:pt idx="28">
                  <c:v>0.27</c:v>
                </c:pt>
                <c:pt idx="29">
                  <c:v>0.36</c:v>
                </c:pt>
                <c:pt idx="30">
                  <c:v>0.55000000000000004</c:v>
                </c:pt>
                <c:pt idx="31">
                  <c:v>0.64</c:v>
                </c:pt>
                <c:pt idx="32">
                  <c:v>0.47</c:v>
                </c:pt>
                <c:pt idx="33">
                  <c:v>0.33</c:v>
                </c:pt>
                <c:pt idx="34">
                  <c:v>0.49</c:v>
                </c:pt>
                <c:pt idx="35">
                  <c:v>0.47</c:v>
                </c:pt>
                <c:pt idx="36">
                  <c:v>0.42</c:v>
                </c:pt>
                <c:pt idx="37">
                  <c:v>0.41</c:v>
                </c:pt>
                <c:pt idx="38">
                  <c:v>0.45</c:v>
                </c:pt>
                <c:pt idx="39">
                  <c:v>0.49</c:v>
                </c:pt>
                <c:pt idx="40">
                  <c:v>0.51</c:v>
                </c:pt>
                <c:pt idx="41">
                  <c:v>0.45</c:v>
                </c:pt>
                <c:pt idx="42">
                  <c:v>0.49</c:v>
                </c:pt>
                <c:pt idx="43">
                  <c:v>0.42</c:v>
                </c:pt>
                <c:pt idx="44">
                  <c:v>0.49</c:v>
                </c:pt>
                <c:pt idx="45">
                  <c:v>0.47</c:v>
                </c:pt>
                <c:pt idx="46">
                  <c:v>0.5</c:v>
                </c:pt>
                <c:pt idx="47">
                  <c:v>0.49</c:v>
                </c:pt>
                <c:pt idx="48">
                  <c:v>0.49</c:v>
                </c:pt>
                <c:pt idx="49">
                  <c:v>0.34</c:v>
                </c:pt>
                <c:pt idx="50">
                  <c:v>0.5</c:v>
                </c:pt>
                <c:pt idx="51">
                  <c:v>0.48</c:v>
                </c:pt>
                <c:pt idx="52">
                  <c:v>0.53</c:v>
                </c:pt>
                <c:pt idx="53">
                  <c:v>0.61</c:v>
                </c:pt>
                <c:pt idx="54">
                  <c:v>0.04</c:v>
                </c:pt>
                <c:pt idx="55">
                  <c:v>0.41</c:v>
                </c:pt>
                <c:pt idx="56">
                  <c:v>0.37</c:v>
                </c:pt>
                <c:pt idx="57">
                  <c:v>0.4</c:v>
                </c:pt>
                <c:pt idx="58">
                  <c:v>0.47</c:v>
                </c:pt>
                <c:pt idx="59">
                  <c:v>0.35</c:v>
                </c:pt>
                <c:pt idx="60">
                  <c:v>0.52</c:v>
                </c:pt>
                <c:pt idx="61">
                  <c:v>0.23</c:v>
                </c:pt>
                <c:pt idx="62">
                  <c:v>0.2</c:v>
                </c:pt>
                <c:pt idx="63">
                  <c:v>0.49</c:v>
                </c:pt>
                <c:pt idx="64">
                  <c:v>0.52</c:v>
                </c:pt>
                <c:pt idx="65">
                  <c:v>0.21</c:v>
                </c:pt>
                <c:pt idx="66">
                  <c:v>0.28999999999999998</c:v>
                </c:pt>
                <c:pt idx="67">
                  <c:v>0.54</c:v>
                </c:pt>
                <c:pt idx="68">
                  <c:v>0.49</c:v>
                </c:pt>
                <c:pt idx="69">
                  <c:v>0.42</c:v>
                </c:pt>
                <c:pt idx="70">
                  <c:v>0.55000000000000004</c:v>
                </c:pt>
                <c:pt idx="71">
                  <c:v>0.38</c:v>
                </c:pt>
                <c:pt idx="72">
                  <c:v>0.48</c:v>
                </c:pt>
                <c:pt idx="73">
                  <c:v>0.35</c:v>
                </c:pt>
                <c:pt idx="74">
                  <c:v>0.34</c:v>
                </c:pt>
                <c:pt idx="75">
                  <c:v>0.19</c:v>
                </c:pt>
                <c:pt idx="76">
                  <c:v>0.46</c:v>
                </c:pt>
                <c:pt idx="77">
                  <c:v>0.47</c:v>
                </c:pt>
                <c:pt idx="78">
                  <c:v>0.04</c:v>
                </c:pt>
                <c:pt idx="79">
                  <c:v>0.5</c:v>
                </c:pt>
                <c:pt idx="80">
                  <c:v>0.33</c:v>
                </c:pt>
                <c:pt idx="81">
                  <c:v>0.43</c:v>
                </c:pt>
                <c:pt idx="82">
                  <c:v>0.46</c:v>
                </c:pt>
                <c:pt idx="83">
                  <c:v>0.03</c:v>
                </c:pt>
                <c:pt idx="84">
                  <c:v>0.54</c:v>
                </c:pt>
                <c:pt idx="85">
                  <c:v>0.14000000000000001</c:v>
                </c:pt>
                <c:pt idx="86">
                  <c:v>0.11</c:v>
                </c:pt>
                <c:pt idx="87">
                  <c:v>0.46</c:v>
                </c:pt>
                <c:pt idx="88">
                  <c:v>0.02</c:v>
                </c:pt>
                <c:pt idx="89">
                  <c:v>0.22</c:v>
                </c:pt>
                <c:pt idx="90">
                  <c:v>0.26</c:v>
                </c:pt>
                <c:pt idx="91">
                  <c:v>0.25</c:v>
                </c:pt>
                <c:pt idx="92">
                  <c:v>0.02</c:v>
                </c:pt>
                <c:pt idx="93">
                  <c:v>0.18</c:v>
                </c:pt>
                <c:pt idx="94">
                  <c:v>0.48</c:v>
                </c:pt>
                <c:pt idx="95">
                  <c:v>0.41</c:v>
                </c:pt>
                <c:pt idx="96">
                  <c:v>0.48</c:v>
                </c:pt>
                <c:pt idx="97">
                  <c:v>0.02</c:v>
                </c:pt>
                <c:pt idx="98">
                  <c:v>0.02</c:v>
                </c:pt>
                <c:pt idx="99">
                  <c:v>0.55000000000000004</c:v>
                </c:pt>
                <c:pt idx="100">
                  <c:v>0.02</c:v>
                </c:pt>
                <c:pt idx="101">
                  <c:v>0.22</c:v>
                </c:pt>
                <c:pt idx="102">
                  <c:v>0.5</c:v>
                </c:pt>
                <c:pt idx="103">
                  <c:v>0.08</c:v>
                </c:pt>
                <c:pt idx="104">
                  <c:v>0.5</c:v>
                </c:pt>
                <c:pt idx="105">
                  <c:v>0.14000000000000001</c:v>
                </c:pt>
                <c:pt idx="106">
                  <c:v>0.43</c:v>
                </c:pt>
                <c:pt idx="107">
                  <c:v>0.37</c:v>
                </c:pt>
                <c:pt idx="108">
                  <c:v>0.43</c:v>
                </c:pt>
              </c:numCache>
            </c:numRef>
          </c:val>
          <c:extLst>
            <c:ext xmlns:c16="http://schemas.microsoft.com/office/drawing/2014/chart" uri="{C3380CC4-5D6E-409C-BE32-E72D297353CC}">
              <c16:uniqueId val="{00000000-7855-41F5-B961-59C8EAAB7433}"/>
            </c:ext>
          </c:extLst>
        </c:ser>
        <c:dLbls>
          <c:showLegendKey val="0"/>
          <c:showVal val="0"/>
          <c:showCatName val="0"/>
          <c:showSerName val="0"/>
          <c:showPercent val="0"/>
          <c:showBubbleSize val="0"/>
        </c:dLbls>
        <c:gapWidth val="182"/>
        <c:overlap val="-50"/>
        <c:axId val="400575071"/>
        <c:axId val="400581791"/>
      </c:barChart>
      <c:catAx>
        <c:axId val="400575071"/>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KE"/>
          </a:p>
        </c:txPr>
        <c:crossAx val="400581791"/>
        <c:crosses val="autoZero"/>
        <c:auto val="1"/>
        <c:lblAlgn val="ctr"/>
        <c:lblOffset val="100"/>
        <c:noMultiLvlLbl val="0"/>
      </c:catAx>
      <c:valAx>
        <c:axId val="400581791"/>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KE"/>
          </a:p>
        </c:txPr>
        <c:crossAx val="400575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[Jumia Products.xlsx]Top 10 Products by Discount !PivotTable2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Products by Discount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Products by Discount '!$B$3</c:f>
              <c:strCache>
                <c:ptCount val="1"/>
                <c:pt idx="0">
                  <c:v>Total</c:v>
                </c:pt>
              </c:strCache>
            </c:strRef>
          </c:tx>
          <c:spPr>
            <a:solidFill>
              <a:schemeClr val="accent1"/>
            </a:solidFill>
            <a:ln>
              <a:noFill/>
            </a:ln>
            <a:effectLst/>
          </c:spPr>
          <c:invertIfNegative val="0"/>
          <c:cat>
            <c:strRef>
              <c:f>'Top 10 Products by Discount '!$A$4:$A$113</c:f>
              <c:strCache>
                <c:ptCount val="109"/>
                <c:pt idx="0">
                  <c:v>1/2/3 Seater Elastic Sofa Cover,Living Room/Home Decor Chair Cover-Grey</c:v>
                </c:pt>
                <c:pt idx="1">
                  <c:v>100 Pcs Crochet Hook Tool Set Knitting Hook Set With Box</c:v>
                </c:pt>
                <c:pt idx="2">
                  <c:v>115  Piece Set Of Multifunctional Precision Screwdrivers</c:v>
                </c:pt>
                <c:pt idx="3">
                  <c:v>12 Litre Black Insulated Lunch Box</c:v>
                </c:pt>
                <c:pt idx="4">
                  <c:v>12 Litre Insulated Lunch Box Grey</c:v>
                </c:pt>
                <c:pt idx="5">
                  <c:v>120W Cordless Vacuum Cleaners Handheld Electric Vacuum Cleaner</c:v>
                </c:pt>
                <c:pt idx="6">
                  <c:v>12V 19500rpm Handheld Electric Angle Grinder Tool - UK - Yellow/Black</c:v>
                </c:pt>
                <c:pt idx="7">
                  <c:v>13 In 1 Home Repair Tools Box Kit Set</c:v>
                </c:pt>
                <c:pt idx="8">
                  <c:v>137 Pieces Cake Decorating Tool Set Baking Supplies</c:v>
                </c:pt>
                <c:pt idx="9">
                  <c:v>1PC Refrigerator Food Seal Pocket Fridge Bags</c:v>
                </c:pt>
                <c:pt idx="10">
                  <c:v>2 Pairs Cowhide Split Leather Work Gloves.32â„‰ Or Above Welding Gloves</c:v>
                </c:pt>
                <c:pt idx="11">
                  <c:v>220V 60W Electric Soldering Iron Kits With Tools, Tips, And Multimeter</c:v>
                </c:pt>
                <c:pt idx="12">
                  <c:v>24 Grid Wall-mounted Sundries Organiser Fabric Closet Bag Storage Rack</c:v>
                </c:pt>
                <c:pt idx="13">
                  <c:v>2PCS Ice Silk Square Cushion Cover Pillowcases - 65x65cm</c:v>
                </c:pt>
                <c:pt idx="14">
                  <c:v>2pcs Solar Street Light Flood Light Outdoor</c:v>
                </c:pt>
                <c:pt idx="15">
                  <c:v>2PCS/LOT Solar LED Outdoor Intelligent Light Controlled Wall Lamp</c:v>
                </c:pt>
                <c:pt idx="16">
                  <c:v>32PCS Portable Cordless Drill Set With Cyclic Battery Drive -26 Variable Speed</c:v>
                </c:pt>
                <c:pt idx="17">
                  <c:v>380ML USB Rechargeable Portable Small Blenders And Juicers</c:v>
                </c:pt>
                <c:pt idx="18">
                  <c:v>3D Waterproof EVA Plastic Shower Curtain 1.8*2Mtrs</c:v>
                </c:pt>
                <c:pt idx="19">
                  <c:v>3PCS Rotary Scraper Thermomix For Kitchen</c:v>
                </c:pt>
                <c:pt idx="20">
                  <c:v>3PCS Single Head Knitting Crochet Sweater Needle Set</c:v>
                </c:pt>
                <c:pt idx="21">
                  <c:v>4 Piece Coloured Stainless Steel Kitchenware Set</c:v>
                </c:pt>
                <c:pt idx="22">
                  <c:v>40cm Gold DIY Acrylic Wall Sticker Clock</c:v>
                </c:pt>
                <c:pt idx="23">
                  <c:v>4M Float Switch Water Level Controller -Water Tank</c:v>
                </c:pt>
                <c:pt idx="24">
                  <c:v>4pcs Bathroom/Kitchen Towel Rack,Roll Paper Holder,Towel Bars,Hook</c:v>
                </c:pt>
                <c:pt idx="25">
                  <c:v>5 Pieces/set Of Stainless Steel Induction Cooker Pots</c:v>
                </c:pt>
                <c:pt idx="26">
                  <c:v>52 Pieces Cake Decorating Tool Set Gift Kit Baking Supplies</c:v>
                </c:pt>
                <c:pt idx="27">
                  <c:v>53 Pieces/Set Yarn Knitting Crochet Hooks With Bag - Pansies</c:v>
                </c:pt>
                <c:pt idx="28">
                  <c:v>53Pcs/Set Yarn Knitting Crochet Hooks With Bag - Fortune Cat</c:v>
                </c:pt>
                <c:pt idx="29">
                  <c:v>5m Waterproof Spherical LED String Lights Outdoor Ball Chain Lights Party Lighting Decoration Adjustable</c:v>
                </c:pt>
                <c:pt idx="30">
                  <c:v>5-PCS Stainless Steel Cooking Pot Set With Steamed Slices</c:v>
                </c:pt>
                <c:pt idx="31">
                  <c:v>6 In 1 Bottle Can Opener Multifunctional Easy Opener</c:v>
                </c:pt>
                <c:pt idx="32">
                  <c:v>6 Layers Steel Pipe Assembling Dustproof Storage Shoe Cabinet</c:v>
                </c:pt>
                <c:pt idx="33">
                  <c:v>60W Hot Melt Glue Sprayer - Efficient And Stable Glue Dispensing</c:v>
                </c:pt>
                <c:pt idx="34">
                  <c:v>7PCS Silicone Thumb Knife Finger Protector Vegetable Harvesting Knife</c:v>
                </c:pt>
                <c:pt idx="35">
                  <c:v>7-piece Set Of Storage Bags, Travel Storage Bags, Shoe Bags</c:v>
                </c:pt>
                <c:pt idx="36">
                  <c:v>8in1 Screwdriver With LED Light</c:v>
                </c:pt>
                <c:pt idx="37">
                  <c:v>9pcs Gas Mask, For Painting, Dust, Formaldehyde Grinding, Polishing</c:v>
                </c:pt>
                <c:pt idx="38">
                  <c:v>Agapeon Toothbrush Holder And Toothpaste Dispenser</c:v>
                </c:pt>
                <c:pt idx="39">
                  <c:v>Angle Measuring Tool Full Metal Multi Angle Measuring Tool</c:v>
                </c:pt>
                <c:pt idx="40">
                  <c:v>Anti-Skid Absorbent Insulation Coaster  For Home Office</c:v>
                </c:pt>
                <c:pt idx="41">
                  <c:v>Artificial Potted Flowers Room Decorative Flowers (2 Pieces)</c:v>
                </c:pt>
                <c:pt idx="42">
                  <c:v>Baby Early Education Shape And Color Cognitive Training Toys</c:v>
                </c:pt>
                <c:pt idx="43">
                  <c:v>Balloon Insert, Birthday Party Balloon Set, PU Leather</c:v>
                </c:pt>
                <c:pt idx="44">
                  <c:v>Bedroom Simple Floor Hanging Clothes Rack Single Pole Hat Rack - White</c:v>
                </c:pt>
                <c:pt idx="45">
                  <c:v>Black Simple Water Cup Wine Coaster Anti Slip Absorbent</c:v>
                </c:pt>
                <c:pt idx="46">
                  <c:v>Brush &amp; Paintbrush Cleaning Tool Pink</c:v>
                </c:pt>
                <c:pt idx="47">
                  <c:v>Car Phone Charging Stand</c:v>
                </c:pt>
                <c:pt idx="48">
                  <c:v>Cartoon Car Decoration Cute Individuality For Car Home Desk</c:v>
                </c:pt>
                <c:pt idx="49">
                  <c:v>Cartoon Embroidered Mini Towel Bear Cotton Wash Cloth Hand 4pcs</c:v>
                </c:pt>
                <c:pt idx="50">
                  <c:v>Christmas Elk Fence Yard Lawn Decorations Cute For Holidays</c:v>
                </c:pt>
                <c:pt idx="51">
                  <c:v>Christmas Fence Garden Decorations Outdoor For Holiday Home</c:v>
                </c:pt>
                <c:pt idx="52">
                  <c:v>Classic Black Cat Cotton Hemp Pillow Case For Home Car</c:v>
                </c:pt>
                <c:pt idx="53">
                  <c:v>Creative Owl Shape Keychain Black</c:v>
                </c:pt>
                <c:pt idx="54">
                  <c:v>Cushion Silicone Butt Cushion Summer Ice Cushion Honeycomb Gel Cushion</c:v>
                </c:pt>
                <c:pt idx="55">
                  <c:v>Cute Christmas Fence Garden Decorations For Holiday Home</c:v>
                </c:pt>
                <c:pt idx="56">
                  <c:v>Desk Foldable Fan Adjustable Fan Strong Wind 3 Gear Usb</c:v>
                </c:pt>
                <c:pt idx="57">
                  <c:v>DIY File Folder, Office Drawer File Holder, Pen Holder, Desktop Storage Rack</c:v>
                </c:pt>
                <c:pt idx="58">
                  <c:v>Electric LED UV Mosquito Killer Lamp, Outdoor/Indoor Fly Killer Trap Light -USB</c:v>
                </c:pt>
                <c:pt idx="59">
                  <c:v>Electronic Digital Display Vernier Caliper</c:v>
                </c:pt>
                <c:pt idx="60">
                  <c:v>Exfoliate And Exfoliate Face Towel - Black</c:v>
                </c:pt>
                <c:pt idx="61">
                  <c:v>Foldable Overbed Table/Desk</c:v>
                </c:pt>
                <c:pt idx="62">
                  <c:v>Genebre 115 In 1 Screwdriver Repairing Tool Set For IPhone Cellphone Hand Tool</c:v>
                </c:pt>
                <c:pt idx="63">
                  <c:v>Household Pineapple Peeler Peeler</c:v>
                </c:pt>
                <c:pt idx="64">
                  <c:v>Intelligent  LED Body Sensor Wireless Lighting Night Light USB</c:v>
                </c:pt>
                <c:pt idx="65">
                  <c:v>Konka Healty Electric Kettle, 24-hour Heat Preservation,1.5L,800W, White</c:v>
                </c:pt>
                <c:pt idx="66">
                  <c:v>Large Lazy Inflatable Sofa Chairs PVC Lounger Seat Bag</c:v>
                </c:pt>
                <c:pt idx="67">
                  <c:v>LASA 3 Tier Bamboo Shoe Bench Storage Shelf</c:v>
                </c:pt>
                <c:pt idx="68">
                  <c:v>LASA Aluminum Folding Truck Hand Cart - 68kg Max</c:v>
                </c:pt>
                <c:pt idx="69">
                  <c:v>LASA Digital Thermometer And Hydrometer</c:v>
                </c:pt>
                <c:pt idx="70">
                  <c:v>LASA FOLDING TABLE SERVING STAND</c:v>
                </c:pt>
                <c:pt idx="71">
                  <c:v>LASA Stainless Steel Double Wall Mount Soap Dispenser - 500ml</c:v>
                </c:pt>
                <c:pt idx="72">
                  <c:v>LED Eye Protection  Desk Lamp , Study, Reading, USB Fan - Double Pen Holder</c:v>
                </c:pt>
                <c:pt idx="73">
                  <c:v>LED Romantic Spaceship Starry Sky Projector,Children's Bedroom Night Light-Blue</c:v>
                </c:pt>
                <c:pt idx="74">
                  <c:v>LED Solar Street Light-fake Camera</c:v>
                </c:pt>
                <c:pt idx="75">
                  <c:v>LED Wall Digital Alarm Clock Study Home 12 / 24H Clock Calendar</c:v>
                </c:pt>
                <c:pt idx="76">
                  <c:v>Memory Foam Neck Pillow Cover, With Pillow Core - 50*30cm</c:v>
                </c:pt>
                <c:pt idx="77">
                  <c:v>Metal Decorative Hooks Key Hangers Entryway Wall Hooks Towel Hooks - Home</c:v>
                </c:pt>
                <c:pt idx="78">
                  <c:v>Metal Wall Clock Silver Dial Crystal Jewelry Round Home Decoration Wall Clock</c:v>
                </c:pt>
                <c:pt idx="79">
                  <c:v>Modern Sofa Throw Pillow Cover-45x45cm-Blue&amp;Red</c:v>
                </c:pt>
                <c:pt idx="80">
                  <c:v>Multifunction Laser Level With Adjustment Tripod</c:v>
                </c:pt>
                <c:pt idx="81">
                  <c:v>Multifunctional Hanging Storage Box Storage Bag (4 Layers)</c:v>
                </c:pt>
                <c:pt idx="82">
                  <c:v>MultiFunctional Storage Rack Multi-layer Bookshelf</c:v>
                </c:pt>
                <c:pt idx="83">
                  <c:v>Multi-purpose Rice Drainage Basket And Fruit And Vegetable Drainage Sieve</c:v>
                </c:pt>
                <c:pt idx="84">
                  <c:v>Mythco 120COB Solar Wall Ligt With Motion Sensor And Remote Control 3 Modes</c:v>
                </c:pt>
                <c:pt idx="85">
                  <c:v>Office Chair Lumbar Back Support Spine Posture Correction Pillow Car Cushion</c:v>
                </c:pt>
                <c:pt idx="86">
                  <c:v>Outdoor Portable Water Bottle With Medicine Box - 600ML - Black</c:v>
                </c:pt>
                <c:pt idx="87">
                  <c:v>Peacock  Throw Pillow Cushion Case For Home Car</c:v>
                </c:pt>
                <c:pt idx="88">
                  <c:v>Pen Grips For Kids Pen Grip Posture Correction Tool For Kids</c:v>
                </c:pt>
                <c:pt idx="89">
                  <c:v>Pilates Cloth Bag Waterproof Durable High Capacity Purple</c:v>
                </c:pt>
                <c:pt idx="90">
                  <c:v>Portable Home Small Air Humidifier 3-Speed Fan - Green</c:v>
                </c:pt>
                <c:pt idx="91">
                  <c:v>Portable Mini Cordless Car Vacuum Cleaner - Blue</c:v>
                </c:pt>
                <c:pt idx="92">
                  <c:v>Portable Soap Dispenser Kitchen Detergent Press Box Kitchen Tools</c:v>
                </c:pt>
                <c:pt idx="93">
                  <c:v>Portable Wardrobe Nonwoven With 3 Hanging Rods And 6 Storage Shelves</c:v>
                </c:pt>
                <c:pt idx="94">
                  <c:v>Portable Wine Table With Folding Round Table</c:v>
                </c:pt>
                <c:pt idx="95">
                  <c:v>Punch-free Great Load Bearing Bathroom Storage Rack Wall Shelf-White</c:v>
                </c:pt>
                <c:pt idx="96">
                  <c:v>Sewing Machine Needle Threader Stitch Insertion Tool Automatic Quick Sewing</c:v>
                </c:pt>
                <c:pt idx="97">
                  <c:v>Shower Cap Wide Elastic Band Cover Reusable Bashroom Cap</c:v>
                </c:pt>
                <c:pt idx="98">
                  <c:v>Shower Nozzle Cleaning Unclogging Needle Mini Crevice Small Hole Cleaning Brush</c:v>
                </c:pt>
                <c:pt idx="99">
                  <c:v>Simple Metal Dog Art Sculpture Decoration For Home Office</c:v>
                </c:pt>
                <c:pt idx="100">
                  <c:v>Thickening Multipurpose Non Stick Easy To Clean Heat Resistant Spoon Pad</c:v>
                </c:pt>
                <c:pt idx="101">
                  <c:v>VIC Wireless Vacuum Cleaner Dual Use For Home And Car 120W High Power Powerful</c:v>
                </c:pt>
                <c:pt idx="102">
                  <c:v>Wall Clock With Hidden Safe Box</c:v>
                </c:pt>
                <c:pt idx="103">
                  <c:v>Wall Mount Automatic Toothpaste Dispenser Toothbrush Holder Toothpaste Squeezer</c:v>
                </c:pt>
                <c:pt idx="104">
                  <c:v>Wall-mounted Sticker Punch-free Plug Fixer</c:v>
                </c:pt>
                <c:pt idx="105">
                  <c:v>Wall-Mounted Toothbrush Toothpaste Holder With Multiple Slots</c:v>
                </c:pt>
                <c:pt idx="106">
                  <c:v>Watercolour Gold Foil Textured Print Pillow Cover</c:v>
                </c:pt>
                <c:pt idx="107">
                  <c:v>Weighing Scale Digital Bathroom Body Fat Scale USB-Black</c:v>
                </c:pt>
                <c:pt idx="108">
                  <c:v>Wrought Iron Bathroom Shelf Wall Mounted Free Punch Toilet Rack</c:v>
                </c:pt>
              </c:strCache>
            </c:strRef>
          </c:cat>
          <c:val>
            <c:numRef>
              <c:f>'Top 10 Products by Discount '!$B$4:$B$113</c:f>
              <c:numCache>
                <c:formatCode>General</c:formatCode>
                <c:ptCount val="109"/>
                <c:pt idx="0">
                  <c:v>0.38</c:v>
                </c:pt>
                <c:pt idx="1">
                  <c:v>0.34</c:v>
                </c:pt>
                <c:pt idx="2">
                  <c:v>0.38</c:v>
                </c:pt>
                <c:pt idx="3">
                  <c:v>0.32</c:v>
                </c:pt>
                <c:pt idx="4">
                  <c:v>0.34</c:v>
                </c:pt>
                <c:pt idx="5">
                  <c:v>0.49</c:v>
                </c:pt>
                <c:pt idx="6">
                  <c:v>0.27</c:v>
                </c:pt>
                <c:pt idx="7">
                  <c:v>0.45</c:v>
                </c:pt>
                <c:pt idx="8">
                  <c:v>0.24</c:v>
                </c:pt>
                <c:pt idx="9">
                  <c:v>0.24</c:v>
                </c:pt>
                <c:pt idx="10">
                  <c:v>0.02</c:v>
                </c:pt>
                <c:pt idx="11">
                  <c:v>0.09</c:v>
                </c:pt>
                <c:pt idx="12">
                  <c:v>0.01</c:v>
                </c:pt>
                <c:pt idx="13">
                  <c:v>0.5</c:v>
                </c:pt>
                <c:pt idx="14">
                  <c:v>0.38</c:v>
                </c:pt>
                <c:pt idx="15">
                  <c:v>0.47</c:v>
                </c:pt>
                <c:pt idx="16">
                  <c:v>0.39</c:v>
                </c:pt>
                <c:pt idx="17">
                  <c:v>0.5</c:v>
                </c:pt>
                <c:pt idx="18">
                  <c:v>0.49</c:v>
                </c:pt>
                <c:pt idx="19">
                  <c:v>0.43</c:v>
                </c:pt>
                <c:pt idx="20">
                  <c:v>0.53</c:v>
                </c:pt>
                <c:pt idx="21">
                  <c:v>0.49</c:v>
                </c:pt>
                <c:pt idx="22">
                  <c:v>0.47</c:v>
                </c:pt>
                <c:pt idx="23">
                  <c:v>0.49</c:v>
                </c:pt>
                <c:pt idx="24">
                  <c:v>0.42</c:v>
                </c:pt>
                <c:pt idx="25">
                  <c:v>0.13</c:v>
                </c:pt>
                <c:pt idx="26">
                  <c:v>0.3</c:v>
                </c:pt>
                <c:pt idx="27">
                  <c:v>0.27</c:v>
                </c:pt>
                <c:pt idx="28">
                  <c:v>0.27</c:v>
                </c:pt>
                <c:pt idx="29">
                  <c:v>0.36</c:v>
                </c:pt>
                <c:pt idx="30">
                  <c:v>0.55000000000000004</c:v>
                </c:pt>
                <c:pt idx="31">
                  <c:v>0.64</c:v>
                </c:pt>
                <c:pt idx="32">
                  <c:v>0.47</c:v>
                </c:pt>
                <c:pt idx="33">
                  <c:v>0.33</c:v>
                </c:pt>
                <c:pt idx="34">
                  <c:v>0.49</c:v>
                </c:pt>
                <c:pt idx="35">
                  <c:v>0.47</c:v>
                </c:pt>
                <c:pt idx="36">
                  <c:v>0.42</c:v>
                </c:pt>
                <c:pt idx="37">
                  <c:v>0.41</c:v>
                </c:pt>
                <c:pt idx="38">
                  <c:v>0.45</c:v>
                </c:pt>
                <c:pt idx="39">
                  <c:v>0.49</c:v>
                </c:pt>
                <c:pt idx="40">
                  <c:v>0.51</c:v>
                </c:pt>
                <c:pt idx="41">
                  <c:v>0.45</c:v>
                </c:pt>
                <c:pt idx="42">
                  <c:v>0.49</c:v>
                </c:pt>
                <c:pt idx="43">
                  <c:v>0.42</c:v>
                </c:pt>
                <c:pt idx="44">
                  <c:v>0.49</c:v>
                </c:pt>
                <c:pt idx="45">
                  <c:v>0.47</c:v>
                </c:pt>
                <c:pt idx="46">
                  <c:v>0.5</c:v>
                </c:pt>
                <c:pt idx="47">
                  <c:v>0.49</c:v>
                </c:pt>
                <c:pt idx="48">
                  <c:v>0.49</c:v>
                </c:pt>
                <c:pt idx="49">
                  <c:v>0.34</c:v>
                </c:pt>
                <c:pt idx="50">
                  <c:v>0.5</c:v>
                </c:pt>
                <c:pt idx="51">
                  <c:v>0.48</c:v>
                </c:pt>
                <c:pt idx="52">
                  <c:v>0.53</c:v>
                </c:pt>
                <c:pt idx="53">
                  <c:v>0.61</c:v>
                </c:pt>
                <c:pt idx="54">
                  <c:v>0.04</c:v>
                </c:pt>
                <c:pt idx="55">
                  <c:v>0.41</c:v>
                </c:pt>
                <c:pt idx="56">
                  <c:v>0.37</c:v>
                </c:pt>
                <c:pt idx="57">
                  <c:v>0.4</c:v>
                </c:pt>
                <c:pt idx="58">
                  <c:v>0.47</c:v>
                </c:pt>
                <c:pt idx="59">
                  <c:v>0.35</c:v>
                </c:pt>
                <c:pt idx="60">
                  <c:v>0.52</c:v>
                </c:pt>
                <c:pt idx="61">
                  <c:v>0.23</c:v>
                </c:pt>
                <c:pt idx="62">
                  <c:v>0.2</c:v>
                </c:pt>
                <c:pt idx="63">
                  <c:v>0.49</c:v>
                </c:pt>
                <c:pt idx="64">
                  <c:v>0.52</c:v>
                </c:pt>
                <c:pt idx="65">
                  <c:v>0.21</c:v>
                </c:pt>
                <c:pt idx="66">
                  <c:v>0.28999999999999998</c:v>
                </c:pt>
                <c:pt idx="67">
                  <c:v>0.54</c:v>
                </c:pt>
                <c:pt idx="68">
                  <c:v>0.49</c:v>
                </c:pt>
                <c:pt idx="69">
                  <c:v>0.42</c:v>
                </c:pt>
                <c:pt idx="70">
                  <c:v>0.55000000000000004</c:v>
                </c:pt>
                <c:pt idx="71">
                  <c:v>0.38</c:v>
                </c:pt>
                <c:pt idx="72">
                  <c:v>0.48</c:v>
                </c:pt>
                <c:pt idx="73">
                  <c:v>0.35</c:v>
                </c:pt>
                <c:pt idx="74">
                  <c:v>0.34</c:v>
                </c:pt>
                <c:pt idx="75">
                  <c:v>0.19</c:v>
                </c:pt>
                <c:pt idx="76">
                  <c:v>0.46</c:v>
                </c:pt>
                <c:pt idx="77">
                  <c:v>0.47</c:v>
                </c:pt>
                <c:pt idx="78">
                  <c:v>0.04</c:v>
                </c:pt>
                <c:pt idx="79">
                  <c:v>0.5</c:v>
                </c:pt>
                <c:pt idx="80">
                  <c:v>0.33</c:v>
                </c:pt>
                <c:pt idx="81">
                  <c:v>0.43</c:v>
                </c:pt>
                <c:pt idx="82">
                  <c:v>0.46</c:v>
                </c:pt>
                <c:pt idx="83">
                  <c:v>0.03</c:v>
                </c:pt>
                <c:pt idx="84">
                  <c:v>0.54</c:v>
                </c:pt>
                <c:pt idx="85">
                  <c:v>0.14000000000000001</c:v>
                </c:pt>
                <c:pt idx="86">
                  <c:v>0.11</c:v>
                </c:pt>
                <c:pt idx="87">
                  <c:v>0.46</c:v>
                </c:pt>
                <c:pt idx="88">
                  <c:v>0.02</c:v>
                </c:pt>
                <c:pt idx="89">
                  <c:v>0.22</c:v>
                </c:pt>
                <c:pt idx="90">
                  <c:v>0.26</c:v>
                </c:pt>
                <c:pt idx="91">
                  <c:v>0.25</c:v>
                </c:pt>
                <c:pt idx="92">
                  <c:v>0.02</c:v>
                </c:pt>
                <c:pt idx="93">
                  <c:v>0.18</c:v>
                </c:pt>
                <c:pt idx="94">
                  <c:v>0.48</c:v>
                </c:pt>
                <c:pt idx="95">
                  <c:v>0.41</c:v>
                </c:pt>
                <c:pt idx="96">
                  <c:v>0.48</c:v>
                </c:pt>
                <c:pt idx="97">
                  <c:v>0.02</c:v>
                </c:pt>
                <c:pt idx="98">
                  <c:v>0.02</c:v>
                </c:pt>
                <c:pt idx="99">
                  <c:v>0.55000000000000004</c:v>
                </c:pt>
                <c:pt idx="100">
                  <c:v>0.02</c:v>
                </c:pt>
                <c:pt idx="101">
                  <c:v>0.22</c:v>
                </c:pt>
                <c:pt idx="102">
                  <c:v>0.5</c:v>
                </c:pt>
                <c:pt idx="103">
                  <c:v>0.08</c:v>
                </c:pt>
                <c:pt idx="104">
                  <c:v>0.5</c:v>
                </c:pt>
                <c:pt idx="105">
                  <c:v>0.14000000000000001</c:v>
                </c:pt>
                <c:pt idx="106">
                  <c:v>0.43</c:v>
                </c:pt>
                <c:pt idx="107">
                  <c:v>0.37</c:v>
                </c:pt>
                <c:pt idx="108">
                  <c:v>0.43</c:v>
                </c:pt>
              </c:numCache>
            </c:numRef>
          </c:val>
          <c:extLst>
            <c:ext xmlns:c16="http://schemas.microsoft.com/office/drawing/2014/chart" uri="{C3380CC4-5D6E-409C-BE32-E72D297353CC}">
              <c16:uniqueId val="{00000000-70E1-45B7-B197-D73E21FA888E}"/>
            </c:ext>
          </c:extLst>
        </c:ser>
        <c:dLbls>
          <c:showLegendKey val="0"/>
          <c:showVal val="0"/>
          <c:showCatName val="0"/>
          <c:showSerName val="0"/>
          <c:showPercent val="0"/>
          <c:showBubbleSize val="0"/>
        </c:dLbls>
        <c:gapWidth val="182"/>
        <c:axId val="400575071"/>
        <c:axId val="400581791"/>
      </c:barChart>
      <c:catAx>
        <c:axId val="40057507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00581791"/>
        <c:crosses val="autoZero"/>
        <c:auto val="1"/>
        <c:lblAlgn val="ctr"/>
        <c:lblOffset val="100"/>
        <c:noMultiLvlLbl val="0"/>
      </c:catAx>
      <c:valAx>
        <c:axId val="4005817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00575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[Jumia Products.xlsx]Top 10 Products by Rating!PivotTable3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Products by 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Products by Rating'!$B$3</c:f>
              <c:strCache>
                <c:ptCount val="1"/>
                <c:pt idx="0">
                  <c:v>Total</c:v>
                </c:pt>
              </c:strCache>
            </c:strRef>
          </c:tx>
          <c:spPr>
            <a:solidFill>
              <a:schemeClr val="accent1"/>
            </a:solidFill>
            <a:ln>
              <a:noFill/>
            </a:ln>
            <a:effectLst/>
          </c:spPr>
          <c:invertIfNegative val="0"/>
          <c:cat>
            <c:strRef>
              <c:f>'Top 10 Products by Rating'!$A$4:$A$113</c:f>
              <c:strCache>
                <c:ptCount val="109"/>
                <c:pt idx="0">
                  <c:v>1/2/3 Seater Elastic Sofa Cover,Living Room/Home Decor Chair Cover-Grey</c:v>
                </c:pt>
                <c:pt idx="1">
                  <c:v>100 Pcs Crochet Hook Tool Set Knitting Hook Set With Box</c:v>
                </c:pt>
                <c:pt idx="2">
                  <c:v>115  Piece Set Of Multifunctional Precision Screwdrivers</c:v>
                </c:pt>
                <c:pt idx="3">
                  <c:v>12 Litre Black Insulated Lunch Box</c:v>
                </c:pt>
                <c:pt idx="4">
                  <c:v>12 Litre Insulated Lunch Box Grey</c:v>
                </c:pt>
                <c:pt idx="5">
                  <c:v>120W Cordless Vacuum Cleaners Handheld Electric Vacuum Cleaner</c:v>
                </c:pt>
                <c:pt idx="6">
                  <c:v>12V 19500rpm Handheld Electric Angle Grinder Tool - UK - Yellow/Black</c:v>
                </c:pt>
                <c:pt idx="7">
                  <c:v>13 In 1 Home Repair Tools Box Kit Set</c:v>
                </c:pt>
                <c:pt idx="8">
                  <c:v>137 Pieces Cake Decorating Tool Set Baking Supplies</c:v>
                </c:pt>
                <c:pt idx="9">
                  <c:v>1PC Refrigerator Food Seal Pocket Fridge Bags</c:v>
                </c:pt>
                <c:pt idx="10">
                  <c:v>2 Pairs Cowhide Split Leather Work Gloves.32â„‰ Or Above Welding Gloves</c:v>
                </c:pt>
                <c:pt idx="11">
                  <c:v>220V 60W Electric Soldering Iron Kits With Tools, Tips, And Multimeter</c:v>
                </c:pt>
                <c:pt idx="12">
                  <c:v>24 Grid Wall-mounted Sundries Organiser Fabric Closet Bag Storage Rack</c:v>
                </c:pt>
                <c:pt idx="13">
                  <c:v>2PCS Ice Silk Square Cushion Cover Pillowcases - 65x65cm</c:v>
                </c:pt>
                <c:pt idx="14">
                  <c:v>2pcs Solar Street Light Flood Light Outdoor</c:v>
                </c:pt>
                <c:pt idx="15">
                  <c:v>2PCS/LOT Solar LED Outdoor Intelligent Light Controlled Wall Lamp</c:v>
                </c:pt>
                <c:pt idx="16">
                  <c:v>32PCS Portable Cordless Drill Set With Cyclic Battery Drive -26 Variable Speed</c:v>
                </c:pt>
                <c:pt idx="17">
                  <c:v>380ML USB Rechargeable Portable Small Blenders And Juicers</c:v>
                </c:pt>
                <c:pt idx="18">
                  <c:v>3D Waterproof EVA Plastic Shower Curtain 1.8*2Mtrs</c:v>
                </c:pt>
                <c:pt idx="19">
                  <c:v>3PCS Rotary Scraper Thermomix For Kitchen</c:v>
                </c:pt>
                <c:pt idx="20">
                  <c:v>3PCS Single Head Knitting Crochet Sweater Needle Set</c:v>
                </c:pt>
                <c:pt idx="21">
                  <c:v>4 Piece Coloured Stainless Steel Kitchenware Set</c:v>
                </c:pt>
                <c:pt idx="22">
                  <c:v>40cm Gold DIY Acrylic Wall Sticker Clock</c:v>
                </c:pt>
                <c:pt idx="23">
                  <c:v>4M Float Switch Water Level Controller -Water Tank</c:v>
                </c:pt>
                <c:pt idx="24">
                  <c:v>4pcs Bathroom/Kitchen Towel Rack,Roll Paper Holder,Towel Bars,Hook</c:v>
                </c:pt>
                <c:pt idx="25">
                  <c:v>5 Pieces/set Of Stainless Steel Induction Cooker Pots</c:v>
                </c:pt>
                <c:pt idx="26">
                  <c:v>52 Pieces Cake Decorating Tool Set Gift Kit Baking Supplies</c:v>
                </c:pt>
                <c:pt idx="27">
                  <c:v>53 Pieces/Set Yarn Knitting Crochet Hooks With Bag - Pansies</c:v>
                </c:pt>
                <c:pt idx="28">
                  <c:v>53Pcs/Set Yarn Knitting Crochet Hooks With Bag - Fortune Cat</c:v>
                </c:pt>
                <c:pt idx="29">
                  <c:v>5m Waterproof Spherical LED String Lights Outdoor Ball Chain Lights Party Lighting Decoration Adjustable</c:v>
                </c:pt>
                <c:pt idx="30">
                  <c:v>5-PCS Stainless Steel Cooking Pot Set With Steamed Slices</c:v>
                </c:pt>
                <c:pt idx="31">
                  <c:v>6 In 1 Bottle Can Opener Multifunctional Easy Opener</c:v>
                </c:pt>
                <c:pt idx="32">
                  <c:v>6 Layers Steel Pipe Assembling Dustproof Storage Shoe Cabinet</c:v>
                </c:pt>
                <c:pt idx="33">
                  <c:v>60W Hot Melt Glue Sprayer - Efficient And Stable Glue Dispensing</c:v>
                </c:pt>
                <c:pt idx="34">
                  <c:v>7PCS Silicone Thumb Knife Finger Protector Vegetable Harvesting Knife</c:v>
                </c:pt>
                <c:pt idx="35">
                  <c:v>7-piece Set Of Storage Bags, Travel Storage Bags, Shoe Bags</c:v>
                </c:pt>
                <c:pt idx="36">
                  <c:v>8in1 Screwdriver With LED Light</c:v>
                </c:pt>
                <c:pt idx="37">
                  <c:v>9pcs Gas Mask, For Painting, Dust, Formaldehyde Grinding, Polishing</c:v>
                </c:pt>
                <c:pt idx="38">
                  <c:v>Agapeon Toothbrush Holder And Toothpaste Dispenser</c:v>
                </c:pt>
                <c:pt idx="39">
                  <c:v>Angle Measuring Tool Full Metal Multi Angle Measuring Tool</c:v>
                </c:pt>
                <c:pt idx="40">
                  <c:v>Anti-Skid Absorbent Insulation Coaster  For Home Office</c:v>
                </c:pt>
                <c:pt idx="41">
                  <c:v>Artificial Potted Flowers Room Decorative Flowers (2 Pieces)</c:v>
                </c:pt>
                <c:pt idx="42">
                  <c:v>Baby Early Education Shape And Color Cognitive Training Toys</c:v>
                </c:pt>
                <c:pt idx="43">
                  <c:v>Balloon Insert, Birthday Party Balloon Set, PU Leather</c:v>
                </c:pt>
                <c:pt idx="44">
                  <c:v>Bedroom Simple Floor Hanging Clothes Rack Single Pole Hat Rack - White</c:v>
                </c:pt>
                <c:pt idx="45">
                  <c:v>Black Simple Water Cup Wine Coaster Anti Slip Absorbent</c:v>
                </c:pt>
                <c:pt idx="46">
                  <c:v>Brush &amp; Paintbrush Cleaning Tool Pink</c:v>
                </c:pt>
                <c:pt idx="47">
                  <c:v>Car Phone Charging Stand</c:v>
                </c:pt>
                <c:pt idx="48">
                  <c:v>Cartoon Car Decoration Cute Individuality For Car Home Desk</c:v>
                </c:pt>
                <c:pt idx="49">
                  <c:v>Cartoon Embroidered Mini Towel Bear Cotton Wash Cloth Hand 4pcs</c:v>
                </c:pt>
                <c:pt idx="50">
                  <c:v>Christmas Elk Fence Yard Lawn Decorations Cute For Holidays</c:v>
                </c:pt>
                <c:pt idx="51">
                  <c:v>Christmas Fence Garden Decorations Outdoor For Holiday Home</c:v>
                </c:pt>
                <c:pt idx="52">
                  <c:v>Classic Black Cat Cotton Hemp Pillow Case For Home Car</c:v>
                </c:pt>
                <c:pt idx="53">
                  <c:v>Creative Owl Shape Keychain Black</c:v>
                </c:pt>
                <c:pt idx="54">
                  <c:v>Cushion Silicone Butt Cushion Summer Ice Cushion Honeycomb Gel Cushion</c:v>
                </c:pt>
                <c:pt idx="55">
                  <c:v>Cute Christmas Fence Garden Decorations For Holiday Home</c:v>
                </c:pt>
                <c:pt idx="56">
                  <c:v>Desk Foldable Fan Adjustable Fan Strong Wind 3 Gear Usb</c:v>
                </c:pt>
                <c:pt idx="57">
                  <c:v>DIY File Folder, Office Drawer File Holder, Pen Holder, Desktop Storage Rack</c:v>
                </c:pt>
                <c:pt idx="58">
                  <c:v>Electric LED UV Mosquito Killer Lamp, Outdoor/Indoor Fly Killer Trap Light -USB</c:v>
                </c:pt>
                <c:pt idx="59">
                  <c:v>Electronic Digital Display Vernier Caliper</c:v>
                </c:pt>
                <c:pt idx="60">
                  <c:v>Exfoliate And Exfoliate Face Towel - Black</c:v>
                </c:pt>
                <c:pt idx="61">
                  <c:v>Foldable Overbed Table/Desk</c:v>
                </c:pt>
                <c:pt idx="62">
                  <c:v>Genebre 115 In 1 Screwdriver Repairing Tool Set For IPhone Cellphone Hand Tool</c:v>
                </c:pt>
                <c:pt idx="63">
                  <c:v>Household Pineapple Peeler Peeler</c:v>
                </c:pt>
                <c:pt idx="64">
                  <c:v>Intelligent  LED Body Sensor Wireless Lighting Night Light USB</c:v>
                </c:pt>
                <c:pt idx="65">
                  <c:v>Konka Healty Electric Kettle, 24-hour Heat Preservation,1.5L,800W, White</c:v>
                </c:pt>
                <c:pt idx="66">
                  <c:v>Large Lazy Inflatable Sofa Chairs PVC Lounger Seat Bag</c:v>
                </c:pt>
                <c:pt idx="67">
                  <c:v>LASA 3 Tier Bamboo Shoe Bench Storage Shelf</c:v>
                </c:pt>
                <c:pt idx="68">
                  <c:v>LASA Aluminum Folding Truck Hand Cart - 68kg Max</c:v>
                </c:pt>
                <c:pt idx="69">
                  <c:v>LASA Digital Thermometer And Hydrometer</c:v>
                </c:pt>
                <c:pt idx="70">
                  <c:v>LASA FOLDING TABLE SERVING STAND</c:v>
                </c:pt>
                <c:pt idx="71">
                  <c:v>LASA Stainless Steel Double Wall Mount Soap Dispenser - 500ml</c:v>
                </c:pt>
                <c:pt idx="72">
                  <c:v>LED Eye Protection  Desk Lamp , Study, Reading, USB Fan - Double Pen Holder</c:v>
                </c:pt>
                <c:pt idx="73">
                  <c:v>LED Romantic Spaceship Starry Sky Projector,Children's Bedroom Night Light-Blue</c:v>
                </c:pt>
                <c:pt idx="74">
                  <c:v>LED Solar Street Light-fake Camera</c:v>
                </c:pt>
                <c:pt idx="75">
                  <c:v>LED Wall Digital Alarm Clock Study Home 12 / 24H Clock Calendar</c:v>
                </c:pt>
                <c:pt idx="76">
                  <c:v>Memory Foam Neck Pillow Cover, With Pillow Core - 50*30cm</c:v>
                </c:pt>
                <c:pt idx="77">
                  <c:v>Metal Decorative Hooks Key Hangers Entryway Wall Hooks Towel Hooks - Home</c:v>
                </c:pt>
                <c:pt idx="78">
                  <c:v>Metal Wall Clock Silver Dial Crystal Jewelry Round Home Decoration Wall Clock</c:v>
                </c:pt>
                <c:pt idx="79">
                  <c:v>Modern Sofa Throw Pillow Cover-45x45cm-Blue&amp;Red</c:v>
                </c:pt>
                <c:pt idx="80">
                  <c:v>Multifunction Laser Level With Adjustment Tripod</c:v>
                </c:pt>
                <c:pt idx="81">
                  <c:v>Multifunctional Hanging Storage Box Storage Bag (4 Layers)</c:v>
                </c:pt>
                <c:pt idx="82">
                  <c:v>MultiFunctional Storage Rack Multi-layer Bookshelf</c:v>
                </c:pt>
                <c:pt idx="83">
                  <c:v>Multi-purpose Rice Drainage Basket And Fruit And Vegetable Drainage Sieve</c:v>
                </c:pt>
                <c:pt idx="84">
                  <c:v>Mythco 120COB Solar Wall Ligt With Motion Sensor And Remote Control 3 Modes</c:v>
                </c:pt>
                <c:pt idx="85">
                  <c:v>Office Chair Lumbar Back Support Spine Posture Correction Pillow Car Cushion</c:v>
                </c:pt>
                <c:pt idx="86">
                  <c:v>Outdoor Portable Water Bottle With Medicine Box - 600ML - Black</c:v>
                </c:pt>
                <c:pt idx="87">
                  <c:v>Peacock  Throw Pillow Cushion Case For Home Car</c:v>
                </c:pt>
                <c:pt idx="88">
                  <c:v>Pen Grips For Kids Pen Grip Posture Correction Tool For Kids</c:v>
                </c:pt>
                <c:pt idx="89">
                  <c:v>Pilates Cloth Bag Waterproof Durable High Capacity Purple</c:v>
                </c:pt>
                <c:pt idx="90">
                  <c:v>Portable Home Small Air Humidifier 3-Speed Fan - Green</c:v>
                </c:pt>
                <c:pt idx="91">
                  <c:v>Portable Mini Cordless Car Vacuum Cleaner - Blue</c:v>
                </c:pt>
                <c:pt idx="92">
                  <c:v>Portable Soap Dispenser Kitchen Detergent Press Box Kitchen Tools</c:v>
                </c:pt>
                <c:pt idx="93">
                  <c:v>Portable Wardrobe Nonwoven With 3 Hanging Rods And 6 Storage Shelves</c:v>
                </c:pt>
                <c:pt idx="94">
                  <c:v>Portable Wine Table With Folding Round Table</c:v>
                </c:pt>
                <c:pt idx="95">
                  <c:v>Punch-free Great Load Bearing Bathroom Storage Rack Wall Shelf-White</c:v>
                </c:pt>
                <c:pt idx="96">
                  <c:v>Sewing Machine Needle Threader Stitch Insertion Tool Automatic Quick Sewing</c:v>
                </c:pt>
                <c:pt idx="97">
                  <c:v>Shower Cap Wide Elastic Band Cover Reusable Bashroom Cap</c:v>
                </c:pt>
                <c:pt idx="98">
                  <c:v>Shower Nozzle Cleaning Unclogging Needle Mini Crevice Small Hole Cleaning Brush</c:v>
                </c:pt>
                <c:pt idx="99">
                  <c:v>Simple Metal Dog Art Sculpture Decoration For Home Office</c:v>
                </c:pt>
                <c:pt idx="100">
                  <c:v>Thickening Multipurpose Non Stick Easy To Clean Heat Resistant Spoon Pad</c:v>
                </c:pt>
                <c:pt idx="101">
                  <c:v>VIC Wireless Vacuum Cleaner Dual Use For Home And Car 120W High Power Powerful</c:v>
                </c:pt>
                <c:pt idx="102">
                  <c:v>Wall Clock With Hidden Safe Box</c:v>
                </c:pt>
                <c:pt idx="103">
                  <c:v>Wall Mount Automatic Toothpaste Dispenser Toothbrush Holder Toothpaste Squeezer</c:v>
                </c:pt>
                <c:pt idx="104">
                  <c:v>Wall-mounted Sticker Punch-free Plug Fixer</c:v>
                </c:pt>
                <c:pt idx="105">
                  <c:v>Wall-Mounted Toothbrush Toothpaste Holder With Multiple Slots</c:v>
                </c:pt>
                <c:pt idx="106">
                  <c:v>Watercolour Gold Foil Textured Print Pillow Cover</c:v>
                </c:pt>
                <c:pt idx="107">
                  <c:v>Weighing Scale Digital Bathroom Body Fat Scale USB-Black</c:v>
                </c:pt>
                <c:pt idx="108">
                  <c:v>Wrought Iron Bathroom Shelf Wall Mounted Free Punch Toilet Rack</c:v>
                </c:pt>
              </c:strCache>
            </c:strRef>
          </c:cat>
          <c:val>
            <c:numRef>
              <c:f>'Top 10 Products by Rating'!$B$4:$B$113</c:f>
              <c:numCache>
                <c:formatCode>General</c:formatCode>
                <c:ptCount val="109"/>
                <c:pt idx="0">
                  <c:v>4.5</c:v>
                </c:pt>
                <c:pt idx="1">
                  <c:v>4.7</c:v>
                </c:pt>
                <c:pt idx="2">
                  <c:v>4.5</c:v>
                </c:pt>
                <c:pt idx="3">
                  <c:v>3.8</c:v>
                </c:pt>
                <c:pt idx="4">
                  <c:v>4.7</c:v>
                </c:pt>
                <c:pt idx="5">
                  <c:v>2.8</c:v>
                </c:pt>
                <c:pt idx="6">
                  <c:v>3.9</c:v>
                </c:pt>
                <c:pt idx="7">
                  <c:v>3.8</c:v>
                </c:pt>
                <c:pt idx="8">
                  <c:v>4.5999999999999996</c:v>
                </c:pt>
                <c:pt idx="9">
                  <c:v>3.9</c:v>
                </c:pt>
                <c:pt idx="10">
                  <c:v>3.9</c:v>
                </c:pt>
                <c:pt idx="11">
                  <c:v>4</c:v>
                </c:pt>
                <c:pt idx="12">
                  <c:v>3.9</c:v>
                </c:pt>
                <c:pt idx="13">
                  <c:v>3.9</c:v>
                </c:pt>
                <c:pt idx="14">
                  <c:v>3.9</c:v>
                </c:pt>
                <c:pt idx="15">
                  <c:v>3.9</c:v>
                </c:pt>
                <c:pt idx="16">
                  <c:v>3</c:v>
                </c:pt>
                <c:pt idx="17">
                  <c:v>2.2999999999999998</c:v>
                </c:pt>
                <c:pt idx="18">
                  <c:v>4.5999999999999996</c:v>
                </c:pt>
                <c:pt idx="19">
                  <c:v>3.9</c:v>
                </c:pt>
                <c:pt idx="20">
                  <c:v>3.3</c:v>
                </c:pt>
                <c:pt idx="21">
                  <c:v>3.9</c:v>
                </c:pt>
                <c:pt idx="22">
                  <c:v>4.8</c:v>
                </c:pt>
                <c:pt idx="23">
                  <c:v>3.9</c:v>
                </c:pt>
                <c:pt idx="24">
                  <c:v>3.9</c:v>
                </c:pt>
                <c:pt idx="25">
                  <c:v>2.5</c:v>
                </c:pt>
                <c:pt idx="26">
                  <c:v>4.0999999999999996</c:v>
                </c:pt>
                <c:pt idx="27">
                  <c:v>4.5</c:v>
                </c:pt>
                <c:pt idx="28">
                  <c:v>4.7</c:v>
                </c:pt>
                <c:pt idx="29">
                  <c:v>3.9</c:v>
                </c:pt>
                <c:pt idx="30">
                  <c:v>2.1</c:v>
                </c:pt>
                <c:pt idx="31">
                  <c:v>3.9</c:v>
                </c:pt>
                <c:pt idx="32">
                  <c:v>3.9</c:v>
                </c:pt>
                <c:pt idx="33">
                  <c:v>3.9</c:v>
                </c:pt>
                <c:pt idx="34">
                  <c:v>3.9</c:v>
                </c:pt>
                <c:pt idx="35">
                  <c:v>2.2000000000000002</c:v>
                </c:pt>
                <c:pt idx="36">
                  <c:v>3.9</c:v>
                </c:pt>
                <c:pt idx="37">
                  <c:v>3.9</c:v>
                </c:pt>
                <c:pt idx="38">
                  <c:v>2.6</c:v>
                </c:pt>
                <c:pt idx="39">
                  <c:v>3.9</c:v>
                </c:pt>
                <c:pt idx="40">
                  <c:v>5</c:v>
                </c:pt>
                <c:pt idx="41">
                  <c:v>2.2000000000000002</c:v>
                </c:pt>
                <c:pt idx="42">
                  <c:v>3.9</c:v>
                </c:pt>
                <c:pt idx="43">
                  <c:v>3.9</c:v>
                </c:pt>
                <c:pt idx="44">
                  <c:v>5</c:v>
                </c:pt>
                <c:pt idx="45">
                  <c:v>3.9</c:v>
                </c:pt>
                <c:pt idx="46">
                  <c:v>3.9</c:v>
                </c:pt>
                <c:pt idx="47">
                  <c:v>3.9</c:v>
                </c:pt>
                <c:pt idx="48">
                  <c:v>3.9</c:v>
                </c:pt>
                <c:pt idx="49">
                  <c:v>3.9</c:v>
                </c:pt>
                <c:pt idx="50">
                  <c:v>3.9</c:v>
                </c:pt>
                <c:pt idx="51">
                  <c:v>3.9</c:v>
                </c:pt>
                <c:pt idx="52">
                  <c:v>5</c:v>
                </c:pt>
                <c:pt idx="53">
                  <c:v>3.9</c:v>
                </c:pt>
                <c:pt idx="54">
                  <c:v>3.9</c:v>
                </c:pt>
                <c:pt idx="55">
                  <c:v>3.9</c:v>
                </c:pt>
                <c:pt idx="56">
                  <c:v>4</c:v>
                </c:pt>
                <c:pt idx="57">
                  <c:v>5</c:v>
                </c:pt>
                <c:pt idx="58">
                  <c:v>2.1</c:v>
                </c:pt>
                <c:pt idx="59">
                  <c:v>4.5999999999999996</c:v>
                </c:pt>
                <c:pt idx="60">
                  <c:v>4.3</c:v>
                </c:pt>
                <c:pt idx="61">
                  <c:v>4.4000000000000004</c:v>
                </c:pt>
                <c:pt idx="62">
                  <c:v>4.0999999999999996</c:v>
                </c:pt>
                <c:pt idx="63">
                  <c:v>4</c:v>
                </c:pt>
                <c:pt idx="64">
                  <c:v>2.7</c:v>
                </c:pt>
                <c:pt idx="65">
                  <c:v>5</c:v>
                </c:pt>
                <c:pt idx="66">
                  <c:v>3</c:v>
                </c:pt>
                <c:pt idx="67">
                  <c:v>4.3</c:v>
                </c:pt>
                <c:pt idx="68">
                  <c:v>5</c:v>
                </c:pt>
                <c:pt idx="69">
                  <c:v>4.5</c:v>
                </c:pt>
                <c:pt idx="70">
                  <c:v>4.8</c:v>
                </c:pt>
                <c:pt idx="71">
                  <c:v>3.9</c:v>
                </c:pt>
                <c:pt idx="72">
                  <c:v>4.3</c:v>
                </c:pt>
                <c:pt idx="73">
                  <c:v>4</c:v>
                </c:pt>
                <c:pt idx="74">
                  <c:v>3.9</c:v>
                </c:pt>
                <c:pt idx="75">
                  <c:v>4.5999999999999996</c:v>
                </c:pt>
                <c:pt idx="76">
                  <c:v>3</c:v>
                </c:pt>
                <c:pt idx="77">
                  <c:v>4.0999999999999996</c:v>
                </c:pt>
                <c:pt idx="78">
                  <c:v>3.9</c:v>
                </c:pt>
                <c:pt idx="79">
                  <c:v>3.9</c:v>
                </c:pt>
                <c:pt idx="80">
                  <c:v>4.2</c:v>
                </c:pt>
                <c:pt idx="81">
                  <c:v>3.9</c:v>
                </c:pt>
                <c:pt idx="82">
                  <c:v>3.9</c:v>
                </c:pt>
                <c:pt idx="83">
                  <c:v>3.9</c:v>
                </c:pt>
                <c:pt idx="84">
                  <c:v>3</c:v>
                </c:pt>
                <c:pt idx="85">
                  <c:v>3.9</c:v>
                </c:pt>
                <c:pt idx="86">
                  <c:v>3.9</c:v>
                </c:pt>
                <c:pt idx="87">
                  <c:v>5</c:v>
                </c:pt>
                <c:pt idx="88">
                  <c:v>3.9</c:v>
                </c:pt>
                <c:pt idx="89">
                  <c:v>3.9</c:v>
                </c:pt>
                <c:pt idx="90">
                  <c:v>4.8</c:v>
                </c:pt>
                <c:pt idx="91">
                  <c:v>4.5999999999999996</c:v>
                </c:pt>
                <c:pt idx="92">
                  <c:v>3.9</c:v>
                </c:pt>
                <c:pt idx="93">
                  <c:v>3.8</c:v>
                </c:pt>
                <c:pt idx="94">
                  <c:v>3.9</c:v>
                </c:pt>
                <c:pt idx="95">
                  <c:v>4.3</c:v>
                </c:pt>
                <c:pt idx="96">
                  <c:v>3.9</c:v>
                </c:pt>
                <c:pt idx="97">
                  <c:v>3.9</c:v>
                </c:pt>
                <c:pt idx="98">
                  <c:v>3.9</c:v>
                </c:pt>
                <c:pt idx="99">
                  <c:v>3.9</c:v>
                </c:pt>
                <c:pt idx="100">
                  <c:v>3.9</c:v>
                </c:pt>
                <c:pt idx="101">
                  <c:v>2.9</c:v>
                </c:pt>
                <c:pt idx="102">
                  <c:v>3.9</c:v>
                </c:pt>
                <c:pt idx="103">
                  <c:v>3.9</c:v>
                </c:pt>
                <c:pt idx="104">
                  <c:v>2</c:v>
                </c:pt>
                <c:pt idx="105">
                  <c:v>3.9</c:v>
                </c:pt>
                <c:pt idx="106">
                  <c:v>2.2999999999999998</c:v>
                </c:pt>
                <c:pt idx="107">
                  <c:v>4.7</c:v>
                </c:pt>
                <c:pt idx="108">
                  <c:v>3</c:v>
                </c:pt>
              </c:numCache>
            </c:numRef>
          </c:val>
          <c:extLst>
            <c:ext xmlns:c16="http://schemas.microsoft.com/office/drawing/2014/chart" uri="{C3380CC4-5D6E-409C-BE32-E72D297353CC}">
              <c16:uniqueId val="{00000000-B7C7-4FCF-A760-4F8654C02932}"/>
            </c:ext>
          </c:extLst>
        </c:ser>
        <c:dLbls>
          <c:showLegendKey val="0"/>
          <c:showVal val="0"/>
          <c:showCatName val="0"/>
          <c:showSerName val="0"/>
          <c:showPercent val="0"/>
          <c:showBubbleSize val="0"/>
        </c:dLbls>
        <c:gapWidth val="219"/>
        <c:axId val="41457967"/>
        <c:axId val="41463247"/>
      </c:barChart>
      <c:catAx>
        <c:axId val="414579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1463247"/>
        <c:crosses val="autoZero"/>
        <c:auto val="1"/>
        <c:lblAlgn val="ctr"/>
        <c:lblOffset val="100"/>
        <c:noMultiLvlLbl val="0"/>
      </c:catAx>
      <c:valAx>
        <c:axId val="414632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1457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[Jumia Products.xlsx]Top 10 Products by Review!PivotTable4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Products by Review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'Top 10 Products by Review'!$B$3</c:f>
              <c:strCache>
                <c:ptCount val="1"/>
                <c:pt idx="0">
                  <c:v>Total</c:v>
                </c:pt>
              </c:strCache>
            </c:strRef>
          </c:tx>
          <c:spPr>
            <a:solidFill>
              <a:schemeClr val="accent1"/>
            </a:solidFill>
            <a:ln>
              <a:noFill/>
            </a:ln>
            <a:effectLst/>
            <a:sp3d/>
          </c:spPr>
          <c:invertIfNegative val="0"/>
          <c:cat>
            <c:strRef>
              <c:f>'Top 10 Products by Review'!$A$4:$A$113</c:f>
              <c:strCache>
                <c:ptCount val="109"/>
                <c:pt idx="0">
                  <c:v>1/2/3 Seater Elastic Sofa Cover,Living Room/Home Decor Chair Cover-Grey</c:v>
                </c:pt>
                <c:pt idx="1">
                  <c:v>100 Pcs Crochet Hook Tool Set Knitting Hook Set With Box</c:v>
                </c:pt>
                <c:pt idx="2">
                  <c:v>115  Piece Set Of Multifunctional Precision Screwdrivers</c:v>
                </c:pt>
                <c:pt idx="3">
                  <c:v>12 Litre Black Insulated Lunch Box</c:v>
                </c:pt>
                <c:pt idx="4">
                  <c:v>12 Litre Insulated Lunch Box Grey</c:v>
                </c:pt>
                <c:pt idx="5">
                  <c:v>120W Cordless Vacuum Cleaners Handheld Electric Vacuum Cleaner</c:v>
                </c:pt>
                <c:pt idx="6">
                  <c:v>12V 19500rpm Handheld Electric Angle Grinder Tool - UK - Yellow/Black</c:v>
                </c:pt>
                <c:pt idx="7">
                  <c:v>13 In 1 Home Repair Tools Box Kit Set</c:v>
                </c:pt>
                <c:pt idx="8">
                  <c:v>137 Pieces Cake Decorating Tool Set Baking Supplies</c:v>
                </c:pt>
                <c:pt idx="9">
                  <c:v>1PC Refrigerator Food Seal Pocket Fridge Bags</c:v>
                </c:pt>
                <c:pt idx="10">
                  <c:v>2 Pairs Cowhide Split Leather Work Gloves.32â„‰ Or Above Welding Gloves</c:v>
                </c:pt>
                <c:pt idx="11">
                  <c:v>220V 60W Electric Soldering Iron Kits With Tools, Tips, And Multimeter</c:v>
                </c:pt>
                <c:pt idx="12">
                  <c:v>24 Grid Wall-mounted Sundries Organiser Fabric Closet Bag Storage Rack</c:v>
                </c:pt>
                <c:pt idx="13">
                  <c:v>2PCS Ice Silk Square Cushion Cover Pillowcases - 65x65cm</c:v>
                </c:pt>
                <c:pt idx="14">
                  <c:v>2pcs Solar Street Light Flood Light Outdoor</c:v>
                </c:pt>
                <c:pt idx="15">
                  <c:v>2PCS/LOT Solar LED Outdoor Intelligent Light Controlled Wall Lamp</c:v>
                </c:pt>
                <c:pt idx="16">
                  <c:v>32PCS Portable Cordless Drill Set With Cyclic Battery Drive -26 Variable Speed</c:v>
                </c:pt>
                <c:pt idx="17">
                  <c:v>380ML USB Rechargeable Portable Small Blenders And Juicers</c:v>
                </c:pt>
                <c:pt idx="18">
                  <c:v>3D Waterproof EVA Plastic Shower Curtain 1.8*2Mtrs</c:v>
                </c:pt>
                <c:pt idx="19">
                  <c:v>3PCS Rotary Scraper Thermomix For Kitchen</c:v>
                </c:pt>
                <c:pt idx="20">
                  <c:v>3PCS Single Head Knitting Crochet Sweater Needle Set</c:v>
                </c:pt>
                <c:pt idx="21">
                  <c:v>4 Piece Coloured Stainless Steel Kitchenware Set</c:v>
                </c:pt>
                <c:pt idx="22">
                  <c:v>40cm Gold DIY Acrylic Wall Sticker Clock</c:v>
                </c:pt>
                <c:pt idx="23">
                  <c:v>4M Float Switch Water Level Controller -Water Tank</c:v>
                </c:pt>
                <c:pt idx="24">
                  <c:v>4pcs Bathroom/Kitchen Towel Rack,Roll Paper Holder,Towel Bars,Hook</c:v>
                </c:pt>
                <c:pt idx="25">
                  <c:v>5 Pieces/set Of Stainless Steel Induction Cooker Pots</c:v>
                </c:pt>
                <c:pt idx="26">
                  <c:v>52 Pieces Cake Decorating Tool Set Gift Kit Baking Supplies</c:v>
                </c:pt>
                <c:pt idx="27">
                  <c:v>53 Pieces/Set Yarn Knitting Crochet Hooks With Bag - Pansies</c:v>
                </c:pt>
                <c:pt idx="28">
                  <c:v>53Pcs/Set Yarn Knitting Crochet Hooks With Bag - Fortune Cat</c:v>
                </c:pt>
                <c:pt idx="29">
                  <c:v>5m Waterproof Spherical LED String Lights Outdoor Ball Chain Lights Party Lighting Decoration Adjustable</c:v>
                </c:pt>
                <c:pt idx="30">
                  <c:v>5-PCS Stainless Steel Cooking Pot Set With Steamed Slices</c:v>
                </c:pt>
                <c:pt idx="31">
                  <c:v>6 In 1 Bottle Can Opener Multifunctional Easy Opener</c:v>
                </c:pt>
                <c:pt idx="32">
                  <c:v>6 Layers Steel Pipe Assembling Dustproof Storage Shoe Cabinet</c:v>
                </c:pt>
                <c:pt idx="33">
                  <c:v>60W Hot Melt Glue Sprayer - Efficient And Stable Glue Dispensing</c:v>
                </c:pt>
                <c:pt idx="34">
                  <c:v>7PCS Silicone Thumb Knife Finger Protector Vegetable Harvesting Knife</c:v>
                </c:pt>
                <c:pt idx="35">
                  <c:v>7-piece Set Of Storage Bags, Travel Storage Bags, Shoe Bags</c:v>
                </c:pt>
                <c:pt idx="36">
                  <c:v>8in1 Screwdriver With LED Light</c:v>
                </c:pt>
                <c:pt idx="37">
                  <c:v>9pcs Gas Mask, For Painting, Dust, Formaldehyde Grinding, Polishing</c:v>
                </c:pt>
                <c:pt idx="38">
                  <c:v>Agapeon Toothbrush Holder And Toothpaste Dispenser</c:v>
                </c:pt>
                <c:pt idx="39">
                  <c:v>Angle Measuring Tool Full Metal Multi Angle Measuring Tool</c:v>
                </c:pt>
                <c:pt idx="40">
                  <c:v>Anti-Skid Absorbent Insulation Coaster  For Home Office</c:v>
                </c:pt>
                <c:pt idx="41">
                  <c:v>Artificial Potted Flowers Room Decorative Flowers (2 Pieces)</c:v>
                </c:pt>
                <c:pt idx="42">
                  <c:v>Baby Early Education Shape And Color Cognitive Training Toys</c:v>
                </c:pt>
                <c:pt idx="43">
                  <c:v>Balloon Insert, Birthday Party Balloon Set, PU Leather</c:v>
                </c:pt>
                <c:pt idx="44">
                  <c:v>Bedroom Simple Floor Hanging Clothes Rack Single Pole Hat Rack - White</c:v>
                </c:pt>
                <c:pt idx="45">
                  <c:v>Black Simple Water Cup Wine Coaster Anti Slip Absorbent</c:v>
                </c:pt>
                <c:pt idx="46">
                  <c:v>Brush &amp; Paintbrush Cleaning Tool Pink</c:v>
                </c:pt>
                <c:pt idx="47">
                  <c:v>Car Phone Charging Stand</c:v>
                </c:pt>
                <c:pt idx="48">
                  <c:v>Cartoon Car Decoration Cute Individuality For Car Home Desk</c:v>
                </c:pt>
                <c:pt idx="49">
                  <c:v>Cartoon Embroidered Mini Towel Bear Cotton Wash Cloth Hand 4pcs</c:v>
                </c:pt>
                <c:pt idx="50">
                  <c:v>Christmas Elk Fence Yard Lawn Decorations Cute For Holidays</c:v>
                </c:pt>
                <c:pt idx="51">
                  <c:v>Christmas Fence Garden Decorations Outdoor For Holiday Home</c:v>
                </c:pt>
                <c:pt idx="52">
                  <c:v>Classic Black Cat Cotton Hemp Pillow Case For Home Car</c:v>
                </c:pt>
                <c:pt idx="53">
                  <c:v>Creative Owl Shape Keychain Black</c:v>
                </c:pt>
                <c:pt idx="54">
                  <c:v>Cushion Silicone Butt Cushion Summer Ice Cushion Honeycomb Gel Cushion</c:v>
                </c:pt>
                <c:pt idx="55">
                  <c:v>Cute Christmas Fence Garden Decorations For Holiday Home</c:v>
                </c:pt>
                <c:pt idx="56">
                  <c:v>Desk Foldable Fan Adjustable Fan Strong Wind 3 Gear Usb</c:v>
                </c:pt>
                <c:pt idx="57">
                  <c:v>DIY File Folder, Office Drawer File Holder, Pen Holder, Desktop Storage Rack</c:v>
                </c:pt>
                <c:pt idx="58">
                  <c:v>Electric LED UV Mosquito Killer Lamp, Outdoor/Indoor Fly Killer Trap Light -USB</c:v>
                </c:pt>
                <c:pt idx="59">
                  <c:v>Electronic Digital Display Vernier Caliper</c:v>
                </c:pt>
                <c:pt idx="60">
                  <c:v>Exfoliate And Exfoliate Face Towel - Black</c:v>
                </c:pt>
                <c:pt idx="61">
                  <c:v>Foldable Overbed Table/Desk</c:v>
                </c:pt>
                <c:pt idx="62">
                  <c:v>Genebre 115 In 1 Screwdriver Repairing Tool Set For IPhone Cellphone Hand Tool</c:v>
                </c:pt>
                <c:pt idx="63">
                  <c:v>Household Pineapple Peeler Peeler</c:v>
                </c:pt>
                <c:pt idx="64">
                  <c:v>Intelligent  LED Body Sensor Wireless Lighting Night Light USB</c:v>
                </c:pt>
                <c:pt idx="65">
                  <c:v>Konka Healty Electric Kettle, 24-hour Heat Preservation,1.5L,800W, White</c:v>
                </c:pt>
                <c:pt idx="66">
                  <c:v>Large Lazy Inflatable Sofa Chairs PVC Lounger Seat Bag</c:v>
                </c:pt>
                <c:pt idx="67">
                  <c:v>LASA 3 Tier Bamboo Shoe Bench Storage Shelf</c:v>
                </c:pt>
                <c:pt idx="68">
                  <c:v>LASA Aluminum Folding Truck Hand Cart - 68kg Max</c:v>
                </c:pt>
                <c:pt idx="69">
                  <c:v>LASA Digital Thermometer And Hydrometer</c:v>
                </c:pt>
                <c:pt idx="70">
                  <c:v>LASA FOLDING TABLE SERVING STAND</c:v>
                </c:pt>
                <c:pt idx="71">
                  <c:v>LASA Stainless Steel Double Wall Mount Soap Dispenser - 500ml</c:v>
                </c:pt>
                <c:pt idx="72">
                  <c:v>LED Eye Protection  Desk Lamp , Study, Reading, USB Fan - Double Pen Holder</c:v>
                </c:pt>
                <c:pt idx="73">
                  <c:v>LED Romantic Spaceship Starry Sky Projector,Children's Bedroom Night Light-Blue</c:v>
                </c:pt>
                <c:pt idx="74">
                  <c:v>LED Solar Street Light-fake Camera</c:v>
                </c:pt>
                <c:pt idx="75">
                  <c:v>LED Wall Digital Alarm Clock Study Home 12 / 24H Clock Calendar</c:v>
                </c:pt>
                <c:pt idx="76">
                  <c:v>Memory Foam Neck Pillow Cover, With Pillow Core - 50*30cm</c:v>
                </c:pt>
                <c:pt idx="77">
                  <c:v>Metal Decorative Hooks Key Hangers Entryway Wall Hooks Towel Hooks - Home</c:v>
                </c:pt>
                <c:pt idx="78">
                  <c:v>Metal Wall Clock Silver Dial Crystal Jewelry Round Home Decoration Wall Clock</c:v>
                </c:pt>
                <c:pt idx="79">
                  <c:v>Modern Sofa Throw Pillow Cover-45x45cm-Blue&amp;Red</c:v>
                </c:pt>
                <c:pt idx="80">
                  <c:v>Multifunction Laser Level With Adjustment Tripod</c:v>
                </c:pt>
                <c:pt idx="81">
                  <c:v>Multifunctional Hanging Storage Box Storage Bag (4 Layers)</c:v>
                </c:pt>
                <c:pt idx="82">
                  <c:v>MultiFunctional Storage Rack Multi-layer Bookshelf</c:v>
                </c:pt>
                <c:pt idx="83">
                  <c:v>Multi-purpose Rice Drainage Basket And Fruit And Vegetable Drainage Sieve</c:v>
                </c:pt>
                <c:pt idx="84">
                  <c:v>Mythco 120COB Solar Wall Ligt With Motion Sensor And Remote Control 3 Modes</c:v>
                </c:pt>
                <c:pt idx="85">
                  <c:v>Office Chair Lumbar Back Support Spine Posture Correction Pillow Car Cushion</c:v>
                </c:pt>
                <c:pt idx="86">
                  <c:v>Outdoor Portable Water Bottle With Medicine Box - 600ML - Black</c:v>
                </c:pt>
                <c:pt idx="87">
                  <c:v>Peacock  Throw Pillow Cushion Case For Home Car</c:v>
                </c:pt>
                <c:pt idx="88">
                  <c:v>Pen Grips For Kids Pen Grip Posture Correction Tool For Kids</c:v>
                </c:pt>
                <c:pt idx="89">
                  <c:v>Pilates Cloth Bag Waterproof Durable High Capacity Purple</c:v>
                </c:pt>
                <c:pt idx="90">
                  <c:v>Portable Home Small Air Humidifier 3-Speed Fan - Green</c:v>
                </c:pt>
                <c:pt idx="91">
                  <c:v>Portable Mini Cordless Car Vacuum Cleaner - Blue</c:v>
                </c:pt>
                <c:pt idx="92">
                  <c:v>Portable Soap Dispenser Kitchen Detergent Press Box Kitchen Tools</c:v>
                </c:pt>
                <c:pt idx="93">
                  <c:v>Portable Wardrobe Nonwoven With 3 Hanging Rods And 6 Storage Shelves</c:v>
                </c:pt>
                <c:pt idx="94">
                  <c:v>Portable Wine Table With Folding Round Table</c:v>
                </c:pt>
                <c:pt idx="95">
                  <c:v>Punch-free Great Load Bearing Bathroom Storage Rack Wall Shelf-White</c:v>
                </c:pt>
                <c:pt idx="96">
                  <c:v>Sewing Machine Needle Threader Stitch Insertion Tool Automatic Quick Sewing</c:v>
                </c:pt>
                <c:pt idx="97">
                  <c:v>Shower Cap Wide Elastic Band Cover Reusable Bashroom Cap</c:v>
                </c:pt>
                <c:pt idx="98">
                  <c:v>Shower Nozzle Cleaning Unclogging Needle Mini Crevice Small Hole Cleaning Brush</c:v>
                </c:pt>
                <c:pt idx="99">
                  <c:v>Simple Metal Dog Art Sculpture Decoration For Home Office</c:v>
                </c:pt>
                <c:pt idx="100">
                  <c:v>Thickening Multipurpose Non Stick Easy To Clean Heat Resistant Spoon Pad</c:v>
                </c:pt>
                <c:pt idx="101">
                  <c:v>VIC Wireless Vacuum Cleaner Dual Use For Home And Car 120W High Power Powerful</c:v>
                </c:pt>
                <c:pt idx="102">
                  <c:v>Wall Clock With Hidden Safe Box</c:v>
                </c:pt>
                <c:pt idx="103">
                  <c:v>Wall Mount Automatic Toothpaste Dispenser Toothbrush Holder Toothpaste Squeezer</c:v>
                </c:pt>
                <c:pt idx="104">
                  <c:v>Wall-mounted Sticker Punch-free Plug Fixer</c:v>
                </c:pt>
                <c:pt idx="105">
                  <c:v>Wall-Mounted Toothbrush Toothpaste Holder With Multiple Slots</c:v>
                </c:pt>
                <c:pt idx="106">
                  <c:v>Watercolour Gold Foil Textured Print Pillow Cover</c:v>
                </c:pt>
                <c:pt idx="107">
                  <c:v>Weighing Scale Digital Bathroom Body Fat Scale USB-Black</c:v>
                </c:pt>
                <c:pt idx="108">
                  <c:v>Wrought Iron Bathroom Shelf Wall Mounted Free Punch Toilet Rack</c:v>
                </c:pt>
              </c:strCache>
            </c:strRef>
          </c:cat>
          <c:val>
            <c:numRef>
              <c:f>'Top 10 Products by Review'!$B$4:$B$113</c:f>
              <c:numCache>
                <c:formatCode>General</c:formatCode>
                <c:ptCount val="109"/>
                <c:pt idx="0">
                  <c:v>22</c:v>
                </c:pt>
                <c:pt idx="1">
                  <c:v>5</c:v>
                </c:pt>
                <c:pt idx="2">
                  <c:v>22</c:v>
                </c:pt>
                <c:pt idx="3">
                  <c:v>14</c:v>
                </c:pt>
                <c:pt idx="4">
                  <c:v>15</c:v>
                </c:pt>
                <c:pt idx="5">
                  <c:v>1</c:v>
                </c:pt>
                <c:pt idx="6">
                  <c:v>14</c:v>
                </c:pt>
                <c:pt idx="7">
                  <c:v>20</c:v>
                </c:pt>
                <c:pt idx="8">
                  <c:v>2</c:v>
                </c:pt>
                <c:pt idx="9">
                  <c:v>14</c:v>
                </c:pt>
                <c:pt idx="10">
                  <c:v>14</c:v>
                </c:pt>
                <c:pt idx="11">
                  <c:v>12</c:v>
                </c:pt>
                <c:pt idx="12">
                  <c:v>14</c:v>
                </c:pt>
                <c:pt idx="13">
                  <c:v>14</c:v>
                </c:pt>
                <c:pt idx="14">
                  <c:v>14</c:v>
                </c:pt>
                <c:pt idx="15">
                  <c:v>14</c:v>
                </c:pt>
                <c:pt idx="16">
                  <c:v>20</c:v>
                </c:pt>
                <c:pt idx="17">
                  <c:v>18</c:v>
                </c:pt>
                <c:pt idx="18">
                  <c:v>4</c:v>
                </c:pt>
                <c:pt idx="19">
                  <c:v>14</c:v>
                </c:pt>
                <c:pt idx="20">
                  <c:v>14</c:v>
                </c:pt>
                <c:pt idx="21">
                  <c:v>14</c:v>
                </c:pt>
                <c:pt idx="22">
                  <c:v>15</c:v>
                </c:pt>
                <c:pt idx="23">
                  <c:v>14</c:v>
                </c:pt>
                <c:pt idx="24">
                  <c:v>14</c:v>
                </c:pt>
                <c:pt idx="25">
                  <c:v>19</c:v>
                </c:pt>
                <c:pt idx="26">
                  <c:v>9</c:v>
                </c:pt>
                <c:pt idx="27">
                  <c:v>7</c:v>
                </c:pt>
                <c:pt idx="28">
                  <c:v>9</c:v>
                </c:pt>
                <c:pt idx="29">
                  <c:v>14</c:v>
                </c:pt>
                <c:pt idx="30">
                  <c:v>14</c:v>
                </c:pt>
                <c:pt idx="31">
                  <c:v>14</c:v>
                </c:pt>
                <c:pt idx="32">
                  <c:v>14</c:v>
                </c:pt>
                <c:pt idx="33">
                  <c:v>14</c:v>
                </c:pt>
                <c:pt idx="34">
                  <c:v>14</c:v>
                </c:pt>
                <c:pt idx="35">
                  <c:v>19</c:v>
                </c:pt>
                <c:pt idx="36">
                  <c:v>14</c:v>
                </c:pt>
                <c:pt idx="37">
                  <c:v>14</c:v>
                </c:pt>
                <c:pt idx="38">
                  <c:v>10</c:v>
                </c:pt>
                <c:pt idx="39">
                  <c:v>14</c:v>
                </c:pt>
                <c:pt idx="40">
                  <c:v>22</c:v>
                </c:pt>
                <c:pt idx="41">
                  <c:v>19</c:v>
                </c:pt>
                <c:pt idx="42">
                  <c:v>14</c:v>
                </c:pt>
                <c:pt idx="43">
                  <c:v>14</c:v>
                </c:pt>
                <c:pt idx="44">
                  <c:v>23</c:v>
                </c:pt>
                <c:pt idx="45">
                  <c:v>14</c:v>
                </c:pt>
                <c:pt idx="46">
                  <c:v>14</c:v>
                </c:pt>
                <c:pt idx="47">
                  <c:v>14</c:v>
                </c:pt>
                <c:pt idx="48">
                  <c:v>14</c:v>
                </c:pt>
                <c:pt idx="49">
                  <c:v>14</c:v>
                </c:pt>
                <c:pt idx="50">
                  <c:v>14</c:v>
                </c:pt>
                <c:pt idx="51">
                  <c:v>14</c:v>
                </c:pt>
                <c:pt idx="52">
                  <c:v>22</c:v>
                </c:pt>
                <c:pt idx="53">
                  <c:v>14</c:v>
                </c:pt>
                <c:pt idx="54">
                  <c:v>14</c:v>
                </c:pt>
                <c:pt idx="55">
                  <c:v>14</c:v>
                </c:pt>
                <c:pt idx="56">
                  <c:v>22</c:v>
                </c:pt>
                <c:pt idx="57">
                  <c:v>23</c:v>
                </c:pt>
                <c:pt idx="58">
                  <c:v>18</c:v>
                </c:pt>
                <c:pt idx="59">
                  <c:v>3</c:v>
                </c:pt>
                <c:pt idx="60">
                  <c:v>17</c:v>
                </c:pt>
                <c:pt idx="61">
                  <c:v>13</c:v>
                </c:pt>
                <c:pt idx="62">
                  <c:v>15</c:v>
                </c:pt>
                <c:pt idx="63">
                  <c:v>23</c:v>
                </c:pt>
                <c:pt idx="64">
                  <c:v>12</c:v>
                </c:pt>
                <c:pt idx="65">
                  <c:v>23</c:v>
                </c:pt>
                <c:pt idx="66">
                  <c:v>20</c:v>
                </c:pt>
                <c:pt idx="67">
                  <c:v>18</c:v>
                </c:pt>
                <c:pt idx="68">
                  <c:v>21</c:v>
                </c:pt>
                <c:pt idx="69">
                  <c:v>19</c:v>
                </c:pt>
                <c:pt idx="70">
                  <c:v>20</c:v>
                </c:pt>
                <c:pt idx="71">
                  <c:v>14</c:v>
                </c:pt>
                <c:pt idx="72">
                  <c:v>17</c:v>
                </c:pt>
                <c:pt idx="73">
                  <c:v>19</c:v>
                </c:pt>
                <c:pt idx="74">
                  <c:v>14</c:v>
                </c:pt>
                <c:pt idx="75">
                  <c:v>20</c:v>
                </c:pt>
                <c:pt idx="76">
                  <c:v>23</c:v>
                </c:pt>
                <c:pt idx="77">
                  <c:v>13</c:v>
                </c:pt>
                <c:pt idx="78">
                  <c:v>14</c:v>
                </c:pt>
                <c:pt idx="79">
                  <c:v>14</c:v>
                </c:pt>
                <c:pt idx="80">
                  <c:v>17</c:v>
                </c:pt>
                <c:pt idx="81">
                  <c:v>14</c:v>
                </c:pt>
                <c:pt idx="82">
                  <c:v>14</c:v>
                </c:pt>
                <c:pt idx="83">
                  <c:v>14</c:v>
                </c:pt>
                <c:pt idx="84">
                  <c:v>16</c:v>
                </c:pt>
                <c:pt idx="85">
                  <c:v>14</c:v>
                </c:pt>
                <c:pt idx="86">
                  <c:v>14</c:v>
                </c:pt>
                <c:pt idx="87">
                  <c:v>22</c:v>
                </c:pt>
                <c:pt idx="88">
                  <c:v>14</c:v>
                </c:pt>
                <c:pt idx="89">
                  <c:v>14</c:v>
                </c:pt>
                <c:pt idx="90">
                  <c:v>20</c:v>
                </c:pt>
                <c:pt idx="91">
                  <c:v>8</c:v>
                </c:pt>
                <c:pt idx="92">
                  <c:v>14</c:v>
                </c:pt>
                <c:pt idx="93">
                  <c:v>15</c:v>
                </c:pt>
                <c:pt idx="94">
                  <c:v>14</c:v>
                </c:pt>
                <c:pt idx="95">
                  <c:v>6</c:v>
                </c:pt>
                <c:pt idx="96">
                  <c:v>14</c:v>
                </c:pt>
                <c:pt idx="97">
                  <c:v>14</c:v>
                </c:pt>
                <c:pt idx="98">
                  <c:v>14</c:v>
                </c:pt>
                <c:pt idx="99">
                  <c:v>14</c:v>
                </c:pt>
                <c:pt idx="100">
                  <c:v>14</c:v>
                </c:pt>
                <c:pt idx="101">
                  <c:v>11</c:v>
                </c:pt>
                <c:pt idx="102">
                  <c:v>14</c:v>
                </c:pt>
                <c:pt idx="103">
                  <c:v>14</c:v>
                </c:pt>
                <c:pt idx="104">
                  <c:v>23</c:v>
                </c:pt>
                <c:pt idx="105">
                  <c:v>14</c:v>
                </c:pt>
                <c:pt idx="106">
                  <c:v>19</c:v>
                </c:pt>
                <c:pt idx="107">
                  <c:v>18</c:v>
                </c:pt>
                <c:pt idx="108">
                  <c:v>20</c:v>
                </c:pt>
              </c:numCache>
            </c:numRef>
          </c:val>
          <c:extLst>
            <c:ext xmlns:c16="http://schemas.microsoft.com/office/drawing/2014/chart" uri="{C3380CC4-5D6E-409C-BE32-E72D297353CC}">
              <c16:uniqueId val="{00000000-FDC7-4E1D-AFE8-DF14E6D29C92}"/>
            </c:ext>
          </c:extLst>
        </c:ser>
        <c:dLbls>
          <c:showLegendKey val="0"/>
          <c:showVal val="0"/>
          <c:showCatName val="0"/>
          <c:showSerName val="0"/>
          <c:showPercent val="0"/>
          <c:showBubbleSize val="0"/>
        </c:dLbls>
        <c:gapWidth val="150"/>
        <c:shape val="box"/>
        <c:axId val="1897792223"/>
        <c:axId val="1897784543"/>
        <c:axId val="0"/>
      </c:bar3DChart>
      <c:catAx>
        <c:axId val="18977922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97784543"/>
        <c:crosses val="autoZero"/>
        <c:auto val="1"/>
        <c:lblAlgn val="ctr"/>
        <c:lblOffset val="100"/>
        <c:noMultiLvlLbl val="0"/>
      </c:catAx>
      <c:valAx>
        <c:axId val="18977845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97792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[Jumia Products.xlsx]Top 10 Products by Rating!PivotTable3</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Products by Rating</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Products by Rating'!$B$3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10 Products by Rating'!$A$4:$A$113</c:f>
              <c:strCache>
                <c:ptCount val="109"/>
                <c:pt idx="0">
                  <c:v>1/2/3 Seater Elastic Sofa Cover,Living Room/Home Decor Chair Cover-Grey</c:v>
                </c:pt>
                <c:pt idx="1">
                  <c:v>100 Pcs Crochet Hook Tool Set Knitting Hook Set With Box</c:v>
                </c:pt>
                <c:pt idx="2">
                  <c:v>115  Piece Set Of Multifunctional Precision Screwdrivers</c:v>
                </c:pt>
                <c:pt idx="3">
                  <c:v>12 Litre Black Insulated Lunch Box</c:v>
                </c:pt>
                <c:pt idx="4">
                  <c:v>12 Litre Insulated Lunch Box Grey</c:v>
                </c:pt>
                <c:pt idx="5">
                  <c:v>120W Cordless Vacuum Cleaners Handheld Electric Vacuum Cleaner</c:v>
                </c:pt>
                <c:pt idx="6">
                  <c:v>12V 19500rpm Handheld Electric Angle Grinder Tool - UK - Yellow/Black</c:v>
                </c:pt>
                <c:pt idx="7">
                  <c:v>13 In 1 Home Repair Tools Box Kit Set</c:v>
                </c:pt>
                <c:pt idx="8">
                  <c:v>137 Pieces Cake Decorating Tool Set Baking Supplies</c:v>
                </c:pt>
                <c:pt idx="9">
                  <c:v>1PC Refrigerator Food Seal Pocket Fridge Bags</c:v>
                </c:pt>
                <c:pt idx="10">
                  <c:v>2 Pairs Cowhide Split Leather Work Gloves.32â„‰ Or Above Welding Gloves</c:v>
                </c:pt>
                <c:pt idx="11">
                  <c:v>220V 60W Electric Soldering Iron Kits With Tools, Tips, And Multimeter</c:v>
                </c:pt>
                <c:pt idx="12">
                  <c:v>24 Grid Wall-mounted Sundries Organiser Fabric Closet Bag Storage Rack</c:v>
                </c:pt>
                <c:pt idx="13">
                  <c:v>2PCS Ice Silk Square Cushion Cover Pillowcases - 65x65cm</c:v>
                </c:pt>
                <c:pt idx="14">
                  <c:v>2pcs Solar Street Light Flood Light Outdoor</c:v>
                </c:pt>
                <c:pt idx="15">
                  <c:v>2PCS/LOT Solar LED Outdoor Intelligent Light Controlled Wall Lamp</c:v>
                </c:pt>
                <c:pt idx="16">
                  <c:v>32PCS Portable Cordless Drill Set With Cyclic Battery Drive -26 Variable Speed</c:v>
                </c:pt>
                <c:pt idx="17">
                  <c:v>380ML USB Rechargeable Portable Small Blenders And Juicers</c:v>
                </c:pt>
                <c:pt idx="18">
                  <c:v>3D Waterproof EVA Plastic Shower Curtain 1.8*2Mtrs</c:v>
                </c:pt>
                <c:pt idx="19">
                  <c:v>3PCS Rotary Scraper Thermomix For Kitchen</c:v>
                </c:pt>
                <c:pt idx="20">
                  <c:v>3PCS Single Head Knitting Crochet Sweater Needle Set</c:v>
                </c:pt>
                <c:pt idx="21">
                  <c:v>4 Piece Coloured Stainless Steel Kitchenware Set</c:v>
                </c:pt>
                <c:pt idx="22">
                  <c:v>40cm Gold DIY Acrylic Wall Sticker Clock</c:v>
                </c:pt>
                <c:pt idx="23">
                  <c:v>4M Float Switch Water Level Controller -Water Tank</c:v>
                </c:pt>
                <c:pt idx="24">
                  <c:v>4pcs Bathroom/Kitchen Towel Rack,Roll Paper Holder,Towel Bars,Hook</c:v>
                </c:pt>
                <c:pt idx="25">
                  <c:v>5 Pieces/set Of Stainless Steel Induction Cooker Pots</c:v>
                </c:pt>
                <c:pt idx="26">
                  <c:v>52 Pieces Cake Decorating Tool Set Gift Kit Baking Supplies</c:v>
                </c:pt>
                <c:pt idx="27">
                  <c:v>53 Pieces/Set Yarn Knitting Crochet Hooks With Bag - Pansies</c:v>
                </c:pt>
                <c:pt idx="28">
                  <c:v>53Pcs/Set Yarn Knitting Crochet Hooks With Bag - Fortune Cat</c:v>
                </c:pt>
                <c:pt idx="29">
                  <c:v>5m Waterproof Spherical LED String Lights Outdoor Ball Chain Lights Party Lighting Decoration Adjustable</c:v>
                </c:pt>
                <c:pt idx="30">
                  <c:v>5-PCS Stainless Steel Cooking Pot Set With Steamed Slices</c:v>
                </c:pt>
                <c:pt idx="31">
                  <c:v>6 In 1 Bottle Can Opener Multifunctional Easy Opener</c:v>
                </c:pt>
                <c:pt idx="32">
                  <c:v>6 Layers Steel Pipe Assembling Dustproof Storage Shoe Cabinet</c:v>
                </c:pt>
                <c:pt idx="33">
                  <c:v>60W Hot Melt Glue Sprayer - Efficient And Stable Glue Dispensing</c:v>
                </c:pt>
                <c:pt idx="34">
                  <c:v>7PCS Silicone Thumb Knife Finger Protector Vegetable Harvesting Knife</c:v>
                </c:pt>
                <c:pt idx="35">
                  <c:v>7-piece Set Of Storage Bags, Travel Storage Bags, Shoe Bags</c:v>
                </c:pt>
                <c:pt idx="36">
                  <c:v>8in1 Screwdriver With LED Light</c:v>
                </c:pt>
                <c:pt idx="37">
                  <c:v>9pcs Gas Mask, For Painting, Dust, Formaldehyde Grinding, Polishing</c:v>
                </c:pt>
                <c:pt idx="38">
                  <c:v>Agapeon Toothbrush Holder And Toothpaste Dispenser</c:v>
                </c:pt>
                <c:pt idx="39">
                  <c:v>Angle Measuring Tool Full Metal Multi Angle Measuring Tool</c:v>
                </c:pt>
                <c:pt idx="40">
                  <c:v>Anti-Skid Absorbent Insulation Coaster  For Home Office</c:v>
                </c:pt>
                <c:pt idx="41">
                  <c:v>Artificial Potted Flowers Room Decorative Flowers (2 Pieces)</c:v>
                </c:pt>
                <c:pt idx="42">
                  <c:v>Baby Early Education Shape And Color Cognitive Training Toys</c:v>
                </c:pt>
                <c:pt idx="43">
                  <c:v>Balloon Insert, Birthday Party Balloon Set, PU Leather</c:v>
                </c:pt>
                <c:pt idx="44">
                  <c:v>Bedroom Simple Floor Hanging Clothes Rack Single Pole Hat Rack - White</c:v>
                </c:pt>
                <c:pt idx="45">
                  <c:v>Black Simple Water Cup Wine Coaster Anti Slip Absorbent</c:v>
                </c:pt>
                <c:pt idx="46">
                  <c:v>Brush &amp; Paintbrush Cleaning Tool Pink</c:v>
                </c:pt>
                <c:pt idx="47">
                  <c:v>Car Phone Charging Stand</c:v>
                </c:pt>
                <c:pt idx="48">
                  <c:v>Cartoon Car Decoration Cute Individuality For Car Home Desk</c:v>
                </c:pt>
                <c:pt idx="49">
                  <c:v>Cartoon Embroidered Mini Towel Bear Cotton Wash Cloth Hand 4pcs</c:v>
                </c:pt>
                <c:pt idx="50">
                  <c:v>Christmas Elk Fence Yard Lawn Decorations Cute For Holidays</c:v>
                </c:pt>
                <c:pt idx="51">
                  <c:v>Christmas Fence Garden Decorations Outdoor For Holiday Home</c:v>
                </c:pt>
                <c:pt idx="52">
                  <c:v>Classic Black Cat Cotton Hemp Pillow Case For Home Car</c:v>
                </c:pt>
                <c:pt idx="53">
                  <c:v>Creative Owl Shape Keychain Black</c:v>
                </c:pt>
                <c:pt idx="54">
                  <c:v>Cushion Silicone Butt Cushion Summer Ice Cushion Honeycomb Gel Cushion</c:v>
                </c:pt>
                <c:pt idx="55">
                  <c:v>Cute Christmas Fence Garden Decorations For Holiday Home</c:v>
                </c:pt>
                <c:pt idx="56">
                  <c:v>Desk Foldable Fan Adjustable Fan Strong Wind 3 Gear Usb</c:v>
                </c:pt>
                <c:pt idx="57">
                  <c:v>DIY File Folder, Office Drawer File Holder, Pen Holder, Desktop Storage Rack</c:v>
                </c:pt>
                <c:pt idx="58">
                  <c:v>Electric LED UV Mosquito Killer Lamp, Outdoor/Indoor Fly Killer Trap Light -USB</c:v>
                </c:pt>
                <c:pt idx="59">
                  <c:v>Electronic Digital Display Vernier Caliper</c:v>
                </c:pt>
                <c:pt idx="60">
                  <c:v>Exfoliate And Exfoliate Face Towel - Black</c:v>
                </c:pt>
                <c:pt idx="61">
                  <c:v>Foldable Overbed Table/Desk</c:v>
                </c:pt>
                <c:pt idx="62">
                  <c:v>Genebre 115 In 1 Screwdriver Repairing Tool Set For IPhone Cellphone Hand Tool</c:v>
                </c:pt>
                <c:pt idx="63">
                  <c:v>Household Pineapple Peeler Peeler</c:v>
                </c:pt>
                <c:pt idx="64">
                  <c:v>Intelligent  LED Body Sensor Wireless Lighting Night Light USB</c:v>
                </c:pt>
                <c:pt idx="65">
                  <c:v>Konka Healty Electric Kettle, 24-hour Heat Preservation,1.5L,800W, White</c:v>
                </c:pt>
                <c:pt idx="66">
                  <c:v>Large Lazy Inflatable Sofa Chairs PVC Lounger Seat Bag</c:v>
                </c:pt>
                <c:pt idx="67">
                  <c:v>LASA 3 Tier Bamboo Shoe Bench Storage Shelf</c:v>
                </c:pt>
                <c:pt idx="68">
                  <c:v>LASA Aluminum Folding Truck Hand Cart - 68kg Max</c:v>
                </c:pt>
                <c:pt idx="69">
                  <c:v>LASA Digital Thermometer And Hydrometer</c:v>
                </c:pt>
                <c:pt idx="70">
                  <c:v>LASA FOLDING TABLE SERVING STAND</c:v>
                </c:pt>
                <c:pt idx="71">
                  <c:v>LASA Stainless Steel Double Wall Mount Soap Dispenser - 500ml</c:v>
                </c:pt>
                <c:pt idx="72">
                  <c:v>LED Eye Protection  Desk Lamp , Study, Reading, USB Fan - Double Pen Holder</c:v>
                </c:pt>
                <c:pt idx="73">
                  <c:v>LED Romantic Spaceship Starry Sky Projector,Children's Bedroom Night Light-Blue</c:v>
                </c:pt>
                <c:pt idx="74">
                  <c:v>LED Solar Street Light-fake Camera</c:v>
                </c:pt>
                <c:pt idx="75">
                  <c:v>LED Wall Digital Alarm Clock Study Home 12 / 24H Clock Calendar</c:v>
                </c:pt>
                <c:pt idx="76">
                  <c:v>Memory Foam Neck Pillow Cover, With Pillow Core - 50*30cm</c:v>
                </c:pt>
                <c:pt idx="77">
                  <c:v>Metal Decorative Hooks Key Hangers Entryway Wall Hooks Towel Hooks - Home</c:v>
                </c:pt>
                <c:pt idx="78">
                  <c:v>Metal Wall Clock Silver Dial Crystal Jewelry Round Home Decoration Wall Clock</c:v>
                </c:pt>
                <c:pt idx="79">
                  <c:v>Modern Sofa Throw Pillow Cover-45x45cm-Blue&amp;Red</c:v>
                </c:pt>
                <c:pt idx="80">
                  <c:v>Multifunction Laser Level With Adjustment Tripod</c:v>
                </c:pt>
                <c:pt idx="81">
                  <c:v>Multifunctional Hanging Storage Box Storage Bag (4 Layers)</c:v>
                </c:pt>
                <c:pt idx="82">
                  <c:v>MultiFunctional Storage Rack Multi-layer Bookshelf</c:v>
                </c:pt>
                <c:pt idx="83">
                  <c:v>Multi-purpose Rice Drainage Basket And Fruit And Vegetable Drainage Sieve</c:v>
                </c:pt>
                <c:pt idx="84">
                  <c:v>Mythco 120COB Solar Wall Ligt With Motion Sensor And Remote Control 3 Modes</c:v>
                </c:pt>
                <c:pt idx="85">
                  <c:v>Office Chair Lumbar Back Support Spine Posture Correction Pillow Car Cushion</c:v>
                </c:pt>
                <c:pt idx="86">
                  <c:v>Outdoor Portable Water Bottle With Medicine Box - 600ML - Black</c:v>
                </c:pt>
                <c:pt idx="87">
                  <c:v>Peacock  Throw Pillow Cushion Case For Home Car</c:v>
                </c:pt>
                <c:pt idx="88">
                  <c:v>Pen Grips For Kids Pen Grip Posture Correction Tool For Kids</c:v>
                </c:pt>
                <c:pt idx="89">
                  <c:v>Pilates Cloth Bag Waterproof Durable High Capacity Purple</c:v>
                </c:pt>
                <c:pt idx="90">
                  <c:v>Portable Home Small Air Humidifier 3-Speed Fan - Green</c:v>
                </c:pt>
                <c:pt idx="91">
                  <c:v>Portable Mini Cordless Car Vacuum Cleaner - Blue</c:v>
                </c:pt>
                <c:pt idx="92">
                  <c:v>Portable Soap Dispenser Kitchen Detergent Press Box Kitchen Tools</c:v>
                </c:pt>
                <c:pt idx="93">
                  <c:v>Portable Wardrobe Nonwoven With 3 Hanging Rods And 6 Storage Shelves</c:v>
                </c:pt>
                <c:pt idx="94">
                  <c:v>Portable Wine Table With Folding Round Table</c:v>
                </c:pt>
                <c:pt idx="95">
                  <c:v>Punch-free Great Load Bearing Bathroom Storage Rack Wall Shelf-White</c:v>
                </c:pt>
                <c:pt idx="96">
                  <c:v>Sewing Machine Needle Threader Stitch Insertion Tool Automatic Quick Sewing</c:v>
                </c:pt>
                <c:pt idx="97">
                  <c:v>Shower Cap Wide Elastic Band Cover Reusable Bashroom Cap</c:v>
                </c:pt>
                <c:pt idx="98">
                  <c:v>Shower Nozzle Cleaning Unclogging Needle Mini Crevice Small Hole Cleaning Brush</c:v>
                </c:pt>
                <c:pt idx="99">
                  <c:v>Simple Metal Dog Art Sculpture Decoration For Home Office</c:v>
                </c:pt>
                <c:pt idx="100">
                  <c:v>Thickening Multipurpose Non Stick Easy To Clean Heat Resistant Spoon Pad</c:v>
                </c:pt>
                <c:pt idx="101">
                  <c:v>VIC Wireless Vacuum Cleaner Dual Use For Home And Car 120W High Power Powerful</c:v>
                </c:pt>
                <c:pt idx="102">
                  <c:v>Wall Clock With Hidden Safe Box</c:v>
                </c:pt>
                <c:pt idx="103">
                  <c:v>Wall Mount Automatic Toothpaste Dispenser Toothbrush Holder Toothpaste Squeezer</c:v>
                </c:pt>
                <c:pt idx="104">
                  <c:v>Wall-mounted Sticker Punch-free Plug Fixer</c:v>
                </c:pt>
                <c:pt idx="105">
                  <c:v>Wall-Mounted Toothbrush Toothpaste Holder With Multiple Slots</c:v>
                </c:pt>
                <c:pt idx="106">
                  <c:v>Watercolour Gold Foil Textured Print Pillow Cover</c:v>
                </c:pt>
                <c:pt idx="107">
                  <c:v>Weighing Scale Digital Bathroom Body Fat Scale USB-Black</c:v>
                </c:pt>
                <c:pt idx="108">
                  <c:v>Wrought Iron Bathroom Shelf Wall Mounted Free Punch Toilet Rack</c:v>
                </c:pt>
              </c:strCache>
            </c:strRef>
          </c:cat>
          <c:val>
            <c:numRef>
              <c:f>'Top 10 Products by Rating'!$B$4:$B$113</c:f>
              <c:numCache>
                <c:formatCode>General</c:formatCode>
                <c:ptCount val="109"/>
                <c:pt idx="0">
                  <c:v>4.5</c:v>
                </c:pt>
                <c:pt idx="1">
                  <c:v>4.7</c:v>
                </c:pt>
                <c:pt idx="2">
                  <c:v>4.5</c:v>
                </c:pt>
                <c:pt idx="3">
                  <c:v>3.8</c:v>
                </c:pt>
                <c:pt idx="4">
                  <c:v>4.7</c:v>
                </c:pt>
                <c:pt idx="5">
                  <c:v>2.8</c:v>
                </c:pt>
                <c:pt idx="6">
                  <c:v>3.9</c:v>
                </c:pt>
                <c:pt idx="7">
                  <c:v>3.8</c:v>
                </c:pt>
                <c:pt idx="8">
                  <c:v>4.5999999999999996</c:v>
                </c:pt>
                <c:pt idx="9">
                  <c:v>3.9</c:v>
                </c:pt>
                <c:pt idx="10">
                  <c:v>3.9</c:v>
                </c:pt>
                <c:pt idx="11">
                  <c:v>4</c:v>
                </c:pt>
                <c:pt idx="12">
                  <c:v>3.9</c:v>
                </c:pt>
                <c:pt idx="13">
                  <c:v>3.9</c:v>
                </c:pt>
                <c:pt idx="14">
                  <c:v>3.9</c:v>
                </c:pt>
                <c:pt idx="15">
                  <c:v>3.9</c:v>
                </c:pt>
                <c:pt idx="16">
                  <c:v>3</c:v>
                </c:pt>
                <c:pt idx="17">
                  <c:v>2.2999999999999998</c:v>
                </c:pt>
                <c:pt idx="18">
                  <c:v>4.5999999999999996</c:v>
                </c:pt>
                <c:pt idx="19">
                  <c:v>3.9</c:v>
                </c:pt>
                <c:pt idx="20">
                  <c:v>3.3</c:v>
                </c:pt>
                <c:pt idx="21">
                  <c:v>3.9</c:v>
                </c:pt>
                <c:pt idx="22">
                  <c:v>4.8</c:v>
                </c:pt>
                <c:pt idx="23">
                  <c:v>3.9</c:v>
                </c:pt>
                <c:pt idx="24">
                  <c:v>3.9</c:v>
                </c:pt>
                <c:pt idx="25">
                  <c:v>2.5</c:v>
                </c:pt>
                <c:pt idx="26">
                  <c:v>4.0999999999999996</c:v>
                </c:pt>
                <c:pt idx="27">
                  <c:v>4.5</c:v>
                </c:pt>
                <c:pt idx="28">
                  <c:v>4.7</c:v>
                </c:pt>
                <c:pt idx="29">
                  <c:v>3.9</c:v>
                </c:pt>
                <c:pt idx="30">
                  <c:v>2.1</c:v>
                </c:pt>
                <c:pt idx="31">
                  <c:v>3.9</c:v>
                </c:pt>
                <c:pt idx="32">
                  <c:v>3.9</c:v>
                </c:pt>
                <c:pt idx="33">
                  <c:v>3.9</c:v>
                </c:pt>
                <c:pt idx="34">
                  <c:v>3.9</c:v>
                </c:pt>
                <c:pt idx="35">
                  <c:v>2.2000000000000002</c:v>
                </c:pt>
                <c:pt idx="36">
                  <c:v>3.9</c:v>
                </c:pt>
                <c:pt idx="37">
                  <c:v>3.9</c:v>
                </c:pt>
                <c:pt idx="38">
                  <c:v>2.6</c:v>
                </c:pt>
                <c:pt idx="39">
                  <c:v>3.9</c:v>
                </c:pt>
                <c:pt idx="40">
                  <c:v>5</c:v>
                </c:pt>
                <c:pt idx="41">
                  <c:v>2.2000000000000002</c:v>
                </c:pt>
                <c:pt idx="42">
                  <c:v>3.9</c:v>
                </c:pt>
                <c:pt idx="43">
                  <c:v>3.9</c:v>
                </c:pt>
                <c:pt idx="44">
                  <c:v>5</c:v>
                </c:pt>
                <c:pt idx="45">
                  <c:v>3.9</c:v>
                </c:pt>
                <c:pt idx="46">
                  <c:v>3.9</c:v>
                </c:pt>
                <c:pt idx="47">
                  <c:v>3.9</c:v>
                </c:pt>
                <c:pt idx="48">
                  <c:v>3.9</c:v>
                </c:pt>
                <c:pt idx="49">
                  <c:v>3.9</c:v>
                </c:pt>
                <c:pt idx="50">
                  <c:v>3.9</c:v>
                </c:pt>
                <c:pt idx="51">
                  <c:v>3.9</c:v>
                </c:pt>
                <c:pt idx="52">
                  <c:v>5</c:v>
                </c:pt>
                <c:pt idx="53">
                  <c:v>3.9</c:v>
                </c:pt>
                <c:pt idx="54">
                  <c:v>3.9</c:v>
                </c:pt>
                <c:pt idx="55">
                  <c:v>3.9</c:v>
                </c:pt>
                <c:pt idx="56">
                  <c:v>4</c:v>
                </c:pt>
                <c:pt idx="57">
                  <c:v>5</c:v>
                </c:pt>
                <c:pt idx="58">
                  <c:v>2.1</c:v>
                </c:pt>
                <c:pt idx="59">
                  <c:v>4.5999999999999996</c:v>
                </c:pt>
                <c:pt idx="60">
                  <c:v>4.3</c:v>
                </c:pt>
                <c:pt idx="61">
                  <c:v>4.4000000000000004</c:v>
                </c:pt>
                <c:pt idx="62">
                  <c:v>4.0999999999999996</c:v>
                </c:pt>
                <c:pt idx="63">
                  <c:v>4</c:v>
                </c:pt>
                <c:pt idx="64">
                  <c:v>2.7</c:v>
                </c:pt>
                <c:pt idx="65">
                  <c:v>5</c:v>
                </c:pt>
                <c:pt idx="66">
                  <c:v>3</c:v>
                </c:pt>
                <c:pt idx="67">
                  <c:v>4.3</c:v>
                </c:pt>
                <c:pt idx="68">
                  <c:v>5</c:v>
                </c:pt>
                <c:pt idx="69">
                  <c:v>4.5</c:v>
                </c:pt>
                <c:pt idx="70">
                  <c:v>4.8</c:v>
                </c:pt>
                <c:pt idx="71">
                  <c:v>3.9</c:v>
                </c:pt>
                <c:pt idx="72">
                  <c:v>4.3</c:v>
                </c:pt>
                <c:pt idx="73">
                  <c:v>4</c:v>
                </c:pt>
                <c:pt idx="74">
                  <c:v>3.9</c:v>
                </c:pt>
                <c:pt idx="75">
                  <c:v>4.5999999999999996</c:v>
                </c:pt>
                <c:pt idx="76">
                  <c:v>3</c:v>
                </c:pt>
                <c:pt idx="77">
                  <c:v>4.0999999999999996</c:v>
                </c:pt>
                <c:pt idx="78">
                  <c:v>3.9</c:v>
                </c:pt>
                <c:pt idx="79">
                  <c:v>3.9</c:v>
                </c:pt>
                <c:pt idx="80">
                  <c:v>4.2</c:v>
                </c:pt>
                <c:pt idx="81">
                  <c:v>3.9</c:v>
                </c:pt>
                <c:pt idx="82">
                  <c:v>3.9</c:v>
                </c:pt>
                <c:pt idx="83">
                  <c:v>3.9</c:v>
                </c:pt>
                <c:pt idx="84">
                  <c:v>3</c:v>
                </c:pt>
                <c:pt idx="85">
                  <c:v>3.9</c:v>
                </c:pt>
                <c:pt idx="86">
                  <c:v>3.9</c:v>
                </c:pt>
                <c:pt idx="87">
                  <c:v>5</c:v>
                </c:pt>
                <c:pt idx="88">
                  <c:v>3.9</c:v>
                </c:pt>
                <c:pt idx="89">
                  <c:v>3.9</c:v>
                </c:pt>
                <c:pt idx="90">
                  <c:v>4.8</c:v>
                </c:pt>
                <c:pt idx="91">
                  <c:v>4.5999999999999996</c:v>
                </c:pt>
                <c:pt idx="92">
                  <c:v>3.9</c:v>
                </c:pt>
                <c:pt idx="93">
                  <c:v>3.8</c:v>
                </c:pt>
                <c:pt idx="94">
                  <c:v>3.9</c:v>
                </c:pt>
                <c:pt idx="95">
                  <c:v>4.3</c:v>
                </c:pt>
                <c:pt idx="96">
                  <c:v>3.9</c:v>
                </c:pt>
                <c:pt idx="97">
                  <c:v>3.9</c:v>
                </c:pt>
                <c:pt idx="98">
                  <c:v>3.9</c:v>
                </c:pt>
                <c:pt idx="99">
                  <c:v>3.9</c:v>
                </c:pt>
                <c:pt idx="100">
                  <c:v>3.9</c:v>
                </c:pt>
                <c:pt idx="101">
                  <c:v>2.9</c:v>
                </c:pt>
                <c:pt idx="102">
                  <c:v>3.9</c:v>
                </c:pt>
                <c:pt idx="103">
                  <c:v>3.9</c:v>
                </c:pt>
                <c:pt idx="104">
                  <c:v>2</c:v>
                </c:pt>
                <c:pt idx="105">
                  <c:v>3.9</c:v>
                </c:pt>
                <c:pt idx="106">
                  <c:v>2.2999999999999998</c:v>
                </c:pt>
                <c:pt idx="107">
                  <c:v>4.7</c:v>
                </c:pt>
                <c:pt idx="108">
                  <c:v>3</c:v>
                </c:pt>
              </c:numCache>
            </c:numRef>
          </c:val>
          <c:extLst>
            <c:ext xmlns:c16="http://schemas.microsoft.com/office/drawing/2014/chart" uri="{C3380CC4-5D6E-409C-BE32-E72D297353CC}">
              <c16:uniqueId val="{00000000-2C41-4C28-A740-2CB1B576C17E}"/>
            </c:ext>
          </c:extLst>
        </c:ser>
        <c:dLbls>
          <c:showLegendKey val="0"/>
          <c:showVal val="0"/>
          <c:showCatName val="0"/>
          <c:showSerName val="0"/>
          <c:showPercent val="0"/>
          <c:showBubbleSize val="0"/>
        </c:dLbls>
        <c:gapWidth val="115"/>
        <c:overlap val="-20"/>
        <c:axId val="41457967"/>
        <c:axId val="41463247"/>
      </c:barChart>
      <c:catAx>
        <c:axId val="4145796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41463247"/>
        <c:crosses val="autoZero"/>
        <c:auto val="1"/>
        <c:lblAlgn val="ctr"/>
        <c:lblOffset val="100"/>
        <c:noMultiLvlLbl val="0"/>
      </c:catAx>
      <c:valAx>
        <c:axId val="4146324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41457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[Jumia Products.xlsx]Top 10 Products by Review!PivotTable4</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Products by Review</a:t>
            </a:r>
          </a:p>
        </c:rich>
      </c:tx>
      <c:layout>
        <c:manualLayout>
          <c:xMode val="edge"/>
          <c:yMode val="edge"/>
          <c:x val="0.33936268420186105"/>
          <c:y val="0.1039341982876571"/>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56763831160449207"/>
          <c:y val="0.24409286802112698"/>
          <c:w val="0.38882070478895059"/>
          <c:h val="0.67723113314539396"/>
        </c:manualLayout>
      </c:layout>
      <c:bar3DChart>
        <c:barDir val="bar"/>
        <c:grouping val="stacked"/>
        <c:varyColors val="0"/>
        <c:ser>
          <c:idx val="0"/>
          <c:order val="0"/>
          <c:tx>
            <c:strRef>
              <c:f>'Top 10 Products by Review'!$B$3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'Top 10 Products by Review'!$A$4:$A$113</c:f>
              <c:strCache>
                <c:ptCount val="109"/>
                <c:pt idx="0">
                  <c:v>1/2/3 Seater Elastic Sofa Cover,Living Room/Home Decor Chair Cover-Grey</c:v>
                </c:pt>
                <c:pt idx="1">
                  <c:v>100 Pcs Crochet Hook Tool Set Knitting Hook Set With Box</c:v>
                </c:pt>
                <c:pt idx="2">
                  <c:v>115  Piece Set Of Multifunctional Precision Screwdrivers</c:v>
                </c:pt>
                <c:pt idx="3">
                  <c:v>12 Litre Black Insulated Lunch Box</c:v>
                </c:pt>
                <c:pt idx="4">
                  <c:v>12 Litre Insulated Lunch Box Grey</c:v>
                </c:pt>
                <c:pt idx="5">
                  <c:v>120W Cordless Vacuum Cleaners Handheld Electric Vacuum Cleaner</c:v>
                </c:pt>
                <c:pt idx="6">
                  <c:v>12V 19500rpm Handheld Electric Angle Grinder Tool - UK - Yellow/Black</c:v>
                </c:pt>
                <c:pt idx="7">
                  <c:v>13 In 1 Home Repair Tools Box Kit Set</c:v>
                </c:pt>
                <c:pt idx="8">
                  <c:v>137 Pieces Cake Decorating Tool Set Baking Supplies</c:v>
                </c:pt>
                <c:pt idx="9">
                  <c:v>1PC Refrigerator Food Seal Pocket Fridge Bags</c:v>
                </c:pt>
                <c:pt idx="10">
                  <c:v>2 Pairs Cowhide Split Leather Work Gloves.32â„‰ Or Above Welding Gloves</c:v>
                </c:pt>
                <c:pt idx="11">
                  <c:v>220V 60W Electric Soldering Iron Kits With Tools, Tips, And Multimeter</c:v>
                </c:pt>
                <c:pt idx="12">
                  <c:v>24 Grid Wall-mounted Sundries Organiser Fabric Closet Bag Storage Rack</c:v>
                </c:pt>
                <c:pt idx="13">
                  <c:v>2PCS Ice Silk Square Cushion Cover Pillowcases - 65x65cm</c:v>
                </c:pt>
                <c:pt idx="14">
                  <c:v>2pcs Solar Street Light Flood Light Outdoor</c:v>
                </c:pt>
                <c:pt idx="15">
                  <c:v>2PCS/LOT Solar LED Outdoor Intelligent Light Controlled Wall Lamp</c:v>
                </c:pt>
                <c:pt idx="16">
                  <c:v>32PCS Portable Cordless Drill Set With Cyclic Battery Drive -26 Variable Speed</c:v>
                </c:pt>
                <c:pt idx="17">
                  <c:v>380ML USB Rechargeable Portable Small Blenders And Juicers</c:v>
                </c:pt>
                <c:pt idx="18">
                  <c:v>3D Waterproof EVA Plastic Shower Curtain 1.8*2Mtrs</c:v>
                </c:pt>
                <c:pt idx="19">
                  <c:v>3PCS Rotary Scraper Thermomix For Kitchen</c:v>
                </c:pt>
                <c:pt idx="20">
                  <c:v>3PCS Single Head Knitting Crochet Sweater Needle Set</c:v>
                </c:pt>
                <c:pt idx="21">
                  <c:v>4 Piece Coloured Stainless Steel Kitchenware Set</c:v>
                </c:pt>
                <c:pt idx="22">
                  <c:v>40cm Gold DIY Acrylic Wall Sticker Clock</c:v>
                </c:pt>
                <c:pt idx="23">
                  <c:v>4M Float Switch Water Level Controller -Water Tank</c:v>
                </c:pt>
                <c:pt idx="24">
                  <c:v>4pcs Bathroom/Kitchen Towel Rack,Roll Paper Holder,Towel Bars,Hook</c:v>
                </c:pt>
                <c:pt idx="25">
                  <c:v>5 Pieces/set Of Stainless Steel Induction Cooker Pots</c:v>
                </c:pt>
                <c:pt idx="26">
                  <c:v>52 Pieces Cake Decorating Tool Set Gift Kit Baking Supplies</c:v>
                </c:pt>
                <c:pt idx="27">
                  <c:v>53 Pieces/Set Yarn Knitting Crochet Hooks With Bag - Pansies</c:v>
                </c:pt>
                <c:pt idx="28">
                  <c:v>53Pcs/Set Yarn Knitting Crochet Hooks With Bag - Fortune Cat</c:v>
                </c:pt>
                <c:pt idx="29">
                  <c:v>5m Waterproof Spherical LED String Lights Outdoor Ball Chain Lights Party Lighting Decoration Adjustable</c:v>
                </c:pt>
                <c:pt idx="30">
                  <c:v>5-PCS Stainless Steel Cooking Pot Set With Steamed Slices</c:v>
                </c:pt>
                <c:pt idx="31">
                  <c:v>6 In 1 Bottle Can Opener Multifunctional Easy Opener</c:v>
                </c:pt>
                <c:pt idx="32">
                  <c:v>6 Layers Steel Pipe Assembling Dustproof Storage Shoe Cabinet</c:v>
                </c:pt>
                <c:pt idx="33">
                  <c:v>60W Hot Melt Glue Sprayer - Efficient And Stable Glue Dispensing</c:v>
                </c:pt>
                <c:pt idx="34">
                  <c:v>7PCS Silicone Thumb Knife Finger Protector Vegetable Harvesting Knife</c:v>
                </c:pt>
                <c:pt idx="35">
                  <c:v>7-piece Set Of Storage Bags, Travel Storage Bags, Shoe Bags</c:v>
                </c:pt>
                <c:pt idx="36">
                  <c:v>8in1 Screwdriver With LED Light</c:v>
                </c:pt>
                <c:pt idx="37">
                  <c:v>9pcs Gas Mask, For Painting, Dust, Formaldehyde Grinding, Polishing</c:v>
                </c:pt>
                <c:pt idx="38">
                  <c:v>Agapeon Toothbrush Holder And Toothpaste Dispenser</c:v>
                </c:pt>
                <c:pt idx="39">
                  <c:v>Angle Measuring Tool Full Metal Multi Angle Measuring Tool</c:v>
                </c:pt>
                <c:pt idx="40">
                  <c:v>Anti-Skid Absorbent Insulation Coaster  For Home Office</c:v>
                </c:pt>
                <c:pt idx="41">
                  <c:v>Artificial Potted Flowers Room Decorative Flowers (2 Pieces)</c:v>
                </c:pt>
                <c:pt idx="42">
                  <c:v>Baby Early Education Shape And Color Cognitive Training Toys</c:v>
                </c:pt>
                <c:pt idx="43">
                  <c:v>Balloon Insert, Birthday Party Balloon Set, PU Leather</c:v>
                </c:pt>
                <c:pt idx="44">
                  <c:v>Bedroom Simple Floor Hanging Clothes Rack Single Pole Hat Rack - White</c:v>
                </c:pt>
                <c:pt idx="45">
                  <c:v>Black Simple Water Cup Wine Coaster Anti Slip Absorbent</c:v>
                </c:pt>
                <c:pt idx="46">
                  <c:v>Brush &amp; Paintbrush Cleaning Tool Pink</c:v>
                </c:pt>
                <c:pt idx="47">
                  <c:v>Car Phone Charging Stand</c:v>
                </c:pt>
                <c:pt idx="48">
                  <c:v>Cartoon Car Decoration Cute Individuality For Car Home Desk</c:v>
                </c:pt>
                <c:pt idx="49">
                  <c:v>Cartoon Embroidered Mini Towel Bear Cotton Wash Cloth Hand 4pcs</c:v>
                </c:pt>
                <c:pt idx="50">
                  <c:v>Christmas Elk Fence Yard Lawn Decorations Cute For Holidays</c:v>
                </c:pt>
                <c:pt idx="51">
                  <c:v>Christmas Fence Garden Decorations Outdoor For Holiday Home</c:v>
                </c:pt>
                <c:pt idx="52">
                  <c:v>Classic Black Cat Cotton Hemp Pillow Case For Home Car</c:v>
                </c:pt>
                <c:pt idx="53">
                  <c:v>Creative Owl Shape Keychain Black</c:v>
                </c:pt>
                <c:pt idx="54">
                  <c:v>Cushion Silicone Butt Cushion Summer Ice Cushion Honeycomb Gel Cushion</c:v>
                </c:pt>
                <c:pt idx="55">
                  <c:v>Cute Christmas Fence Garden Decorations For Holiday Home</c:v>
                </c:pt>
                <c:pt idx="56">
                  <c:v>Desk Foldable Fan Adjustable Fan Strong Wind 3 Gear Usb</c:v>
                </c:pt>
                <c:pt idx="57">
                  <c:v>DIY File Folder, Office Drawer File Holder, Pen Holder, Desktop Storage Rack</c:v>
                </c:pt>
                <c:pt idx="58">
                  <c:v>Electric LED UV Mosquito Killer Lamp, Outdoor/Indoor Fly Killer Trap Light -USB</c:v>
                </c:pt>
                <c:pt idx="59">
                  <c:v>Electronic Digital Display Vernier Caliper</c:v>
                </c:pt>
                <c:pt idx="60">
                  <c:v>Exfoliate And Exfoliate Face Towel - Black</c:v>
                </c:pt>
                <c:pt idx="61">
                  <c:v>Foldable Overbed Table/Desk</c:v>
                </c:pt>
                <c:pt idx="62">
                  <c:v>Genebre 115 In 1 Screwdriver Repairing Tool Set For IPhone Cellphone Hand Tool</c:v>
                </c:pt>
                <c:pt idx="63">
                  <c:v>Household Pineapple Peeler Peeler</c:v>
                </c:pt>
                <c:pt idx="64">
                  <c:v>Intelligent  LED Body Sensor Wireless Lighting Night Light USB</c:v>
                </c:pt>
                <c:pt idx="65">
                  <c:v>Konka Healty Electric Kettle, 24-hour Heat Preservation,1.5L,800W, White</c:v>
                </c:pt>
                <c:pt idx="66">
                  <c:v>Large Lazy Inflatable Sofa Chairs PVC Lounger Seat Bag</c:v>
                </c:pt>
                <c:pt idx="67">
                  <c:v>LASA 3 Tier Bamboo Shoe Bench Storage Shelf</c:v>
                </c:pt>
                <c:pt idx="68">
                  <c:v>LASA Aluminum Folding Truck Hand Cart - 68kg Max</c:v>
                </c:pt>
                <c:pt idx="69">
                  <c:v>LASA Digital Thermometer And Hydrometer</c:v>
                </c:pt>
                <c:pt idx="70">
                  <c:v>LASA FOLDING TABLE SERVING STAND</c:v>
                </c:pt>
                <c:pt idx="71">
                  <c:v>LASA Stainless Steel Double Wall Mount Soap Dispenser - 500ml</c:v>
                </c:pt>
                <c:pt idx="72">
                  <c:v>LED Eye Protection  Desk Lamp , Study, Reading, USB Fan - Double Pen Holder</c:v>
                </c:pt>
                <c:pt idx="73">
                  <c:v>LED Romantic Spaceship Starry Sky Projector,Children's Bedroom Night Light-Blue</c:v>
                </c:pt>
                <c:pt idx="74">
                  <c:v>LED Solar Street Light-fake Camera</c:v>
                </c:pt>
                <c:pt idx="75">
                  <c:v>LED Wall Digital Alarm Clock Study Home 12 / 24H Clock Calendar</c:v>
                </c:pt>
                <c:pt idx="76">
                  <c:v>Memory Foam Neck Pillow Cover, With Pillow Core - 50*30cm</c:v>
                </c:pt>
                <c:pt idx="77">
                  <c:v>Metal Decorative Hooks Key Hangers Entryway Wall Hooks Towel Hooks - Home</c:v>
                </c:pt>
                <c:pt idx="78">
                  <c:v>Metal Wall Clock Silver Dial Crystal Jewelry Round Home Decoration Wall Clock</c:v>
                </c:pt>
                <c:pt idx="79">
                  <c:v>Modern Sofa Throw Pillow Cover-45x45cm-Blue&amp;Red</c:v>
                </c:pt>
                <c:pt idx="80">
                  <c:v>Multifunction Laser Level With Adjustment Tripod</c:v>
                </c:pt>
                <c:pt idx="81">
                  <c:v>Multifunctional Hanging Storage Box Storage Bag (4 Layers)</c:v>
                </c:pt>
                <c:pt idx="82">
                  <c:v>MultiFunctional Storage Rack Multi-layer Bookshelf</c:v>
                </c:pt>
                <c:pt idx="83">
                  <c:v>Multi-purpose Rice Drainage Basket And Fruit And Vegetable Drainage Sieve</c:v>
                </c:pt>
                <c:pt idx="84">
                  <c:v>Mythco 120COB Solar Wall Ligt With Motion Sensor And Remote Control 3 Modes</c:v>
                </c:pt>
                <c:pt idx="85">
                  <c:v>Office Chair Lumbar Back Support Spine Posture Correction Pillow Car Cushion</c:v>
                </c:pt>
                <c:pt idx="86">
                  <c:v>Outdoor Portable Water Bottle With Medicine Box - 600ML - Black</c:v>
                </c:pt>
                <c:pt idx="87">
                  <c:v>Peacock  Throw Pillow Cushion Case For Home Car</c:v>
                </c:pt>
                <c:pt idx="88">
                  <c:v>Pen Grips For Kids Pen Grip Posture Correction Tool For Kids</c:v>
                </c:pt>
                <c:pt idx="89">
                  <c:v>Pilates Cloth Bag Waterproof Durable High Capacity Purple</c:v>
                </c:pt>
                <c:pt idx="90">
                  <c:v>Portable Home Small Air Humidifier 3-Speed Fan - Green</c:v>
                </c:pt>
                <c:pt idx="91">
                  <c:v>Portable Mini Cordless Car Vacuum Cleaner - Blue</c:v>
                </c:pt>
                <c:pt idx="92">
                  <c:v>Portable Soap Dispenser Kitchen Detergent Press Box Kitchen Tools</c:v>
                </c:pt>
                <c:pt idx="93">
                  <c:v>Portable Wardrobe Nonwoven With 3 Hanging Rods And 6 Storage Shelves</c:v>
                </c:pt>
                <c:pt idx="94">
                  <c:v>Portable Wine Table With Folding Round Table</c:v>
                </c:pt>
                <c:pt idx="95">
                  <c:v>Punch-free Great Load Bearing Bathroom Storage Rack Wall Shelf-White</c:v>
                </c:pt>
                <c:pt idx="96">
                  <c:v>Sewing Machine Needle Threader Stitch Insertion Tool Automatic Quick Sewing</c:v>
                </c:pt>
                <c:pt idx="97">
                  <c:v>Shower Cap Wide Elastic Band Cover Reusable Bashroom Cap</c:v>
                </c:pt>
                <c:pt idx="98">
                  <c:v>Shower Nozzle Cleaning Unclogging Needle Mini Crevice Small Hole Cleaning Brush</c:v>
                </c:pt>
                <c:pt idx="99">
                  <c:v>Simple Metal Dog Art Sculpture Decoration For Home Office</c:v>
                </c:pt>
                <c:pt idx="100">
                  <c:v>Thickening Multipurpose Non Stick Easy To Clean Heat Resistant Spoon Pad</c:v>
                </c:pt>
                <c:pt idx="101">
                  <c:v>VIC Wireless Vacuum Cleaner Dual Use For Home And Car 120W High Power Powerful</c:v>
                </c:pt>
                <c:pt idx="102">
                  <c:v>Wall Clock With Hidden Safe Box</c:v>
                </c:pt>
                <c:pt idx="103">
                  <c:v>Wall Mount Automatic Toothpaste Dispenser Toothbrush Holder Toothpaste Squeezer</c:v>
                </c:pt>
                <c:pt idx="104">
                  <c:v>Wall-mounted Sticker Punch-free Plug Fixer</c:v>
                </c:pt>
                <c:pt idx="105">
                  <c:v>Wall-Mounted Toothbrush Toothpaste Holder With Multiple Slots</c:v>
                </c:pt>
                <c:pt idx="106">
                  <c:v>Watercolour Gold Foil Textured Print Pillow Cover</c:v>
                </c:pt>
                <c:pt idx="107">
                  <c:v>Weighing Scale Digital Bathroom Body Fat Scale USB-Black</c:v>
                </c:pt>
                <c:pt idx="108">
                  <c:v>Wrought Iron Bathroom Shelf Wall Mounted Free Punch Toilet Rack</c:v>
                </c:pt>
              </c:strCache>
            </c:strRef>
          </c:cat>
          <c:val>
            <c:numRef>
              <c:f>'Top 10 Products by Review'!$B$4:$B$113</c:f>
              <c:numCache>
                <c:formatCode>General</c:formatCode>
                <c:ptCount val="109"/>
                <c:pt idx="0">
                  <c:v>22</c:v>
                </c:pt>
                <c:pt idx="1">
                  <c:v>5</c:v>
                </c:pt>
                <c:pt idx="2">
                  <c:v>22</c:v>
                </c:pt>
                <c:pt idx="3">
                  <c:v>14</c:v>
                </c:pt>
                <c:pt idx="4">
                  <c:v>15</c:v>
                </c:pt>
                <c:pt idx="5">
                  <c:v>1</c:v>
                </c:pt>
                <c:pt idx="6">
                  <c:v>14</c:v>
                </c:pt>
                <c:pt idx="7">
                  <c:v>20</c:v>
                </c:pt>
                <c:pt idx="8">
                  <c:v>2</c:v>
                </c:pt>
                <c:pt idx="9">
                  <c:v>14</c:v>
                </c:pt>
                <c:pt idx="10">
                  <c:v>14</c:v>
                </c:pt>
                <c:pt idx="11">
                  <c:v>12</c:v>
                </c:pt>
                <c:pt idx="12">
                  <c:v>14</c:v>
                </c:pt>
                <c:pt idx="13">
                  <c:v>14</c:v>
                </c:pt>
                <c:pt idx="14">
                  <c:v>14</c:v>
                </c:pt>
                <c:pt idx="15">
                  <c:v>14</c:v>
                </c:pt>
                <c:pt idx="16">
                  <c:v>20</c:v>
                </c:pt>
                <c:pt idx="17">
                  <c:v>18</c:v>
                </c:pt>
                <c:pt idx="18">
                  <c:v>4</c:v>
                </c:pt>
                <c:pt idx="19">
                  <c:v>14</c:v>
                </c:pt>
                <c:pt idx="20">
                  <c:v>14</c:v>
                </c:pt>
                <c:pt idx="21">
                  <c:v>14</c:v>
                </c:pt>
                <c:pt idx="22">
                  <c:v>15</c:v>
                </c:pt>
                <c:pt idx="23">
                  <c:v>14</c:v>
                </c:pt>
                <c:pt idx="24">
                  <c:v>14</c:v>
                </c:pt>
                <c:pt idx="25">
                  <c:v>19</c:v>
                </c:pt>
                <c:pt idx="26">
                  <c:v>9</c:v>
                </c:pt>
                <c:pt idx="27">
                  <c:v>7</c:v>
                </c:pt>
                <c:pt idx="28">
                  <c:v>9</c:v>
                </c:pt>
                <c:pt idx="29">
                  <c:v>14</c:v>
                </c:pt>
                <c:pt idx="30">
                  <c:v>14</c:v>
                </c:pt>
                <c:pt idx="31">
                  <c:v>14</c:v>
                </c:pt>
                <c:pt idx="32">
                  <c:v>14</c:v>
                </c:pt>
                <c:pt idx="33">
                  <c:v>14</c:v>
                </c:pt>
                <c:pt idx="34">
                  <c:v>14</c:v>
                </c:pt>
                <c:pt idx="35">
                  <c:v>19</c:v>
                </c:pt>
                <c:pt idx="36">
                  <c:v>14</c:v>
                </c:pt>
                <c:pt idx="37">
                  <c:v>14</c:v>
                </c:pt>
                <c:pt idx="38">
                  <c:v>10</c:v>
                </c:pt>
                <c:pt idx="39">
                  <c:v>14</c:v>
                </c:pt>
                <c:pt idx="40">
                  <c:v>22</c:v>
                </c:pt>
                <c:pt idx="41">
                  <c:v>19</c:v>
                </c:pt>
                <c:pt idx="42">
                  <c:v>14</c:v>
                </c:pt>
                <c:pt idx="43">
                  <c:v>14</c:v>
                </c:pt>
                <c:pt idx="44">
                  <c:v>23</c:v>
                </c:pt>
                <c:pt idx="45">
                  <c:v>14</c:v>
                </c:pt>
                <c:pt idx="46">
                  <c:v>14</c:v>
                </c:pt>
                <c:pt idx="47">
                  <c:v>14</c:v>
                </c:pt>
                <c:pt idx="48">
                  <c:v>14</c:v>
                </c:pt>
                <c:pt idx="49">
                  <c:v>14</c:v>
                </c:pt>
                <c:pt idx="50">
                  <c:v>14</c:v>
                </c:pt>
                <c:pt idx="51">
                  <c:v>14</c:v>
                </c:pt>
                <c:pt idx="52">
                  <c:v>22</c:v>
                </c:pt>
                <c:pt idx="53">
                  <c:v>14</c:v>
                </c:pt>
                <c:pt idx="54">
                  <c:v>14</c:v>
                </c:pt>
                <c:pt idx="55">
                  <c:v>14</c:v>
                </c:pt>
                <c:pt idx="56">
                  <c:v>22</c:v>
                </c:pt>
                <c:pt idx="57">
                  <c:v>23</c:v>
                </c:pt>
                <c:pt idx="58">
                  <c:v>18</c:v>
                </c:pt>
                <c:pt idx="59">
                  <c:v>3</c:v>
                </c:pt>
                <c:pt idx="60">
                  <c:v>17</c:v>
                </c:pt>
                <c:pt idx="61">
                  <c:v>13</c:v>
                </c:pt>
                <c:pt idx="62">
                  <c:v>15</c:v>
                </c:pt>
                <c:pt idx="63">
                  <c:v>23</c:v>
                </c:pt>
                <c:pt idx="64">
                  <c:v>12</c:v>
                </c:pt>
                <c:pt idx="65">
                  <c:v>23</c:v>
                </c:pt>
                <c:pt idx="66">
                  <c:v>20</c:v>
                </c:pt>
                <c:pt idx="67">
                  <c:v>18</c:v>
                </c:pt>
                <c:pt idx="68">
                  <c:v>21</c:v>
                </c:pt>
                <c:pt idx="69">
                  <c:v>19</c:v>
                </c:pt>
                <c:pt idx="70">
                  <c:v>20</c:v>
                </c:pt>
                <c:pt idx="71">
                  <c:v>14</c:v>
                </c:pt>
                <c:pt idx="72">
                  <c:v>17</c:v>
                </c:pt>
                <c:pt idx="73">
                  <c:v>19</c:v>
                </c:pt>
                <c:pt idx="74">
                  <c:v>14</c:v>
                </c:pt>
                <c:pt idx="75">
                  <c:v>20</c:v>
                </c:pt>
                <c:pt idx="76">
                  <c:v>23</c:v>
                </c:pt>
                <c:pt idx="77">
                  <c:v>13</c:v>
                </c:pt>
                <c:pt idx="78">
                  <c:v>14</c:v>
                </c:pt>
                <c:pt idx="79">
                  <c:v>14</c:v>
                </c:pt>
                <c:pt idx="80">
                  <c:v>17</c:v>
                </c:pt>
                <c:pt idx="81">
                  <c:v>14</c:v>
                </c:pt>
                <c:pt idx="82">
                  <c:v>14</c:v>
                </c:pt>
                <c:pt idx="83">
                  <c:v>14</c:v>
                </c:pt>
                <c:pt idx="84">
                  <c:v>16</c:v>
                </c:pt>
                <c:pt idx="85">
                  <c:v>14</c:v>
                </c:pt>
                <c:pt idx="86">
                  <c:v>14</c:v>
                </c:pt>
                <c:pt idx="87">
                  <c:v>22</c:v>
                </c:pt>
                <c:pt idx="88">
                  <c:v>14</c:v>
                </c:pt>
                <c:pt idx="89">
                  <c:v>14</c:v>
                </c:pt>
                <c:pt idx="90">
                  <c:v>20</c:v>
                </c:pt>
                <c:pt idx="91">
                  <c:v>8</c:v>
                </c:pt>
                <c:pt idx="92">
                  <c:v>14</c:v>
                </c:pt>
                <c:pt idx="93">
                  <c:v>15</c:v>
                </c:pt>
                <c:pt idx="94">
                  <c:v>14</c:v>
                </c:pt>
                <c:pt idx="95">
                  <c:v>6</c:v>
                </c:pt>
                <c:pt idx="96">
                  <c:v>14</c:v>
                </c:pt>
                <c:pt idx="97">
                  <c:v>14</c:v>
                </c:pt>
                <c:pt idx="98">
                  <c:v>14</c:v>
                </c:pt>
                <c:pt idx="99">
                  <c:v>14</c:v>
                </c:pt>
                <c:pt idx="100">
                  <c:v>14</c:v>
                </c:pt>
                <c:pt idx="101">
                  <c:v>11</c:v>
                </c:pt>
                <c:pt idx="102">
                  <c:v>14</c:v>
                </c:pt>
                <c:pt idx="103">
                  <c:v>14</c:v>
                </c:pt>
                <c:pt idx="104">
                  <c:v>23</c:v>
                </c:pt>
                <c:pt idx="105">
                  <c:v>14</c:v>
                </c:pt>
                <c:pt idx="106">
                  <c:v>19</c:v>
                </c:pt>
                <c:pt idx="107">
                  <c:v>18</c:v>
                </c:pt>
                <c:pt idx="108">
                  <c:v>20</c:v>
                </c:pt>
              </c:numCache>
            </c:numRef>
          </c:val>
          <c:extLst>
            <c:ext xmlns:c16="http://schemas.microsoft.com/office/drawing/2014/chart" uri="{C3380CC4-5D6E-409C-BE32-E72D297353CC}">
              <c16:uniqueId val="{00000000-E539-44C9-81DE-83D94FFCFDEB}"/>
            </c:ext>
          </c:extLst>
        </c:ser>
        <c:dLbls>
          <c:showLegendKey val="0"/>
          <c:showVal val="0"/>
          <c:showCatName val="0"/>
          <c:showSerName val="0"/>
          <c:showPercent val="0"/>
          <c:showBubbleSize val="0"/>
        </c:dLbls>
        <c:gapWidth val="150"/>
        <c:shape val="box"/>
        <c:axId val="1897792223"/>
        <c:axId val="1897784543"/>
        <c:axId val="0"/>
      </c:bar3DChart>
      <c:catAx>
        <c:axId val="189779222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897784543"/>
        <c:crosses val="autoZero"/>
        <c:auto val="1"/>
        <c:lblAlgn val="ctr"/>
        <c:lblOffset val="100"/>
        <c:noMultiLvlLbl val="0"/>
      </c:catAx>
      <c:valAx>
        <c:axId val="1897784543"/>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897792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[Jumia Products.xlsx]Product by Rating Category!PivotTable21</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 by Rating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'Product by Rating Category'!$B$3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1B8-4C70-9DB0-E40F1F08C15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1B8-4C70-9DB0-E40F1F08C15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1B8-4C70-9DB0-E40F1F08C15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'Product by Rating Category'!$A$4:$A$7</c:f>
              <c:strCache>
                <c:ptCount val="3"/>
                <c:pt idx="0">
                  <c:v>Average</c:v>
                </c:pt>
                <c:pt idx="1">
                  <c:v>Excellent</c:v>
                </c:pt>
                <c:pt idx="2">
                  <c:v>Poor</c:v>
                </c:pt>
              </c:strCache>
            </c:strRef>
          </c:cat>
          <c:val>
            <c:numRef>
              <c:f>'Product by Rating Category'!$B$4:$B$7</c:f>
              <c:numCache>
                <c:formatCode>General</c:formatCode>
                <c:ptCount val="3"/>
                <c:pt idx="0">
                  <c:v>64</c:v>
                </c:pt>
                <c:pt idx="1">
                  <c:v>36</c:v>
                </c:pt>
                <c:pt idx="2">
                  <c:v>12</c:v>
                </c:pt>
              </c:numCache>
            </c:numRef>
          </c:val>
          <c:extLst>
            <c:ext xmlns:c16="http://schemas.microsoft.com/office/drawing/2014/chart" uri="{C3380CC4-5D6E-409C-BE32-E72D297353CC}">
              <c16:uniqueId val="{00000006-A1B8-4C70-9DB0-E40F1F08C15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[Jumia Products.xlsx]Product by Discount Category!PivotTable1</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 by Discount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'Product by Discount Category'!$B$3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EE50-4F67-83CB-A1128F2E5C6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EE50-4F67-83CB-A1128F2E5C6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EE50-4F67-83CB-A1128F2E5C6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'Product by Discount Category'!$A$4:$A$7</c:f>
              <c:strCache>
                <c:ptCount val="3"/>
                <c:pt idx="0">
                  <c:v>High Discount</c:v>
                </c:pt>
                <c:pt idx="1">
                  <c:v>Low Discount</c:v>
                </c:pt>
                <c:pt idx="2">
                  <c:v>Medium Discount</c:v>
                </c:pt>
              </c:strCache>
            </c:strRef>
          </c:cat>
          <c:val>
            <c:numRef>
              <c:f>'Product by Discount Category'!$B$4:$B$7</c:f>
              <c:numCache>
                <c:formatCode>General</c:formatCode>
                <c:ptCount val="3"/>
                <c:pt idx="0">
                  <c:v>62</c:v>
                </c:pt>
                <c:pt idx="1">
                  <c:v>18</c:v>
                </c:pt>
                <c:pt idx="2">
                  <c:v>32</c:v>
                </c:pt>
              </c:numCache>
            </c:numRef>
          </c:val>
          <c:extLst>
            <c:ext xmlns:c16="http://schemas.microsoft.com/office/drawing/2014/chart" uri="{C3380CC4-5D6E-409C-BE32-E72D297353CC}">
              <c16:uniqueId val="{00000006-EE50-4F67-83CB-A1128F2E5C6A}"/>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Correlation between Discount Percentage and Number of Reviews</a:t>
            </a:r>
          </a:p>
        </c:rich>
      </c:tx>
      <c:layout>
        <c:manualLayout>
          <c:xMode val="edge"/>
          <c:yMode val="edge"/>
          <c:x val="0.13219275009978593"/>
          <c:y val="1.538461538461538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lotArea>
      <c:layout/>
      <c:scatterChart>
        <c:scatterStyle val="lineMarker"/>
        <c:varyColors val="0"/>
        <c:ser>
          <c:idx val="0"/>
          <c:order val="0"/>
          <c:tx>
            <c:strRef>
              <c:f>'CLEANED DATASET'!$G$1</c:f>
              <c:strCache>
                <c:ptCount val="1"/>
                <c:pt idx="0">
                  <c:v>Review</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'CLEANED DATASET'!$E$2:$E$113</c:f>
              <c:numCache>
                <c:formatCode>0%</c:formatCode>
                <c:ptCount val="112"/>
                <c:pt idx="0">
                  <c:v>0.43</c:v>
                </c:pt>
                <c:pt idx="1">
                  <c:v>0.37</c:v>
                </c:pt>
                <c:pt idx="2">
                  <c:v>0.43</c:v>
                </c:pt>
                <c:pt idx="3">
                  <c:v>0.14000000000000001</c:v>
                </c:pt>
                <c:pt idx="4">
                  <c:v>0.5</c:v>
                </c:pt>
                <c:pt idx="5">
                  <c:v>0.08</c:v>
                </c:pt>
                <c:pt idx="6">
                  <c:v>0.5</c:v>
                </c:pt>
                <c:pt idx="7">
                  <c:v>0.22</c:v>
                </c:pt>
                <c:pt idx="8">
                  <c:v>0.02</c:v>
                </c:pt>
                <c:pt idx="9">
                  <c:v>0.55000000000000004</c:v>
                </c:pt>
                <c:pt idx="10">
                  <c:v>0.45</c:v>
                </c:pt>
                <c:pt idx="11">
                  <c:v>0.02</c:v>
                </c:pt>
                <c:pt idx="12">
                  <c:v>0.02</c:v>
                </c:pt>
                <c:pt idx="13">
                  <c:v>0.48</c:v>
                </c:pt>
                <c:pt idx="14">
                  <c:v>0.41</c:v>
                </c:pt>
                <c:pt idx="15">
                  <c:v>0.48</c:v>
                </c:pt>
                <c:pt idx="16">
                  <c:v>0.18</c:v>
                </c:pt>
                <c:pt idx="17">
                  <c:v>0.02</c:v>
                </c:pt>
                <c:pt idx="18">
                  <c:v>0.25</c:v>
                </c:pt>
                <c:pt idx="19">
                  <c:v>0.26</c:v>
                </c:pt>
                <c:pt idx="20">
                  <c:v>0.22</c:v>
                </c:pt>
                <c:pt idx="21">
                  <c:v>0.02</c:v>
                </c:pt>
                <c:pt idx="22">
                  <c:v>0.46</c:v>
                </c:pt>
                <c:pt idx="23">
                  <c:v>0.11</c:v>
                </c:pt>
                <c:pt idx="24">
                  <c:v>0.14000000000000001</c:v>
                </c:pt>
                <c:pt idx="25">
                  <c:v>0.54</c:v>
                </c:pt>
                <c:pt idx="26">
                  <c:v>0.03</c:v>
                </c:pt>
                <c:pt idx="27">
                  <c:v>0.46</c:v>
                </c:pt>
                <c:pt idx="28">
                  <c:v>0.43</c:v>
                </c:pt>
                <c:pt idx="29">
                  <c:v>0.33</c:v>
                </c:pt>
                <c:pt idx="30">
                  <c:v>0.5</c:v>
                </c:pt>
                <c:pt idx="31">
                  <c:v>0.04</c:v>
                </c:pt>
                <c:pt idx="32">
                  <c:v>0.47</c:v>
                </c:pt>
                <c:pt idx="33">
                  <c:v>0.46</c:v>
                </c:pt>
                <c:pt idx="34">
                  <c:v>0.19</c:v>
                </c:pt>
                <c:pt idx="35">
                  <c:v>0.34</c:v>
                </c:pt>
                <c:pt idx="36">
                  <c:v>0.35</c:v>
                </c:pt>
                <c:pt idx="37">
                  <c:v>0.48</c:v>
                </c:pt>
                <c:pt idx="38">
                  <c:v>0.38</c:v>
                </c:pt>
                <c:pt idx="39">
                  <c:v>0.55000000000000004</c:v>
                </c:pt>
                <c:pt idx="40">
                  <c:v>0.42</c:v>
                </c:pt>
                <c:pt idx="41">
                  <c:v>0.49</c:v>
                </c:pt>
                <c:pt idx="42">
                  <c:v>0.54</c:v>
                </c:pt>
                <c:pt idx="43">
                  <c:v>0.28999999999999998</c:v>
                </c:pt>
                <c:pt idx="44">
                  <c:v>0.21</c:v>
                </c:pt>
                <c:pt idx="45">
                  <c:v>0.52</c:v>
                </c:pt>
                <c:pt idx="46">
                  <c:v>0.49</c:v>
                </c:pt>
                <c:pt idx="47">
                  <c:v>0.2</c:v>
                </c:pt>
                <c:pt idx="48">
                  <c:v>0.23</c:v>
                </c:pt>
                <c:pt idx="49">
                  <c:v>0.52</c:v>
                </c:pt>
                <c:pt idx="50">
                  <c:v>0.35</c:v>
                </c:pt>
                <c:pt idx="51">
                  <c:v>0.47</c:v>
                </c:pt>
                <c:pt idx="52">
                  <c:v>0.4</c:v>
                </c:pt>
                <c:pt idx="53">
                  <c:v>0.37</c:v>
                </c:pt>
                <c:pt idx="54">
                  <c:v>0.41</c:v>
                </c:pt>
                <c:pt idx="55">
                  <c:v>0.04</c:v>
                </c:pt>
                <c:pt idx="56">
                  <c:v>0.61</c:v>
                </c:pt>
                <c:pt idx="57">
                  <c:v>0.49</c:v>
                </c:pt>
                <c:pt idx="58">
                  <c:v>0.53</c:v>
                </c:pt>
                <c:pt idx="59">
                  <c:v>0.48</c:v>
                </c:pt>
                <c:pt idx="60">
                  <c:v>0.5</c:v>
                </c:pt>
                <c:pt idx="61">
                  <c:v>0.34</c:v>
                </c:pt>
                <c:pt idx="62">
                  <c:v>0.49</c:v>
                </c:pt>
                <c:pt idx="63">
                  <c:v>0.49</c:v>
                </c:pt>
                <c:pt idx="64">
                  <c:v>0.5</c:v>
                </c:pt>
                <c:pt idx="65">
                  <c:v>0.47</c:v>
                </c:pt>
                <c:pt idx="66">
                  <c:v>0.49</c:v>
                </c:pt>
                <c:pt idx="67">
                  <c:v>0.42</c:v>
                </c:pt>
                <c:pt idx="68">
                  <c:v>0.49</c:v>
                </c:pt>
                <c:pt idx="69">
                  <c:v>0.45</c:v>
                </c:pt>
                <c:pt idx="70">
                  <c:v>0.51</c:v>
                </c:pt>
                <c:pt idx="71">
                  <c:v>0.49</c:v>
                </c:pt>
                <c:pt idx="72">
                  <c:v>0.49</c:v>
                </c:pt>
                <c:pt idx="73">
                  <c:v>0.45</c:v>
                </c:pt>
                <c:pt idx="74">
                  <c:v>0.41</c:v>
                </c:pt>
                <c:pt idx="75">
                  <c:v>0.42</c:v>
                </c:pt>
                <c:pt idx="76">
                  <c:v>0.47</c:v>
                </c:pt>
                <c:pt idx="77">
                  <c:v>0.49</c:v>
                </c:pt>
                <c:pt idx="78">
                  <c:v>0.33</c:v>
                </c:pt>
                <c:pt idx="79">
                  <c:v>0.47</c:v>
                </c:pt>
                <c:pt idx="80">
                  <c:v>0.64</c:v>
                </c:pt>
                <c:pt idx="81">
                  <c:v>0.55000000000000004</c:v>
                </c:pt>
                <c:pt idx="82">
                  <c:v>0.36</c:v>
                </c:pt>
                <c:pt idx="83">
                  <c:v>0.27</c:v>
                </c:pt>
                <c:pt idx="84">
                  <c:v>0.27</c:v>
                </c:pt>
                <c:pt idx="85">
                  <c:v>0.3</c:v>
                </c:pt>
                <c:pt idx="86">
                  <c:v>0.13</c:v>
                </c:pt>
                <c:pt idx="87">
                  <c:v>0.42</c:v>
                </c:pt>
                <c:pt idx="88">
                  <c:v>0.49</c:v>
                </c:pt>
                <c:pt idx="89">
                  <c:v>0.47</c:v>
                </c:pt>
                <c:pt idx="90">
                  <c:v>0.49</c:v>
                </c:pt>
                <c:pt idx="91">
                  <c:v>0.53</c:v>
                </c:pt>
                <c:pt idx="92">
                  <c:v>0.43</c:v>
                </c:pt>
                <c:pt idx="93">
                  <c:v>0.49</c:v>
                </c:pt>
                <c:pt idx="94">
                  <c:v>0.5</c:v>
                </c:pt>
                <c:pt idx="95">
                  <c:v>0.39</c:v>
                </c:pt>
                <c:pt idx="96">
                  <c:v>0.47</c:v>
                </c:pt>
                <c:pt idx="97">
                  <c:v>0.38</c:v>
                </c:pt>
                <c:pt idx="98">
                  <c:v>0.5</c:v>
                </c:pt>
                <c:pt idx="99">
                  <c:v>0.01</c:v>
                </c:pt>
                <c:pt idx="100">
                  <c:v>0.09</c:v>
                </c:pt>
                <c:pt idx="101">
                  <c:v>0.02</c:v>
                </c:pt>
                <c:pt idx="102">
                  <c:v>0.24</c:v>
                </c:pt>
                <c:pt idx="103">
                  <c:v>0.24</c:v>
                </c:pt>
                <c:pt idx="104">
                  <c:v>0.45</c:v>
                </c:pt>
                <c:pt idx="105">
                  <c:v>0.27</c:v>
                </c:pt>
                <c:pt idx="106">
                  <c:v>0.49</c:v>
                </c:pt>
                <c:pt idx="107">
                  <c:v>0.34</c:v>
                </c:pt>
                <c:pt idx="108">
                  <c:v>0.32</c:v>
                </c:pt>
                <c:pt idx="109">
                  <c:v>0.38</c:v>
                </c:pt>
                <c:pt idx="110">
                  <c:v>0.34</c:v>
                </c:pt>
                <c:pt idx="111">
                  <c:v>0.38</c:v>
                </c:pt>
              </c:numCache>
            </c:numRef>
          </c:xVal>
          <c:yVal>
            <c:numRef>
              <c:f>'CLEANED DATASET'!$G$2:$G$113</c:f>
              <c:numCache>
                <c:formatCode>General</c:formatCode>
                <c:ptCount val="112"/>
                <c:pt idx="0">
                  <c:v>-5</c:v>
                </c:pt>
                <c:pt idx="1">
                  <c:v>-7</c:v>
                </c:pt>
                <c:pt idx="2">
                  <c:v>-6</c:v>
                </c:pt>
                <c:pt idx="3">
                  <c:v>-13</c:v>
                </c:pt>
                <c:pt idx="4">
                  <c:v>-1</c:v>
                </c:pt>
                <c:pt idx="5">
                  <c:v>-13</c:v>
                </c:pt>
                <c:pt idx="6">
                  <c:v>-13</c:v>
                </c:pt>
                <c:pt idx="7">
                  <c:v>-16</c:v>
                </c:pt>
                <c:pt idx="8">
                  <c:v>-13</c:v>
                </c:pt>
                <c:pt idx="9">
                  <c:v>-13</c:v>
                </c:pt>
                <c:pt idx="10">
                  <c:v>-13</c:v>
                </c:pt>
                <c:pt idx="11">
                  <c:v>-13</c:v>
                </c:pt>
                <c:pt idx="12">
                  <c:v>-13</c:v>
                </c:pt>
                <c:pt idx="13">
                  <c:v>-13</c:v>
                </c:pt>
                <c:pt idx="14">
                  <c:v>-36</c:v>
                </c:pt>
                <c:pt idx="15">
                  <c:v>-13</c:v>
                </c:pt>
                <c:pt idx="16">
                  <c:v>-12</c:v>
                </c:pt>
                <c:pt idx="17">
                  <c:v>-13</c:v>
                </c:pt>
                <c:pt idx="18">
                  <c:v>-24</c:v>
                </c:pt>
                <c:pt idx="19">
                  <c:v>-5</c:v>
                </c:pt>
                <c:pt idx="20">
                  <c:v>-13</c:v>
                </c:pt>
                <c:pt idx="21">
                  <c:v>-13</c:v>
                </c:pt>
                <c:pt idx="22">
                  <c:v>-2</c:v>
                </c:pt>
                <c:pt idx="23">
                  <c:v>-13</c:v>
                </c:pt>
                <c:pt idx="24">
                  <c:v>-13</c:v>
                </c:pt>
                <c:pt idx="25">
                  <c:v>-10</c:v>
                </c:pt>
                <c:pt idx="26">
                  <c:v>-13</c:v>
                </c:pt>
                <c:pt idx="27">
                  <c:v>-13</c:v>
                </c:pt>
                <c:pt idx="28">
                  <c:v>-13</c:v>
                </c:pt>
                <c:pt idx="29">
                  <c:v>-9</c:v>
                </c:pt>
                <c:pt idx="30">
                  <c:v>-13</c:v>
                </c:pt>
                <c:pt idx="31">
                  <c:v>-13</c:v>
                </c:pt>
                <c:pt idx="32">
                  <c:v>-14</c:v>
                </c:pt>
                <c:pt idx="33">
                  <c:v>-1</c:v>
                </c:pt>
                <c:pt idx="34">
                  <c:v>-5</c:v>
                </c:pt>
                <c:pt idx="35">
                  <c:v>-13</c:v>
                </c:pt>
                <c:pt idx="36">
                  <c:v>-6</c:v>
                </c:pt>
                <c:pt idx="37">
                  <c:v>-9</c:v>
                </c:pt>
                <c:pt idx="38">
                  <c:v>-13</c:v>
                </c:pt>
                <c:pt idx="39">
                  <c:v>-5</c:v>
                </c:pt>
                <c:pt idx="40">
                  <c:v>-6</c:v>
                </c:pt>
                <c:pt idx="41">
                  <c:v>-3</c:v>
                </c:pt>
                <c:pt idx="42">
                  <c:v>-7</c:v>
                </c:pt>
                <c:pt idx="43">
                  <c:v>-5</c:v>
                </c:pt>
                <c:pt idx="44">
                  <c:v>-1</c:v>
                </c:pt>
                <c:pt idx="45">
                  <c:v>-15</c:v>
                </c:pt>
                <c:pt idx="46">
                  <c:v>-1</c:v>
                </c:pt>
                <c:pt idx="47">
                  <c:v>-12</c:v>
                </c:pt>
                <c:pt idx="48">
                  <c:v>-14</c:v>
                </c:pt>
                <c:pt idx="49">
                  <c:v>-9</c:v>
                </c:pt>
                <c:pt idx="50">
                  <c:v>-49</c:v>
                </c:pt>
                <c:pt idx="51">
                  <c:v>-7</c:v>
                </c:pt>
                <c:pt idx="52">
                  <c:v>-1</c:v>
                </c:pt>
                <c:pt idx="53">
                  <c:v>-2</c:v>
                </c:pt>
                <c:pt idx="54">
                  <c:v>-13</c:v>
                </c:pt>
                <c:pt idx="55">
                  <c:v>-13</c:v>
                </c:pt>
                <c:pt idx="56">
                  <c:v>-13</c:v>
                </c:pt>
                <c:pt idx="57">
                  <c:v>-13</c:v>
                </c:pt>
                <c:pt idx="58">
                  <c:v>-2</c:v>
                </c:pt>
                <c:pt idx="59">
                  <c:v>-13</c:v>
                </c:pt>
                <c:pt idx="60">
                  <c:v>-13</c:v>
                </c:pt>
                <c:pt idx="61">
                  <c:v>-13</c:v>
                </c:pt>
                <c:pt idx="62">
                  <c:v>-13</c:v>
                </c:pt>
                <c:pt idx="63">
                  <c:v>-13</c:v>
                </c:pt>
                <c:pt idx="64">
                  <c:v>-13</c:v>
                </c:pt>
                <c:pt idx="65">
                  <c:v>-13</c:v>
                </c:pt>
                <c:pt idx="66">
                  <c:v>-1</c:v>
                </c:pt>
                <c:pt idx="67">
                  <c:v>-13</c:v>
                </c:pt>
                <c:pt idx="68">
                  <c:v>-13</c:v>
                </c:pt>
                <c:pt idx="69">
                  <c:v>-6</c:v>
                </c:pt>
                <c:pt idx="70">
                  <c:v>-2</c:v>
                </c:pt>
                <c:pt idx="71">
                  <c:v>-13</c:v>
                </c:pt>
                <c:pt idx="72">
                  <c:v>-13</c:v>
                </c:pt>
                <c:pt idx="73">
                  <c:v>-17</c:v>
                </c:pt>
                <c:pt idx="74">
                  <c:v>-13</c:v>
                </c:pt>
                <c:pt idx="75">
                  <c:v>-13</c:v>
                </c:pt>
                <c:pt idx="76">
                  <c:v>-6</c:v>
                </c:pt>
                <c:pt idx="77">
                  <c:v>-13</c:v>
                </c:pt>
                <c:pt idx="78">
                  <c:v>-13</c:v>
                </c:pt>
                <c:pt idx="79">
                  <c:v>-13</c:v>
                </c:pt>
                <c:pt idx="80">
                  <c:v>-13</c:v>
                </c:pt>
                <c:pt idx="81">
                  <c:v>-13</c:v>
                </c:pt>
                <c:pt idx="82">
                  <c:v>-13</c:v>
                </c:pt>
                <c:pt idx="83">
                  <c:v>-20</c:v>
                </c:pt>
                <c:pt idx="84">
                  <c:v>-32</c:v>
                </c:pt>
                <c:pt idx="85">
                  <c:v>-20</c:v>
                </c:pt>
                <c:pt idx="86">
                  <c:v>-6</c:v>
                </c:pt>
                <c:pt idx="87">
                  <c:v>-13</c:v>
                </c:pt>
                <c:pt idx="88">
                  <c:v>-13</c:v>
                </c:pt>
                <c:pt idx="89">
                  <c:v>-12</c:v>
                </c:pt>
                <c:pt idx="90">
                  <c:v>-13</c:v>
                </c:pt>
                <c:pt idx="91">
                  <c:v>-13</c:v>
                </c:pt>
                <c:pt idx="92">
                  <c:v>-13</c:v>
                </c:pt>
                <c:pt idx="93">
                  <c:v>-44</c:v>
                </c:pt>
                <c:pt idx="94">
                  <c:v>-7</c:v>
                </c:pt>
                <c:pt idx="95">
                  <c:v>-5</c:v>
                </c:pt>
                <c:pt idx="96">
                  <c:v>-13</c:v>
                </c:pt>
                <c:pt idx="97">
                  <c:v>-13</c:v>
                </c:pt>
                <c:pt idx="98">
                  <c:v>-13</c:v>
                </c:pt>
                <c:pt idx="99">
                  <c:v>-13</c:v>
                </c:pt>
                <c:pt idx="100">
                  <c:v>-15</c:v>
                </c:pt>
                <c:pt idx="101">
                  <c:v>-13</c:v>
                </c:pt>
                <c:pt idx="102">
                  <c:v>-13</c:v>
                </c:pt>
                <c:pt idx="103">
                  <c:v>-55</c:v>
                </c:pt>
                <c:pt idx="104">
                  <c:v>-5</c:v>
                </c:pt>
                <c:pt idx="105">
                  <c:v>-13</c:v>
                </c:pt>
                <c:pt idx="106">
                  <c:v>-69</c:v>
                </c:pt>
                <c:pt idx="107">
                  <c:v>-12</c:v>
                </c:pt>
                <c:pt idx="108">
                  <c:v>-13</c:v>
                </c:pt>
                <c:pt idx="109">
                  <c:v>-2</c:v>
                </c:pt>
                <c:pt idx="110">
                  <c:v>-39</c:v>
                </c:pt>
                <c:pt idx="111">
                  <c:v>-2</c:v>
                </c:pt>
              </c:numCache>
            </c:numRef>
          </c:yVal>
          <c:smooth val="0"/>
          <c:extLst>
            <c:ext xmlns:c16="http://schemas.microsoft.com/office/drawing/2014/chart" uri="{C3380CC4-5D6E-409C-BE32-E72D297353CC}">
              <c16:uniqueId val="{00000000-F2CC-435E-B35F-BF319617C87B}"/>
            </c:ext>
          </c:extLst>
        </c:ser>
        <c:dLbls>
          <c:showLegendKey val="0"/>
          <c:showVal val="0"/>
          <c:showCatName val="0"/>
          <c:showSerName val="0"/>
          <c:showPercent val="0"/>
          <c:showBubbleSize val="0"/>
        </c:dLbls>
        <c:axId val="1363218128"/>
        <c:axId val="1363215248"/>
      </c:scatterChart>
      <c:valAx>
        <c:axId val="1363218128"/>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i="1"/>
                  <a:t>Reviews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KE"/>
            </a:p>
          </c:txPr>
        </c:title>
        <c:numFmt formatCode="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KE"/>
          </a:p>
        </c:txPr>
        <c:crossAx val="1363215248"/>
        <c:crosses val="autoZero"/>
        <c:crossBetween val="midCat"/>
      </c:valAx>
      <c:valAx>
        <c:axId val="136321524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i="1"/>
                  <a:t>Discount Perecentage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KE"/>
          </a:p>
        </c:txPr>
        <c:crossAx val="136321812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Correlation between Rating and number of reviews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lotArea>
      <c:layout/>
      <c:scatterChart>
        <c:scatterStyle val="lineMarker"/>
        <c:varyColors val="0"/>
        <c:ser>
          <c:idx val="0"/>
          <c:order val="0"/>
          <c:tx>
            <c:strRef>
              <c:f>'CLEANED DATASET'!$H$1</c:f>
              <c:strCache>
                <c:ptCount val="1"/>
                <c:pt idx="0">
                  <c:v>Ratingd</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'CLEANED DATASET'!$G$2:$G$113</c:f>
              <c:numCache>
                <c:formatCode>General</c:formatCode>
                <c:ptCount val="112"/>
                <c:pt idx="0">
                  <c:v>-5</c:v>
                </c:pt>
                <c:pt idx="1">
                  <c:v>-7</c:v>
                </c:pt>
                <c:pt idx="2">
                  <c:v>-6</c:v>
                </c:pt>
                <c:pt idx="3">
                  <c:v>-13</c:v>
                </c:pt>
                <c:pt idx="4">
                  <c:v>-1</c:v>
                </c:pt>
                <c:pt idx="5">
                  <c:v>-13</c:v>
                </c:pt>
                <c:pt idx="6">
                  <c:v>-13</c:v>
                </c:pt>
                <c:pt idx="7">
                  <c:v>-16</c:v>
                </c:pt>
                <c:pt idx="8">
                  <c:v>-13</c:v>
                </c:pt>
                <c:pt idx="9">
                  <c:v>-13</c:v>
                </c:pt>
                <c:pt idx="10">
                  <c:v>-13</c:v>
                </c:pt>
                <c:pt idx="11">
                  <c:v>-13</c:v>
                </c:pt>
                <c:pt idx="12">
                  <c:v>-13</c:v>
                </c:pt>
                <c:pt idx="13">
                  <c:v>-13</c:v>
                </c:pt>
                <c:pt idx="14">
                  <c:v>-36</c:v>
                </c:pt>
                <c:pt idx="15">
                  <c:v>-13</c:v>
                </c:pt>
                <c:pt idx="16">
                  <c:v>-12</c:v>
                </c:pt>
                <c:pt idx="17">
                  <c:v>-13</c:v>
                </c:pt>
                <c:pt idx="18">
                  <c:v>-24</c:v>
                </c:pt>
                <c:pt idx="19">
                  <c:v>-5</c:v>
                </c:pt>
                <c:pt idx="20">
                  <c:v>-13</c:v>
                </c:pt>
                <c:pt idx="21">
                  <c:v>-13</c:v>
                </c:pt>
                <c:pt idx="22">
                  <c:v>-2</c:v>
                </c:pt>
                <c:pt idx="23">
                  <c:v>-13</c:v>
                </c:pt>
                <c:pt idx="24">
                  <c:v>-13</c:v>
                </c:pt>
                <c:pt idx="25">
                  <c:v>-10</c:v>
                </c:pt>
                <c:pt idx="26">
                  <c:v>-13</c:v>
                </c:pt>
                <c:pt idx="27">
                  <c:v>-13</c:v>
                </c:pt>
                <c:pt idx="28">
                  <c:v>-13</c:v>
                </c:pt>
                <c:pt idx="29">
                  <c:v>-9</c:v>
                </c:pt>
                <c:pt idx="30">
                  <c:v>-13</c:v>
                </c:pt>
                <c:pt idx="31">
                  <c:v>-13</c:v>
                </c:pt>
                <c:pt idx="32">
                  <c:v>-14</c:v>
                </c:pt>
                <c:pt idx="33">
                  <c:v>-1</c:v>
                </c:pt>
                <c:pt idx="34">
                  <c:v>-5</c:v>
                </c:pt>
                <c:pt idx="35">
                  <c:v>-13</c:v>
                </c:pt>
                <c:pt idx="36">
                  <c:v>-6</c:v>
                </c:pt>
                <c:pt idx="37">
                  <c:v>-9</c:v>
                </c:pt>
                <c:pt idx="38">
                  <c:v>-13</c:v>
                </c:pt>
                <c:pt idx="39">
                  <c:v>-5</c:v>
                </c:pt>
                <c:pt idx="40">
                  <c:v>-6</c:v>
                </c:pt>
                <c:pt idx="41">
                  <c:v>-3</c:v>
                </c:pt>
                <c:pt idx="42">
                  <c:v>-7</c:v>
                </c:pt>
                <c:pt idx="43">
                  <c:v>-5</c:v>
                </c:pt>
                <c:pt idx="44">
                  <c:v>-1</c:v>
                </c:pt>
                <c:pt idx="45">
                  <c:v>-15</c:v>
                </c:pt>
                <c:pt idx="46">
                  <c:v>-1</c:v>
                </c:pt>
                <c:pt idx="47">
                  <c:v>-12</c:v>
                </c:pt>
                <c:pt idx="48">
                  <c:v>-14</c:v>
                </c:pt>
                <c:pt idx="49">
                  <c:v>-9</c:v>
                </c:pt>
                <c:pt idx="50">
                  <c:v>-49</c:v>
                </c:pt>
                <c:pt idx="51">
                  <c:v>-7</c:v>
                </c:pt>
                <c:pt idx="52">
                  <c:v>-1</c:v>
                </c:pt>
                <c:pt idx="53">
                  <c:v>-2</c:v>
                </c:pt>
                <c:pt idx="54">
                  <c:v>-13</c:v>
                </c:pt>
                <c:pt idx="55">
                  <c:v>-13</c:v>
                </c:pt>
                <c:pt idx="56">
                  <c:v>-13</c:v>
                </c:pt>
                <c:pt idx="57">
                  <c:v>-13</c:v>
                </c:pt>
                <c:pt idx="58">
                  <c:v>-2</c:v>
                </c:pt>
                <c:pt idx="59">
                  <c:v>-13</c:v>
                </c:pt>
                <c:pt idx="60">
                  <c:v>-13</c:v>
                </c:pt>
                <c:pt idx="61">
                  <c:v>-13</c:v>
                </c:pt>
                <c:pt idx="62">
                  <c:v>-13</c:v>
                </c:pt>
                <c:pt idx="63">
                  <c:v>-13</c:v>
                </c:pt>
                <c:pt idx="64">
                  <c:v>-13</c:v>
                </c:pt>
                <c:pt idx="65">
                  <c:v>-13</c:v>
                </c:pt>
                <c:pt idx="66">
                  <c:v>-1</c:v>
                </c:pt>
                <c:pt idx="67">
                  <c:v>-13</c:v>
                </c:pt>
                <c:pt idx="68">
                  <c:v>-13</c:v>
                </c:pt>
                <c:pt idx="69">
                  <c:v>-6</c:v>
                </c:pt>
                <c:pt idx="70">
                  <c:v>-2</c:v>
                </c:pt>
                <c:pt idx="71">
                  <c:v>-13</c:v>
                </c:pt>
                <c:pt idx="72">
                  <c:v>-13</c:v>
                </c:pt>
                <c:pt idx="73">
                  <c:v>-17</c:v>
                </c:pt>
                <c:pt idx="74">
                  <c:v>-13</c:v>
                </c:pt>
                <c:pt idx="75">
                  <c:v>-13</c:v>
                </c:pt>
                <c:pt idx="76">
                  <c:v>-6</c:v>
                </c:pt>
                <c:pt idx="77">
                  <c:v>-13</c:v>
                </c:pt>
                <c:pt idx="78">
                  <c:v>-13</c:v>
                </c:pt>
                <c:pt idx="79">
                  <c:v>-13</c:v>
                </c:pt>
                <c:pt idx="80">
                  <c:v>-13</c:v>
                </c:pt>
                <c:pt idx="81">
                  <c:v>-13</c:v>
                </c:pt>
                <c:pt idx="82">
                  <c:v>-13</c:v>
                </c:pt>
                <c:pt idx="83">
                  <c:v>-20</c:v>
                </c:pt>
                <c:pt idx="84">
                  <c:v>-32</c:v>
                </c:pt>
                <c:pt idx="85">
                  <c:v>-20</c:v>
                </c:pt>
                <c:pt idx="86">
                  <c:v>-6</c:v>
                </c:pt>
                <c:pt idx="87">
                  <c:v>-13</c:v>
                </c:pt>
                <c:pt idx="88">
                  <c:v>-13</c:v>
                </c:pt>
                <c:pt idx="89">
                  <c:v>-12</c:v>
                </c:pt>
                <c:pt idx="90">
                  <c:v>-13</c:v>
                </c:pt>
                <c:pt idx="91">
                  <c:v>-13</c:v>
                </c:pt>
                <c:pt idx="92">
                  <c:v>-13</c:v>
                </c:pt>
                <c:pt idx="93">
                  <c:v>-44</c:v>
                </c:pt>
                <c:pt idx="94">
                  <c:v>-7</c:v>
                </c:pt>
                <c:pt idx="95">
                  <c:v>-5</c:v>
                </c:pt>
                <c:pt idx="96">
                  <c:v>-13</c:v>
                </c:pt>
                <c:pt idx="97">
                  <c:v>-13</c:v>
                </c:pt>
                <c:pt idx="98">
                  <c:v>-13</c:v>
                </c:pt>
                <c:pt idx="99">
                  <c:v>-13</c:v>
                </c:pt>
                <c:pt idx="100">
                  <c:v>-15</c:v>
                </c:pt>
                <c:pt idx="101">
                  <c:v>-13</c:v>
                </c:pt>
                <c:pt idx="102">
                  <c:v>-13</c:v>
                </c:pt>
                <c:pt idx="103">
                  <c:v>-55</c:v>
                </c:pt>
                <c:pt idx="104">
                  <c:v>-5</c:v>
                </c:pt>
                <c:pt idx="105">
                  <c:v>-13</c:v>
                </c:pt>
                <c:pt idx="106">
                  <c:v>-69</c:v>
                </c:pt>
                <c:pt idx="107">
                  <c:v>-12</c:v>
                </c:pt>
                <c:pt idx="108">
                  <c:v>-13</c:v>
                </c:pt>
                <c:pt idx="109">
                  <c:v>-2</c:v>
                </c:pt>
                <c:pt idx="110">
                  <c:v>-39</c:v>
                </c:pt>
                <c:pt idx="111">
                  <c:v>-2</c:v>
                </c:pt>
              </c:numCache>
            </c:numRef>
          </c:xVal>
          <c:yVal>
            <c:numRef>
              <c:f>'CLEANED DATASET'!$H$2:$H$113</c:f>
              <c:numCache>
                <c:formatCode>0.0</c:formatCode>
                <c:ptCount val="112"/>
                <c:pt idx="0">
                  <c:v>3</c:v>
                </c:pt>
                <c:pt idx="1">
                  <c:v>4.7</c:v>
                </c:pt>
                <c:pt idx="2">
                  <c:v>2.2999999999999998</c:v>
                </c:pt>
                <c:pt idx="3">
                  <c:v>3.9</c:v>
                </c:pt>
                <c:pt idx="4">
                  <c:v>2</c:v>
                </c:pt>
                <c:pt idx="5">
                  <c:v>3.9</c:v>
                </c:pt>
                <c:pt idx="6">
                  <c:v>3.9</c:v>
                </c:pt>
                <c:pt idx="7">
                  <c:v>2.9</c:v>
                </c:pt>
                <c:pt idx="8">
                  <c:v>3.9</c:v>
                </c:pt>
                <c:pt idx="9">
                  <c:v>3.9</c:v>
                </c:pt>
                <c:pt idx="10">
                  <c:v>3.9</c:v>
                </c:pt>
                <c:pt idx="11">
                  <c:v>3.9</c:v>
                </c:pt>
                <c:pt idx="12">
                  <c:v>3.9</c:v>
                </c:pt>
                <c:pt idx="13">
                  <c:v>3.9</c:v>
                </c:pt>
                <c:pt idx="14">
                  <c:v>4.3</c:v>
                </c:pt>
                <c:pt idx="15">
                  <c:v>3.9</c:v>
                </c:pt>
                <c:pt idx="16">
                  <c:v>3.8</c:v>
                </c:pt>
                <c:pt idx="17">
                  <c:v>3.9</c:v>
                </c:pt>
                <c:pt idx="18">
                  <c:v>4.5999999999999996</c:v>
                </c:pt>
                <c:pt idx="19">
                  <c:v>4.8</c:v>
                </c:pt>
                <c:pt idx="20">
                  <c:v>3.9</c:v>
                </c:pt>
                <c:pt idx="21">
                  <c:v>3.9</c:v>
                </c:pt>
                <c:pt idx="22">
                  <c:v>5</c:v>
                </c:pt>
                <c:pt idx="23">
                  <c:v>3.9</c:v>
                </c:pt>
                <c:pt idx="24">
                  <c:v>3.9</c:v>
                </c:pt>
                <c:pt idx="25">
                  <c:v>3</c:v>
                </c:pt>
                <c:pt idx="26">
                  <c:v>3.9</c:v>
                </c:pt>
                <c:pt idx="27">
                  <c:v>3.9</c:v>
                </c:pt>
                <c:pt idx="28">
                  <c:v>3.9</c:v>
                </c:pt>
                <c:pt idx="29">
                  <c:v>4.2</c:v>
                </c:pt>
                <c:pt idx="30">
                  <c:v>3.9</c:v>
                </c:pt>
                <c:pt idx="31">
                  <c:v>3.9</c:v>
                </c:pt>
                <c:pt idx="32">
                  <c:v>4.0999999999999996</c:v>
                </c:pt>
                <c:pt idx="33">
                  <c:v>3</c:v>
                </c:pt>
                <c:pt idx="34">
                  <c:v>4.5999999999999996</c:v>
                </c:pt>
                <c:pt idx="35">
                  <c:v>3.9</c:v>
                </c:pt>
                <c:pt idx="36">
                  <c:v>4</c:v>
                </c:pt>
                <c:pt idx="37">
                  <c:v>4.3</c:v>
                </c:pt>
                <c:pt idx="38">
                  <c:v>3.9</c:v>
                </c:pt>
                <c:pt idx="39">
                  <c:v>4.8</c:v>
                </c:pt>
                <c:pt idx="40">
                  <c:v>4.5</c:v>
                </c:pt>
                <c:pt idx="41">
                  <c:v>5</c:v>
                </c:pt>
                <c:pt idx="42">
                  <c:v>4.3</c:v>
                </c:pt>
                <c:pt idx="43">
                  <c:v>3</c:v>
                </c:pt>
                <c:pt idx="44">
                  <c:v>5</c:v>
                </c:pt>
                <c:pt idx="45">
                  <c:v>2.7</c:v>
                </c:pt>
                <c:pt idx="46">
                  <c:v>4</c:v>
                </c:pt>
                <c:pt idx="47">
                  <c:v>4.0999999999999996</c:v>
                </c:pt>
                <c:pt idx="48">
                  <c:v>4.4000000000000004</c:v>
                </c:pt>
                <c:pt idx="49">
                  <c:v>4.3</c:v>
                </c:pt>
                <c:pt idx="50">
                  <c:v>4.5999999999999996</c:v>
                </c:pt>
                <c:pt idx="51">
                  <c:v>2.1</c:v>
                </c:pt>
                <c:pt idx="52">
                  <c:v>5</c:v>
                </c:pt>
                <c:pt idx="53">
                  <c:v>4</c:v>
                </c:pt>
                <c:pt idx="54">
                  <c:v>3.9</c:v>
                </c:pt>
                <c:pt idx="55">
                  <c:v>3.9</c:v>
                </c:pt>
                <c:pt idx="56">
                  <c:v>3.9</c:v>
                </c:pt>
                <c:pt idx="57">
                  <c:v>3.9</c:v>
                </c:pt>
                <c:pt idx="58">
                  <c:v>5</c:v>
                </c:pt>
                <c:pt idx="59">
                  <c:v>3.9</c:v>
                </c:pt>
                <c:pt idx="60">
                  <c:v>3.9</c:v>
                </c:pt>
                <c:pt idx="61">
                  <c:v>3.9</c:v>
                </c:pt>
                <c:pt idx="62">
                  <c:v>3.9</c:v>
                </c:pt>
                <c:pt idx="63">
                  <c:v>3.9</c:v>
                </c:pt>
                <c:pt idx="64">
                  <c:v>3.9</c:v>
                </c:pt>
                <c:pt idx="65">
                  <c:v>3.9</c:v>
                </c:pt>
                <c:pt idx="66">
                  <c:v>5</c:v>
                </c:pt>
                <c:pt idx="67">
                  <c:v>3.9</c:v>
                </c:pt>
                <c:pt idx="68">
                  <c:v>3.9</c:v>
                </c:pt>
                <c:pt idx="69">
                  <c:v>2.2000000000000002</c:v>
                </c:pt>
                <c:pt idx="70">
                  <c:v>5</c:v>
                </c:pt>
                <c:pt idx="71">
                  <c:v>3.9</c:v>
                </c:pt>
                <c:pt idx="72">
                  <c:v>3.9</c:v>
                </c:pt>
                <c:pt idx="73">
                  <c:v>2.6</c:v>
                </c:pt>
                <c:pt idx="74">
                  <c:v>3.9</c:v>
                </c:pt>
                <c:pt idx="75">
                  <c:v>3.9</c:v>
                </c:pt>
                <c:pt idx="76">
                  <c:v>2.2000000000000002</c:v>
                </c:pt>
                <c:pt idx="77">
                  <c:v>3.9</c:v>
                </c:pt>
                <c:pt idx="78">
                  <c:v>3.9</c:v>
                </c:pt>
                <c:pt idx="79">
                  <c:v>3.9</c:v>
                </c:pt>
                <c:pt idx="80">
                  <c:v>3.9</c:v>
                </c:pt>
                <c:pt idx="81">
                  <c:v>2.1</c:v>
                </c:pt>
                <c:pt idx="82">
                  <c:v>3.9</c:v>
                </c:pt>
                <c:pt idx="83">
                  <c:v>4.7</c:v>
                </c:pt>
                <c:pt idx="84">
                  <c:v>4.5</c:v>
                </c:pt>
                <c:pt idx="85">
                  <c:v>4.0999999999999996</c:v>
                </c:pt>
                <c:pt idx="86">
                  <c:v>2.5</c:v>
                </c:pt>
                <c:pt idx="87">
                  <c:v>3.9</c:v>
                </c:pt>
                <c:pt idx="88">
                  <c:v>3.9</c:v>
                </c:pt>
                <c:pt idx="89">
                  <c:v>4.8</c:v>
                </c:pt>
                <c:pt idx="90">
                  <c:v>3.9</c:v>
                </c:pt>
                <c:pt idx="91">
                  <c:v>3.3</c:v>
                </c:pt>
                <c:pt idx="92">
                  <c:v>3.9</c:v>
                </c:pt>
                <c:pt idx="93">
                  <c:v>4.5999999999999996</c:v>
                </c:pt>
                <c:pt idx="94">
                  <c:v>2.2999999999999998</c:v>
                </c:pt>
                <c:pt idx="95">
                  <c:v>3</c:v>
                </c:pt>
                <c:pt idx="96">
                  <c:v>3.9</c:v>
                </c:pt>
                <c:pt idx="97">
                  <c:v>3.9</c:v>
                </c:pt>
                <c:pt idx="98">
                  <c:v>3.9</c:v>
                </c:pt>
                <c:pt idx="99">
                  <c:v>3.9</c:v>
                </c:pt>
                <c:pt idx="100">
                  <c:v>4</c:v>
                </c:pt>
                <c:pt idx="101">
                  <c:v>3.9</c:v>
                </c:pt>
                <c:pt idx="102">
                  <c:v>3.9</c:v>
                </c:pt>
                <c:pt idx="103">
                  <c:v>4.5999999999999996</c:v>
                </c:pt>
                <c:pt idx="104">
                  <c:v>3.8</c:v>
                </c:pt>
                <c:pt idx="105">
                  <c:v>3.9</c:v>
                </c:pt>
                <c:pt idx="106">
                  <c:v>2.8</c:v>
                </c:pt>
                <c:pt idx="107">
                  <c:v>4.7</c:v>
                </c:pt>
                <c:pt idx="108">
                  <c:v>3.8</c:v>
                </c:pt>
                <c:pt idx="109">
                  <c:v>4.5</c:v>
                </c:pt>
                <c:pt idx="110">
                  <c:v>4.7</c:v>
                </c:pt>
                <c:pt idx="111">
                  <c:v>4.5</c:v>
                </c:pt>
              </c:numCache>
            </c:numRef>
          </c:yVal>
          <c:smooth val="0"/>
          <c:extLst>
            <c:ext xmlns:c16="http://schemas.microsoft.com/office/drawing/2014/chart" uri="{C3380CC4-5D6E-409C-BE32-E72D297353CC}">
              <c16:uniqueId val="{00000000-99BD-4A47-A20A-03B7436B1C06}"/>
            </c:ext>
          </c:extLst>
        </c:ser>
        <c:dLbls>
          <c:showLegendKey val="0"/>
          <c:showVal val="0"/>
          <c:showCatName val="0"/>
          <c:showSerName val="0"/>
          <c:showPercent val="0"/>
          <c:showBubbleSize val="0"/>
        </c:dLbls>
        <c:axId val="1395308976"/>
        <c:axId val="1395306576"/>
      </c:scatterChart>
      <c:valAx>
        <c:axId val="1395308976"/>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Reviews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KE"/>
          </a:p>
        </c:txPr>
        <c:crossAx val="1395306576"/>
        <c:crosses val="autoZero"/>
        <c:crossBetween val="midCat"/>
      </c:valAx>
      <c:valAx>
        <c:axId val="139530657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Ratingd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KE"/>
            </a:p>
          </c:txPr>
        </c:title>
        <c:numFmt formatCode="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KE"/>
          </a:p>
        </c:txPr>
        <c:crossAx val="139530897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[Jumia Products.xlsx]Product by Rating Category!PivotTable21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Product by Rating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'Product by Rating Category'!$B$3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D6F-4ADD-957D-427A05F1863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D6F-4ADD-957D-427A05F1863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D6F-4ADD-957D-427A05F18635}"/>
              </c:ext>
            </c:extLst>
          </c:dPt>
          <c:cat>
            <c:strRef>
              <c:f>'Product by Rating Category'!$A$4:$A$7</c:f>
              <c:strCache>
                <c:ptCount val="3"/>
                <c:pt idx="0">
                  <c:v>Average</c:v>
                </c:pt>
                <c:pt idx="1">
                  <c:v>Excellent</c:v>
                </c:pt>
                <c:pt idx="2">
                  <c:v>Poor</c:v>
                </c:pt>
              </c:strCache>
            </c:strRef>
          </c:cat>
          <c:val>
            <c:numRef>
              <c:f>'Product by Rating Category'!$B$4:$B$7</c:f>
              <c:numCache>
                <c:formatCode>General</c:formatCode>
                <c:ptCount val="3"/>
                <c:pt idx="0">
                  <c:v>64</c:v>
                </c:pt>
                <c:pt idx="1">
                  <c:v>36</c:v>
                </c:pt>
                <c:pt idx="2">
                  <c:v>12</c:v>
                </c:pt>
              </c:numCache>
            </c:numRef>
          </c:val>
          <c:extLst>
            <c:ext xmlns:c16="http://schemas.microsoft.com/office/drawing/2014/chart" uri="{C3380CC4-5D6E-409C-BE32-E72D297353CC}">
              <c16:uniqueId val="{00000000-7129-46BB-A70D-F0B1A818E20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[Jumia Products.xlsx]Product by Discount Category!PivotTable1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Product by Discount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'Product by Discount Category'!$B$3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1EC4-4E57-B4ED-7B4C38F4006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1EC4-4E57-B4ED-7B4C38F40068}"/>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1EC4-4E57-B4ED-7B4C38F40068}"/>
              </c:ext>
            </c:extLst>
          </c:dPt>
          <c:cat>
            <c:strRef>
              <c:f>'Product by Discount Category'!$A$4:$A$7</c:f>
              <c:strCache>
                <c:ptCount val="3"/>
                <c:pt idx="0">
                  <c:v>High Discount</c:v>
                </c:pt>
                <c:pt idx="1">
                  <c:v>Low Discount</c:v>
                </c:pt>
                <c:pt idx="2">
                  <c:v>Medium Discount</c:v>
                </c:pt>
              </c:strCache>
            </c:strRef>
          </c:cat>
          <c:val>
            <c:numRef>
              <c:f>'Product by Discount Category'!$B$4:$B$7</c:f>
              <c:numCache>
                <c:formatCode>General</c:formatCode>
                <c:ptCount val="3"/>
                <c:pt idx="0">
                  <c:v>62</c:v>
                </c:pt>
                <c:pt idx="1">
                  <c:v>18</c:v>
                </c:pt>
                <c:pt idx="2">
                  <c:v>32</c:v>
                </c:pt>
              </c:numCache>
            </c:numRef>
          </c:val>
          <c:extLst>
            <c:ext xmlns:c16="http://schemas.microsoft.com/office/drawing/2014/chart" uri="{C3380CC4-5D6E-409C-BE32-E72D297353CC}">
              <c16:uniqueId val="{00000000-051F-40F3-8540-7DA084AE5840}"/>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23519</xdr:colOff>
      <xdr:row>0</xdr:row>
      <xdr:rowOff>0</xdr:rowOff>
    </xdr:from>
    <xdr:to>
      <xdr:col>25</xdr:col>
      <xdr:colOff>29633</xdr:colOff>
      <xdr:row>2</xdr:row>
      <xdr:rowOff>23518</xdr:rowOff>
    </xdr:to>
    <xdr:sp macro="" textlink="">
      <xdr:nvSpPr>
        <xdr:cNvPr id="2" name="TextBox 1">
          <a:extLst>
            <a:ext uri="{FF2B5EF4-FFF2-40B4-BE49-F238E27FC236}">
              <a16:creationId xmlns:a16="http://schemas.microsoft.com/office/drawing/2014/main" id="{2DBE48A9-CFC2-21C9-BE3E-3779A79CCDB9}"/>
            </a:ext>
          </a:extLst>
        </xdr:cNvPr>
        <xdr:cNvSpPr txBox="1"/>
      </xdr:nvSpPr>
      <xdr:spPr>
        <a:xfrm>
          <a:off x="23519" y="0"/>
          <a:ext cx="15293151" cy="399814"/>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atin typeface="Arial Black" panose="020B0A04020102020204" pitchFamily="34" charset="0"/>
            </a:rPr>
            <a:t>                                                                                           </a:t>
          </a:r>
          <a:r>
            <a:rPr lang="en-US" sz="1800" b="1">
              <a:latin typeface="Arial Black" panose="020B0A04020102020204" pitchFamily="34" charset="0"/>
            </a:rPr>
            <a:t>JUMIA PRODUCT</a:t>
          </a:r>
          <a:r>
            <a:rPr lang="en-US" sz="1800" b="1" baseline="0">
              <a:latin typeface="Arial Black" panose="020B0A04020102020204" pitchFamily="34" charset="0"/>
            </a:rPr>
            <a:t> PERFORMANCE DASHBOARD</a:t>
          </a:r>
          <a:endParaRPr lang="en-KE" sz="1400" b="1">
            <a:latin typeface="Arial Black" panose="020B0A04020102020204" pitchFamily="34" charset="0"/>
          </a:endParaRPr>
        </a:p>
      </xdr:txBody>
    </xdr:sp>
    <xdr:clientData/>
  </xdr:twoCellAnchor>
  <xdr:twoCellAnchor>
    <xdr:from>
      <xdr:col>3</xdr:col>
      <xdr:colOff>333258</xdr:colOff>
      <xdr:row>2</xdr:row>
      <xdr:rowOff>56210</xdr:rowOff>
    </xdr:from>
    <xdr:to>
      <xdr:col>7</xdr:col>
      <xdr:colOff>94075</xdr:colOff>
      <xdr:row>4</xdr:row>
      <xdr:rowOff>176860</xdr:rowOff>
    </xdr:to>
    <xdr:sp macro="" textlink="">
      <xdr:nvSpPr>
        <xdr:cNvPr id="3" name="Rectangle: Rounded Corners 2">
          <a:extLst>
            <a:ext uri="{FF2B5EF4-FFF2-40B4-BE49-F238E27FC236}">
              <a16:creationId xmlns:a16="http://schemas.microsoft.com/office/drawing/2014/main" id="{05FCC566-A721-04C4-5259-F3C000C750CB}"/>
            </a:ext>
          </a:extLst>
        </xdr:cNvPr>
        <xdr:cNvSpPr/>
      </xdr:nvSpPr>
      <xdr:spPr>
        <a:xfrm>
          <a:off x="2167702" y="432506"/>
          <a:ext cx="2206743" cy="49694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u="sng"/>
            <a:t>TOTAL NUMBER OF PRODUCTS</a:t>
          </a:r>
        </a:p>
        <a:p>
          <a:pPr algn="l"/>
          <a:r>
            <a:rPr lang="en-US" sz="1100" b="1"/>
            <a:t>       </a:t>
          </a:r>
          <a:r>
            <a:rPr lang="en-US" sz="1100" b="1" baseline="0"/>
            <a:t>                       112</a:t>
          </a:r>
          <a:endParaRPr lang="en-US" sz="1100" b="1"/>
        </a:p>
      </xdr:txBody>
    </xdr:sp>
    <xdr:clientData/>
  </xdr:twoCellAnchor>
  <xdr:twoCellAnchor>
    <xdr:from>
      <xdr:col>7</xdr:col>
      <xdr:colOff>482130</xdr:colOff>
      <xdr:row>2</xdr:row>
      <xdr:rowOff>19050</xdr:rowOff>
    </xdr:from>
    <xdr:to>
      <xdr:col>10</xdr:col>
      <xdr:colOff>152870</xdr:colOff>
      <xdr:row>4</xdr:row>
      <xdr:rowOff>177800</xdr:rowOff>
    </xdr:to>
    <xdr:sp macro="" textlink="">
      <xdr:nvSpPr>
        <xdr:cNvPr id="5" name="Rectangle: Rounded Corners 4">
          <a:extLst>
            <a:ext uri="{FF2B5EF4-FFF2-40B4-BE49-F238E27FC236}">
              <a16:creationId xmlns:a16="http://schemas.microsoft.com/office/drawing/2014/main" id="{F8D25022-514A-42DF-9BCB-789636A7D8E2}"/>
            </a:ext>
          </a:extLst>
        </xdr:cNvPr>
        <xdr:cNvSpPr/>
      </xdr:nvSpPr>
      <xdr:spPr>
        <a:xfrm>
          <a:off x="4762500" y="395346"/>
          <a:ext cx="1505185" cy="53504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u="sng"/>
            <a:t> AVERAGE RATING</a:t>
          </a:r>
        </a:p>
        <a:p>
          <a:pPr algn="l"/>
          <a:r>
            <a:rPr lang="en-US" sz="1100" b="1"/>
            <a:t>                 3.9</a:t>
          </a:r>
          <a:endParaRPr lang="en-KE" sz="1100" b="1"/>
        </a:p>
      </xdr:txBody>
    </xdr:sp>
    <xdr:clientData/>
  </xdr:twoCellAnchor>
  <xdr:twoCellAnchor>
    <xdr:from>
      <xdr:col>11</xdr:col>
      <xdr:colOff>110277</xdr:colOff>
      <xdr:row>2</xdr:row>
      <xdr:rowOff>30181</xdr:rowOff>
    </xdr:from>
    <xdr:to>
      <xdr:col>15</xdr:col>
      <xdr:colOff>211666</xdr:colOff>
      <xdr:row>4</xdr:row>
      <xdr:rowOff>171237</xdr:rowOff>
    </xdr:to>
    <xdr:sp macro="" textlink="">
      <xdr:nvSpPr>
        <xdr:cNvPr id="6" name="Rectangle: Rounded Corners 5">
          <a:extLst>
            <a:ext uri="{FF2B5EF4-FFF2-40B4-BE49-F238E27FC236}">
              <a16:creationId xmlns:a16="http://schemas.microsoft.com/office/drawing/2014/main" id="{0844FCB5-A96C-47BA-B8B7-A42316B61BEE}"/>
            </a:ext>
          </a:extLst>
        </xdr:cNvPr>
        <xdr:cNvSpPr/>
      </xdr:nvSpPr>
      <xdr:spPr>
        <a:xfrm>
          <a:off x="6836573" y="406477"/>
          <a:ext cx="2547315" cy="51735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u="sng"/>
            <a:t>AVERAGE DISCOUNT PERCENTAGE</a:t>
          </a:r>
        </a:p>
        <a:p>
          <a:pPr algn="l"/>
          <a:r>
            <a:rPr lang="en-US" sz="1100" b="1"/>
            <a:t>                              37%</a:t>
          </a:r>
          <a:endParaRPr lang="en-KE" sz="1100" b="1"/>
        </a:p>
      </xdr:txBody>
    </xdr:sp>
    <xdr:clientData/>
  </xdr:twoCellAnchor>
  <xdr:twoCellAnchor>
    <xdr:from>
      <xdr:col>15</xdr:col>
      <xdr:colOff>499402</xdr:colOff>
      <xdr:row>2</xdr:row>
      <xdr:rowOff>47433</xdr:rowOff>
    </xdr:from>
    <xdr:to>
      <xdr:col>19</xdr:col>
      <xdr:colOff>352777</xdr:colOff>
      <xdr:row>4</xdr:row>
      <xdr:rowOff>175076</xdr:rowOff>
    </xdr:to>
    <xdr:sp macro="" textlink="">
      <xdr:nvSpPr>
        <xdr:cNvPr id="7" name="Rectangle: Rounded Corners 6">
          <a:extLst>
            <a:ext uri="{FF2B5EF4-FFF2-40B4-BE49-F238E27FC236}">
              <a16:creationId xmlns:a16="http://schemas.microsoft.com/office/drawing/2014/main" id="{8B1FE6B8-5048-46DD-8B92-3B5D0F9BEFE6}"/>
            </a:ext>
          </a:extLst>
        </xdr:cNvPr>
        <xdr:cNvSpPr/>
      </xdr:nvSpPr>
      <xdr:spPr>
        <a:xfrm>
          <a:off x="9671624" y="423729"/>
          <a:ext cx="2299301" cy="5039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u="sng"/>
            <a:t>TOTAL NUMBER OF REVIEWS</a:t>
          </a:r>
        </a:p>
        <a:p>
          <a:pPr algn="l"/>
          <a:r>
            <a:rPr lang="en-US" sz="1100" b="1"/>
            <a:t>                       1438</a:t>
          </a:r>
          <a:endParaRPr lang="en-KE" sz="1100" b="1"/>
        </a:p>
      </xdr:txBody>
    </xdr:sp>
    <xdr:clientData/>
  </xdr:twoCellAnchor>
  <xdr:twoCellAnchor editAs="oneCell">
    <xdr:from>
      <xdr:col>0</xdr:col>
      <xdr:colOff>0</xdr:colOff>
      <xdr:row>2</xdr:row>
      <xdr:rowOff>12700</xdr:rowOff>
    </xdr:from>
    <xdr:to>
      <xdr:col>3</xdr:col>
      <xdr:colOff>0</xdr:colOff>
      <xdr:row>10</xdr:row>
      <xdr:rowOff>57150</xdr:rowOff>
    </xdr:to>
    <mc:AlternateContent xmlns:mc="http://schemas.openxmlformats.org/markup-compatibility/2006" xmlns:a14="http://schemas.microsoft.com/office/drawing/2010/main">
      <mc:Choice Requires="a14">
        <xdr:graphicFrame macro="">
          <xdr:nvGraphicFramePr>
            <xdr:cNvPr id="11" name="Product Rating 2">
              <a:extLst>
                <a:ext uri="{FF2B5EF4-FFF2-40B4-BE49-F238E27FC236}">
                  <a16:creationId xmlns:a16="http://schemas.microsoft.com/office/drawing/2014/main" id="{56555C0D-A702-4F49-A5A5-754384137E59}"/>
                </a:ext>
              </a:extLst>
            </xdr:cNvPr>
            <xdr:cNvGraphicFramePr/>
          </xdr:nvGraphicFramePr>
          <xdr:xfrm>
            <a:off x="0" y="0"/>
            <a:ext cx="0" cy="0"/>
          </xdr:xfrm>
          <a:graphic>
            <a:graphicData uri="http://schemas.microsoft.com/office/drawing/2010/slicer">
              <sle:slicer xmlns:sle="http://schemas.microsoft.com/office/drawing/2010/slicer" name="Product Rating 2"/>
            </a:graphicData>
          </a:graphic>
        </xdr:graphicFrame>
      </mc:Choice>
      <mc:Fallback xmlns="">
        <xdr:sp macro="" textlink="">
          <xdr:nvSpPr>
            <xdr:cNvPr id="0" name=""/>
            <xdr:cNvSpPr>
              <a:spLocks noTextEdit="1"/>
            </xdr:cNvSpPr>
          </xdr:nvSpPr>
          <xdr:spPr>
            <a:xfrm>
              <a:off x="0" y="388996"/>
              <a:ext cx="1834444" cy="154963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10</xdr:row>
      <xdr:rowOff>107950</xdr:rowOff>
    </xdr:from>
    <xdr:to>
      <xdr:col>3</xdr:col>
      <xdr:colOff>12700</xdr:colOff>
      <xdr:row>19</xdr:row>
      <xdr:rowOff>44450</xdr:rowOff>
    </xdr:to>
    <mc:AlternateContent xmlns:mc="http://schemas.openxmlformats.org/markup-compatibility/2006" xmlns:a14="http://schemas.microsoft.com/office/drawing/2010/main">
      <mc:Choice Requires="a14">
        <xdr:graphicFrame macro="">
          <xdr:nvGraphicFramePr>
            <xdr:cNvPr id="12" name="Discount Rating 2">
              <a:extLst>
                <a:ext uri="{FF2B5EF4-FFF2-40B4-BE49-F238E27FC236}">
                  <a16:creationId xmlns:a16="http://schemas.microsoft.com/office/drawing/2014/main" id="{832BB47F-5D52-4A08-B824-D70F4E6A18CF}"/>
                </a:ext>
              </a:extLst>
            </xdr:cNvPr>
            <xdr:cNvGraphicFramePr/>
          </xdr:nvGraphicFramePr>
          <xdr:xfrm>
            <a:off x="0" y="0"/>
            <a:ext cx="0" cy="0"/>
          </xdr:xfrm>
          <a:graphic>
            <a:graphicData uri="http://schemas.microsoft.com/office/drawing/2010/slicer">
              <sle:slicer xmlns:sle="http://schemas.microsoft.com/office/drawing/2010/slicer" name="Discount Rating 2"/>
            </a:graphicData>
          </a:graphic>
        </xdr:graphicFrame>
      </mc:Choice>
      <mc:Fallback xmlns="">
        <xdr:sp macro="" textlink="">
          <xdr:nvSpPr>
            <xdr:cNvPr id="0" name=""/>
            <xdr:cNvSpPr>
              <a:spLocks noTextEdit="1"/>
            </xdr:cNvSpPr>
          </xdr:nvSpPr>
          <xdr:spPr>
            <a:xfrm>
              <a:off x="12700" y="1989431"/>
              <a:ext cx="1834444" cy="1629834"/>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268310</xdr:colOff>
      <xdr:row>5</xdr:row>
      <xdr:rowOff>38100</xdr:rowOff>
    </xdr:from>
    <xdr:to>
      <xdr:col>17</xdr:col>
      <xdr:colOff>527676</xdr:colOff>
      <xdr:row>21</xdr:row>
      <xdr:rowOff>121292</xdr:rowOff>
    </xdr:to>
    <xdr:graphicFrame macro="">
      <xdr:nvGraphicFramePr>
        <xdr:cNvPr id="13" name="Chart 12">
          <a:extLst>
            <a:ext uri="{FF2B5EF4-FFF2-40B4-BE49-F238E27FC236}">
              <a16:creationId xmlns:a16="http://schemas.microsoft.com/office/drawing/2014/main" id="{74ED173B-1A7F-41D7-A7B9-C54ABD1FFC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611480</xdr:colOff>
      <xdr:row>5</xdr:row>
      <xdr:rowOff>19050</xdr:rowOff>
    </xdr:from>
    <xdr:to>
      <xdr:col>10</xdr:col>
      <xdr:colOff>188147</xdr:colOff>
      <xdr:row>19</xdr:row>
      <xdr:rowOff>38100</xdr:rowOff>
    </xdr:to>
    <xdr:graphicFrame macro="">
      <xdr:nvGraphicFramePr>
        <xdr:cNvPr id="14" name="Chart 13">
          <a:extLst>
            <a:ext uri="{FF2B5EF4-FFF2-40B4-BE49-F238E27FC236}">
              <a16:creationId xmlns:a16="http://schemas.microsoft.com/office/drawing/2014/main" id="{D15EC70C-8AF9-4E20-9853-03571EE51D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8944</xdr:colOff>
      <xdr:row>5</xdr:row>
      <xdr:rowOff>55270</xdr:rowOff>
    </xdr:from>
    <xdr:to>
      <xdr:col>25</xdr:col>
      <xdr:colOff>8944</xdr:colOff>
      <xdr:row>22</xdr:row>
      <xdr:rowOff>143099</xdr:rowOff>
    </xdr:to>
    <xdr:graphicFrame macro="">
      <xdr:nvGraphicFramePr>
        <xdr:cNvPr id="15" name="Chart 14">
          <a:extLst>
            <a:ext uri="{FF2B5EF4-FFF2-40B4-BE49-F238E27FC236}">
              <a16:creationId xmlns:a16="http://schemas.microsoft.com/office/drawing/2014/main" id="{F52C13EB-8295-4EE6-AB44-22697F9E22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152872</xdr:colOff>
      <xdr:row>23</xdr:row>
      <xdr:rowOff>70556</xdr:rowOff>
    </xdr:from>
    <xdr:to>
      <xdr:col>13</xdr:col>
      <xdr:colOff>47037</xdr:colOff>
      <xdr:row>37</xdr:row>
      <xdr:rowOff>141111</xdr:rowOff>
    </xdr:to>
    <xdr:graphicFrame macro="">
      <xdr:nvGraphicFramePr>
        <xdr:cNvPr id="16" name="Chart 15">
          <a:extLst>
            <a:ext uri="{FF2B5EF4-FFF2-40B4-BE49-F238E27FC236}">
              <a16:creationId xmlns:a16="http://schemas.microsoft.com/office/drawing/2014/main" id="{7D0870A2-AE18-43A4-81D1-34F1058392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493889</xdr:colOff>
      <xdr:row>23</xdr:row>
      <xdr:rowOff>129352</xdr:rowOff>
    </xdr:from>
    <xdr:to>
      <xdr:col>24</xdr:col>
      <xdr:colOff>199907</xdr:colOff>
      <xdr:row>37</xdr:row>
      <xdr:rowOff>105833</xdr:rowOff>
    </xdr:to>
    <xdr:graphicFrame macro="">
      <xdr:nvGraphicFramePr>
        <xdr:cNvPr id="17" name="Chart 16">
          <a:extLst>
            <a:ext uri="{FF2B5EF4-FFF2-40B4-BE49-F238E27FC236}">
              <a16:creationId xmlns:a16="http://schemas.microsoft.com/office/drawing/2014/main" id="{DA85E524-EDB5-4FA9-B8D7-FB5A7B35A8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19</xdr:row>
      <xdr:rowOff>182964</xdr:rowOff>
    </xdr:from>
    <xdr:to>
      <xdr:col>2</xdr:col>
      <xdr:colOff>601851</xdr:colOff>
      <xdr:row>59</xdr:row>
      <xdr:rowOff>117591</xdr:rowOff>
    </xdr:to>
    <mc:AlternateContent xmlns:mc="http://schemas.openxmlformats.org/markup-compatibility/2006" xmlns:a14="http://schemas.microsoft.com/office/drawing/2010/main">
      <mc:Choice Requires="a14">
        <xdr:graphicFrame macro="">
          <xdr:nvGraphicFramePr>
            <xdr:cNvPr id="18" name="Product 1">
              <a:extLst>
                <a:ext uri="{FF2B5EF4-FFF2-40B4-BE49-F238E27FC236}">
                  <a16:creationId xmlns:a16="http://schemas.microsoft.com/office/drawing/2014/main" id="{334E93FA-C55C-4905-A21D-0911E52D87C2}"/>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0" y="3757779"/>
              <a:ext cx="1824814" cy="7460553"/>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176390</xdr:colOff>
      <xdr:row>2</xdr:row>
      <xdr:rowOff>35675</xdr:rowOff>
    </xdr:from>
    <xdr:to>
      <xdr:col>24</xdr:col>
      <xdr:colOff>515558</xdr:colOff>
      <xdr:row>4</xdr:row>
      <xdr:rowOff>156967</xdr:rowOff>
    </xdr:to>
    <xdr:sp macro="" textlink="">
      <xdr:nvSpPr>
        <xdr:cNvPr id="19" name="Rectangle: Rounded Corners 18">
          <a:extLst>
            <a:ext uri="{FF2B5EF4-FFF2-40B4-BE49-F238E27FC236}">
              <a16:creationId xmlns:a16="http://schemas.microsoft.com/office/drawing/2014/main" id="{3E33662A-C6A2-5C26-7F69-56CA6C3E8C85}"/>
            </a:ext>
          </a:extLst>
        </xdr:cNvPr>
        <xdr:cNvSpPr/>
      </xdr:nvSpPr>
      <xdr:spPr>
        <a:xfrm>
          <a:off x="12406020" y="411971"/>
          <a:ext cx="2785094" cy="49758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u="sng"/>
            <a:t>AVERAGE ABSOLUTE DISCOUNT PRICE</a:t>
          </a:r>
        </a:p>
        <a:p>
          <a:pPr algn="l"/>
          <a:r>
            <a:rPr lang="en-US" sz="1100" b="1" u="none"/>
            <a:t>                                622</a:t>
          </a:r>
          <a:endParaRPr lang="en-KE" sz="1100" b="1" u="none"/>
        </a:p>
      </xdr:txBody>
    </xdr:sp>
    <xdr:clientData/>
  </xdr:twoCellAnchor>
  <xdr:twoCellAnchor>
    <xdr:from>
      <xdr:col>3</xdr:col>
      <xdr:colOff>35279</xdr:colOff>
      <xdr:row>38</xdr:row>
      <xdr:rowOff>47036</xdr:rowOff>
    </xdr:from>
    <xdr:to>
      <xdr:col>14</xdr:col>
      <xdr:colOff>423334</xdr:colOff>
      <xdr:row>58</xdr:row>
      <xdr:rowOff>82314</xdr:rowOff>
    </xdr:to>
    <xdr:graphicFrame macro="">
      <xdr:nvGraphicFramePr>
        <xdr:cNvPr id="20" name="Chart 19">
          <a:extLst>
            <a:ext uri="{FF2B5EF4-FFF2-40B4-BE49-F238E27FC236}">
              <a16:creationId xmlns:a16="http://schemas.microsoft.com/office/drawing/2014/main" id="{E9CC1431-2BF1-43AB-8C91-3CCCB87B6C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564444</xdr:colOff>
      <xdr:row>38</xdr:row>
      <xdr:rowOff>58795</xdr:rowOff>
    </xdr:from>
    <xdr:to>
      <xdr:col>25</xdr:col>
      <xdr:colOff>376297</xdr:colOff>
      <xdr:row>58</xdr:row>
      <xdr:rowOff>82313</xdr:rowOff>
    </xdr:to>
    <xdr:graphicFrame macro="">
      <xdr:nvGraphicFramePr>
        <xdr:cNvPr id="21" name="Chart 20">
          <a:extLst>
            <a:ext uri="{FF2B5EF4-FFF2-40B4-BE49-F238E27FC236}">
              <a16:creationId xmlns:a16="http://schemas.microsoft.com/office/drawing/2014/main" id="{4CE45607-F661-4355-A355-A3B1ACDDEE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254000</xdr:colOff>
      <xdr:row>1</xdr:row>
      <xdr:rowOff>139700</xdr:rowOff>
    </xdr:from>
    <xdr:to>
      <xdr:col>14</xdr:col>
      <xdr:colOff>2082800</xdr:colOff>
      <xdr:row>15</xdr:row>
      <xdr:rowOff>180972</xdr:rowOff>
    </xdr:to>
    <mc:AlternateContent xmlns:mc="http://schemas.openxmlformats.org/markup-compatibility/2006" xmlns:a14="http://schemas.microsoft.com/office/drawing/2010/main">
      <mc:Choice Requires="a14">
        <xdr:graphicFrame macro="">
          <xdr:nvGraphicFramePr>
            <xdr:cNvPr id="3" name="Discount Rating">
              <a:extLst>
                <a:ext uri="{FF2B5EF4-FFF2-40B4-BE49-F238E27FC236}">
                  <a16:creationId xmlns:a16="http://schemas.microsoft.com/office/drawing/2014/main" id="{3334A614-BBCA-BE0F-8866-8F558E737EB5}"/>
                </a:ext>
              </a:extLst>
            </xdr:cNvPr>
            <xdr:cNvGraphicFramePr/>
          </xdr:nvGraphicFramePr>
          <xdr:xfrm>
            <a:off x="0" y="0"/>
            <a:ext cx="0" cy="0"/>
          </xdr:xfrm>
          <a:graphic>
            <a:graphicData uri="http://schemas.microsoft.com/office/drawing/2010/slicer">
              <sle:slicer xmlns:sle="http://schemas.microsoft.com/office/drawing/2010/slicer" name="Discount Rating"/>
            </a:graphicData>
          </a:graphic>
        </xdr:graphicFrame>
      </mc:Choice>
      <mc:Fallback xmlns="">
        <xdr:sp macro="" textlink="">
          <xdr:nvSpPr>
            <xdr:cNvPr id="0" name=""/>
            <xdr:cNvSpPr>
              <a:spLocks noTextEdit="1"/>
            </xdr:cNvSpPr>
          </xdr:nvSpPr>
          <xdr:spPr>
            <a:xfrm>
              <a:off x="42418000" y="323850"/>
              <a:ext cx="1828800" cy="2619372"/>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177800</xdr:colOff>
      <xdr:row>1</xdr:row>
      <xdr:rowOff>177800</xdr:rowOff>
    </xdr:from>
    <xdr:to>
      <xdr:col>11</xdr:col>
      <xdr:colOff>2006600</xdr:colOff>
      <xdr:row>16</xdr:row>
      <xdr:rowOff>34922</xdr:rowOff>
    </xdr:to>
    <mc:AlternateContent xmlns:mc="http://schemas.openxmlformats.org/markup-compatibility/2006" xmlns:a14="http://schemas.microsoft.com/office/drawing/2010/main">
      <mc:Choice Requires="a14">
        <xdr:graphicFrame macro="">
          <xdr:nvGraphicFramePr>
            <xdr:cNvPr id="4" name="Product Rating">
              <a:extLst>
                <a:ext uri="{FF2B5EF4-FFF2-40B4-BE49-F238E27FC236}">
                  <a16:creationId xmlns:a16="http://schemas.microsoft.com/office/drawing/2014/main" id="{A0A24315-B743-0F91-3FD0-015E2F511057}"/>
                </a:ext>
              </a:extLst>
            </xdr:cNvPr>
            <xdr:cNvGraphicFramePr/>
          </xdr:nvGraphicFramePr>
          <xdr:xfrm>
            <a:off x="0" y="0"/>
            <a:ext cx="0" cy="0"/>
          </xdr:xfrm>
          <a:graphic>
            <a:graphicData uri="http://schemas.microsoft.com/office/drawing/2010/slicer">
              <sle:slicer xmlns:sle="http://schemas.microsoft.com/office/drawing/2010/slicer" name="Product Rating"/>
            </a:graphicData>
          </a:graphic>
        </xdr:graphicFrame>
      </mc:Choice>
      <mc:Fallback xmlns="">
        <xdr:sp macro="" textlink="">
          <xdr:nvSpPr>
            <xdr:cNvPr id="0" name=""/>
            <xdr:cNvSpPr>
              <a:spLocks noTextEdit="1"/>
            </xdr:cNvSpPr>
          </xdr:nvSpPr>
          <xdr:spPr>
            <a:xfrm>
              <a:off x="29356050" y="361950"/>
              <a:ext cx="1828800" cy="2619372"/>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1320800</xdr:colOff>
      <xdr:row>1</xdr:row>
      <xdr:rowOff>82550</xdr:rowOff>
    </xdr:from>
    <xdr:to>
      <xdr:col>3</xdr:col>
      <xdr:colOff>2482850</xdr:colOff>
      <xdr:row>16</xdr:row>
      <xdr:rowOff>63500</xdr:rowOff>
    </xdr:to>
    <xdr:graphicFrame macro="">
      <xdr:nvGraphicFramePr>
        <xdr:cNvPr id="6" name="Chart 5">
          <a:extLst>
            <a:ext uri="{FF2B5EF4-FFF2-40B4-BE49-F238E27FC236}">
              <a16:creationId xmlns:a16="http://schemas.microsoft.com/office/drawing/2014/main" id="{654221A9-1DDF-60A9-AB84-2A2AE6B913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1238250</xdr:colOff>
      <xdr:row>1</xdr:row>
      <xdr:rowOff>57150</xdr:rowOff>
    </xdr:from>
    <xdr:to>
      <xdr:col>5</xdr:col>
      <xdr:colOff>1003300</xdr:colOff>
      <xdr:row>15</xdr:row>
      <xdr:rowOff>98422</xdr:rowOff>
    </xdr:to>
    <mc:AlternateContent xmlns:mc="http://schemas.openxmlformats.org/markup-compatibility/2006" xmlns:a14="http://schemas.microsoft.com/office/drawing/2010/main">
      <mc:Choice Requires="a14">
        <xdr:graphicFrame macro="">
          <xdr:nvGraphicFramePr>
            <xdr:cNvPr id="7" name="Discount Rating 1">
              <a:extLst>
                <a:ext uri="{FF2B5EF4-FFF2-40B4-BE49-F238E27FC236}">
                  <a16:creationId xmlns:a16="http://schemas.microsoft.com/office/drawing/2014/main" id="{500791DC-D227-8EBD-2F89-7D340B5F08BD}"/>
                </a:ext>
              </a:extLst>
            </xdr:cNvPr>
            <xdr:cNvGraphicFramePr/>
          </xdr:nvGraphicFramePr>
          <xdr:xfrm>
            <a:off x="0" y="0"/>
            <a:ext cx="0" cy="0"/>
          </xdr:xfrm>
          <a:graphic>
            <a:graphicData uri="http://schemas.microsoft.com/office/drawing/2010/slicer">
              <sle:slicer xmlns:sle="http://schemas.microsoft.com/office/drawing/2010/slicer" name="Discount Rating 1"/>
            </a:graphicData>
          </a:graphic>
        </xdr:graphicFrame>
      </mc:Choice>
      <mc:Fallback xmlns="">
        <xdr:sp macro="" textlink="">
          <xdr:nvSpPr>
            <xdr:cNvPr id="0" name=""/>
            <xdr:cNvSpPr>
              <a:spLocks noTextEdit="1"/>
            </xdr:cNvSpPr>
          </xdr:nvSpPr>
          <xdr:spPr>
            <a:xfrm>
              <a:off x="9912350" y="241300"/>
              <a:ext cx="1828800" cy="2619372"/>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2730500</xdr:colOff>
      <xdr:row>1</xdr:row>
      <xdr:rowOff>57150</xdr:rowOff>
    </xdr:from>
    <xdr:to>
      <xdr:col>4</xdr:col>
      <xdr:colOff>1206500</xdr:colOff>
      <xdr:row>15</xdr:row>
      <xdr:rowOff>98422</xdr:rowOff>
    </xdr:to>
    <mc:AlternateContent xmlns:mc="http://schemas.openxmlformats.org/markup-compatibility/2006" xmlns:a14="http://schemas.microsoft.com/office/drawing/2010/main">
      <mc:Choice Requires="a14">
        <xdr:graphicFrame macro="">
          <xdr:nvGraphicFramePr>
            <xdr:cNvPr id="8" name="Product Rating 1">
              <a:extLst>
                <a:ext uri="{FF2B5EF4-FFF2-40B4-BE49-F238E27FC236}">
                  <a16:creationId xmlns:a16="http://schemas.microsoft.com/office/drawing/2014/main" id="{074D9CF6-CCBA-825A-6B8E-A94D7B25ED74}"/>
                </a:ext>
              </a:extLst>
            </xdr:cNvPr>
            <xdr:cNvGraphicFramePr/>
          </xdr:nvGraphicFramePr>
          <xdr:xfrm>
            <a:off x="0" y="0"/>
            <a:ext cx="0" cy="0"/>
          </xdr:xfrm>
          <a:graphic>
            <a:graphicData uri="http://schemas.microsoft.com/office/drawing/2010/slicer">
              <sle:slicer xmlns:sle="http://schemas.microsoft.com/office/drawing/2010/slicer" name="Product Rating 1"/>
            </a:graphicData>
          </a:graphic>
        </xdr:graphicFrame>
      </mc:Choice>
      <mc:Fallback xmlns="">
        <xdr:sp macro="" textlink="">
          <xdr:nvSpPr>
            <xdr:cNvPr id="0" name=""/>
            <xdr:cNvSpPr>
              <a:spLocks noTextEdit="1"/>
            </xdr:cNvSpPr>
          </xdr:nvSpPr>
          <xdr:spPr>
            <a:xfrm>
              <a:off x="8051800" y="241300"/>
              <a:ext cx="1828800" cy="2619372"/>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422275</xdr:colOff>
      <xdr:row>1</xdr:row>
      <xdr:rowOff>47624</xdr:rowOff>
    </xdr:from>
    <xdr:to>
      <xdr:col>8</xdr:col>
      <xdr:colOff>466725</xdr:colOff>
      <xdr:row>17</xdr:row>
      <xdr:rowOff>57149</xdr:rowOff>
    </xdr:to>
    <xdr:graphicFrame macro="">
      <xdr:nvGraphicFramePr>
        <xdr:cNvPr id="3" name="Chart 2">
          <a:extLst>
            <a:ext uri="{FF2B5EF4-FFF2-40B4-BE49-F238E27FC236}">
              <a16:creationId xmlns:a16="http://schemas.microsoft.com/office/drawing/2014/main" id="{B5B47947-4C1C-9232-C49F-055C548143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355600</xdr:colOff>
      <xdr:row>1</xdr:row>
      <xdr:rowOff>57150</xdr:rowOff>
    </xdr:from>
    <xdr:to>
      <xdr:col>12</xdr:col>
      <xdr:colOff>57150</xdr:colOff>
      <xdr:row>15</xdr:row>
      <xdr:rowOff>98422</xdr:rowOff>
    </xdr:to>
    <mc:AlternateContent xmlns:mc="http://schemas.openxmlformats.org/markup-compatibility/2006" xmlns:a14="http://schemas.microsoft.com/office/drawing/2010/main">
      <mc:Choice Requires="a14">
        <xdr:graphicFrame macro="">
          <xdr:nvGraphicFramePr>
            <xdr:cNvPr id="4" name="Product">
              <a:extLst>
                <a:ext uri="{FF2B5EF4-FFF2-40B4-BE49-F238E27FC236}">
                  <a16:creationId xmlns:a16="http://schemas.microsoft.com/office/drawing/2014/main" id="{71185BB8-C377-933B-9AAF-0E8B915CAE91}"/>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8128000" y="241300"/>
              <a:ext cx="1828800" cy="2619372"/>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377824</xdr:colOff>
      <xdr:row>1</xdr:row>
      <xdr:rowOff>66675</xdr:rowOff>
    </xdr:from>
    <xdr:to>
      <xdr:col>18</xdr:col>
      <xdr:colOff>184150</xdr:colOff>
      <xdr:row>16</xdr:row>
      <xdr:rowOff>47625</xdr:rowOff>
    </xdr:to>
    <xdr:graphicFrame macro="">
      <xdr:nvGraphicFramePr>
        <xdr:cNvPr id="3" name="Chart 2">
          <a:extLst>
            <a:ext uri="{FF2B5EF4-FFF2-40B4-BE49-F238E27FC236}">
              <a16:creationId xmlns:a16="http://schemas.microsoft.com/office/drawing/2014/main" id="{87C2FEF4-7368-A794-901A-C1F1522BF0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31750</xdr:colOff>
      <xdr:row>1</xdr:row>
      <xdr:rowOff>60325</xdr:rowOff>
    </xdr:from>
    <xdr:to>
      <xdr:col>10</xdr:col>
      <xdr:colOff>336550</xdr:colOff>
      <xdr:row>16</xdr:row>
      <xdr:rowOff>41275</xdr:rowOff>
    </xdr:to>
    <xdr:graphicFrame macro="">
      <xdr:nvGraphicFramePr>
        <xdr:cNvPr id="2" name="Chart 1">
          <a:extLst>
            <a:ext uri="{FF2B5EF4-FFF2-40B4-BE49-F238E27FC236}">
              <a16:creationId xmlns:a16="http://schemas.microsoft.com/office/drawing/2014/main" id="{F90C64AD-6ED2-000C-1B0A-CD6E9B9239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304800</xdr:colOff>
      <xdr:row>1</xdr:row>
      <xdr:rowOff>114300</xdr:rowOff>
    </xdr:from>
    <xdr:to>
      <xdr:col>9</xdr:col>
      <xdr:colOff>209550</xdr:colOff>
      <xdr:row>18</xdr:row>
      <xdr:rowOff>76200</xdr:rowOff>
    </xdr:to>
    <xdr:graphicFrame macro="">
      <xdr:nvGraphicFramePr>
        <xdr:cNvPr id="2" name="Chart 1">
          <a:extLst>
            <a:ext uri="{FF2B5EF4-FFF2-40B4-BE49-F238E27FC236}">
              <a16:creationId xmlns:a16="http://schemas.microsoft.com/office/drawing/2014/main" id="{9A694579-EB60-E6DA-EC7B-9102135BA3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wangi Analyst" refreshedDate="45821.755701851849" createdVersion="8" refreshedVersion="8" minRefreshableVersion="3" recordCount="112" xr:uid="{603C09C0-2334-44A9-931A-738687DB9084}">
  <cacheSource type="worksheet">
    <worksheetSource name="Table2"/>
  </cacheSource>
  <cacheFields count="9">
    <cacheField name="Product" numFmtId="0">
      <sharedItems count="109">
        <s v="6 In 1 Bottle Can Opener Multifunctional Easy Opener"/>
        <s v="Creative Owl Shape Keychain Black"/>
        <s v="LASA FOLDING TABLE SERVING STAND"/>
        <s v="5-PCS Stainless Steel Cooking Pot Set With Steamed Slices"/>
        <s v="Simple Metal Dog Art Sculpture Decoration For Home Office"/>
        <s v="LASA 3 Tier Bamboo Shoe Bench Storage Shelf"/>
        <s v="Mythco 120COB Solar Wall Ligt With Motion Sensor And Remote Control 3 Modes"/>
        <s v="Classic Black Cat Cotton Hemp Pillow Case For Home Car"/>
        <s v="3PCS Single Head Knitting Crochet Sweater Needle Set"/>
        <s v="Exfoliate And Exfoliate Face Towel - Black"/>
        <s v="Intelligent  LED Body Sensor Wireless Lighting Night Light USB"/>
        <s v="Anti-Skid Absorbent Insulation Coaster  For Home Office"/>
        <s v="Wall-mounted Sticker Punch-free Plug Fixer"/>
        <s v="380ML USB Rechargeable Portable Small Blenders And Juicers"/>
        <s v="Modern Sofa Throw Pillow Cover-45x45cm-Blue&amp;Red"/>
        <s v="Brush &amp; Paintbrush Cleaning Tool Pink"/>
        <s v="Wall Clock With Hidden Safe Box"/>
        <s v="Christmas Elk Fence Yard Lawn Decorations Cute For Holidays"/>
        <s v="2PCS Ice Silk Square Cushion Cover Pillowcases - 65x65cm"/>
        <s v="Household Pineapple Peeler Peeler"/>
        <s v="Bedroom Simple Floor Hanging Clothes Rack Single Pole Hat Rack - White"/>
        <s v="LASA Aluminum Folding Truck Hand Cart - 68kg Max"/>
        <s v="7PCS Silicone Thumb Knife Finger Protector Vegetable Harvesting Knife"/>
        <s v="4 Piece Coloured Stainless Steel Kitchenware Set"/>
        <s v="Cartoon Car Decoration Cute Individuality For Car Home Desk"/>
        <s v="4M Float Switch Water Level Controller -Water Tank"/>
        <s v="Baby Early Education Shape And Color Cognitive Training Toys"/>
        <s v="Angle Measuring Tool Full Metal Multi Angle Measuring Tool"/>
        <s v="Car Phone Charging Stand"/>
        <s v="3D Waterproof EVA Plastic Shower Curtain 1.8*2Mtrs"/>
        <s v="120W Cordless Vacuum Cleaners Handheld Electric Vacuum Cleaner"/>
        <s v="LED Eye Protection  Desk Lamp , Study, Reading, USB Fan - Double Pen Holder"/>
        <s v="Sewing Machine Needle Threader Stitch Insertion Tool Automatic Quick Sewing"/>
        <s v="Christmas Fence Garden Decorations Outdoor For Holiday Home"/>
        <s v="Portable Wine Table With Folding Round Table"/>
        <s v="7-piece Set Of Storage Bags, Travel Storage Bags, Shoe Bags"/>
        <s v="Electric LED UV Mosquito Killer Lamp, Outdoor/Indoor Fly Killer Trap Light -USB"/>
        <s v="40cm Gold DIY Acrylic Wall Sticker Clock"/>
        <s v="Black Simple Water Cup Wine Coaster Anti Slip Absorbent"/>
        <s v="2PCS/LOT Solar LED Outdoor Intelligent Light Controlled Wall Lamp"/>
        <s v="6 Layers Steel Pipe Assembling Dustproof Storage Shoe Cabinet"/>
        <s v="Metal Decorative Hooks Key Hangers Entryway Wall Hooks Towel Hooks - Home"/>
        <s v="Memory Foam Neck Pillow Cover, With Pillow Core - 50*30cm"/>
        <s v="Peacock  Throw Pillow Cushion Case For Home Car"/>
        <s v="MultiFunctional Storage Rack Multi-layer Bookshelf"/>
        <s v="13 In 1 Home Repair Tools Box Kit Set"/>
        <s v="Artificial Potted Flowers Room Decorative Flowers (2 Pieces)"/>
        <s v="Agapeon Toothbrush Holder And Toothpaste Dispenser"/>
        <s v="Wrought Iron Bathroom Shelf Wall Mounted Free Punch Toilet Rack"/>
        <s v="Watercolour Gold Foil Textured Print Pillow Cover"/>
        <s v="Multifunctional Hanging Storage Box Storage Bag (4 Layers)"/>
        <s v="3PCS Rotary Scraper Thermomix For Kitchen"/>
        <s v="LASA Digital Thermometer And Hydrometer"/>
        <s v="Balloon Insert, Birthday Party Balloon Set, PU Leather"/>
        <s v="8in1 Screwdriver With LED Light"/>
        <s v="4pcs Bathroom/Kitchen Towel Rack,Roll Paper Holder,Towel Bars,Hook"/>
        <s v="Cute Christmas Fence Garden Decorations For Holiday Home"/>
        <s v="9pcs Gas Mask, For Painting, Dust, Formaldehyde Grinding, Polishing"/>
        <s v="Punch-free Great Load Bearing Bathroom Storage Rack Wall Shelf-White"/>
        <s v="DIY File Folder, Office Drawer File Holder, Pen Holder, Desktop Storage Rack"/>
        <s v="32PCS Portable Cordless Drill Set With Cyclic Battery Drive -26 Variable Speed"/>
        <s v="115  Piece Set Of Multifunctional Precision Screwdrivers"/>
        <s v="1/2/3 Seater Elastic Sofa Cover,Living Room/Home Decor Chair Cover-Grey"/>
        <s v="2pcs Solar Street Light Flood Light Outdoor"/>
        <s v="LASA Stainless Steel Double Wall Mount Soap Dispenser - 500ml"/>
        <s v="Desk Foldable Fan Adjustable Fan Strong Wind 3 Gear Usb"/>
        <s v="Weighing Scale Digital Bathroom Body Fat Scale USB-Black"/>
        <s v="5m Waterproof Spherical LED String Lights Outdoor Ball Chain Lights Party Lighting Decoration Adjustable"/>
        <s v="LED Romantic Spaceship Starry Sky Projector,Children's Bedroom Night Light-Blue"/>
        <s v="Electronic Digital Display Vernier Caliper"/>
        <s v="12 Litre Insulated Lunch Box Grey"/>
        <s v="LED Solar Street Light-fake Camera"/>
        <s v="Cartoon Embroidered Mini Towel Bear Cotton Wash Cloth Hand 4pcs"/>
        <s v="100 Pcs Crochet Hook Tool Set Knitting Hook Set With Box"/>
        <s v="Multifunction Laser Level With Adjustment Tripod"/>
        <s v="60W Hot Melt Glue Sprayer - Efficient And Stable Glue Dispensing"/>
        <s v="12 Litre Black Insulated Lunch Box"/>
        <s v="52 Pieces Cake Decorating Tool Set Gift Kit Baking Supplies"/>
        <s v="Large Lazy Inflatable Sofa Chairs PVC Lounger Seat Bag"/>
        <s v="12V 19500rpm Handheld Electric Angle Grinder Tool - UK - Yellow/Black"/>
        <s v="53Pcs/Set Yarn Knitting Crochet Hooks With Bag - Fortune Cat"/>
        <s v="53 Pieces/Set Yarn Knitting Crochet Hooks With Bag - Pansies"/>
        <s v="Portable Home Small Air Humidifier 3-Speed Fan - Green"/>
        <s v="Portable Mini Cordless Car Vacuum Cleaner - Blue"/>
        <s v="1PC Refrigerator Food Seal Pocket Fridge Bags"/>
        <s v="137 Pieces Cake Decorating Tool Set Baking Supplies"/>
        <s v="Foldable Overbed Table/Desk"/>
        <s v="Pilates Cloth Bag Waterproof Durable High Capacity Purple"/>
        <s v="VIC Wireless Vacuum Cleaner Dual Use For Home And Car 120W High Power Powerful"/>
        <s v="Konka Healty Electric Kettle, 24-hour Heat Preservation,1.5L,800W, White"/>
        <s v="Genebre 115 In 1 Screwdriver Repairing Tool Set For IPhone Cellphone Hand Tool"/>
        <s v="LED Wall Digital Alarm Clock Study Home 12 / 24H Clock Calendar"/>
        <s v="Portable Wardrobe Nonwoven With 3 Hanging Rods And 6 Storage Shelves"/>
        <s v="Office Chair Lumbar Back Support Spine Posture Correction Pillow Car Cushion"/>
        <s v="Wall-Mounted Toothbrush Toothpaste Holder With Multiple Slots"/>
        <s v="5 Pieces/set Of Stainless Steel Induction Cooker Pots"/>
        <s v="Outdoor Portable Water Bottle With Medicine Box - 600ML - Black"/>
        <s v="220V 60W Electric Soldering Iron Kits With Tools, Tips, And Multimeter"/>
        <s v="Wall Mount Automatic Toothpaste Dispenser Toothbrush Holder Toothpaste Squeezer"/>
        <s v="Cushion Silicone Butt Cushion Summer Ice Cushion Honeycomb Gel Cushion"/>
        <s v="Metal Wall Clock Silver Dial Crystal Jewelry Round Home Decoration Wall Clock"/>
        <s v="Multi-purpose Rice Drainage Basket And Fruit And Vegetable Drainage Sieve"/>
        <s v="Portable Soap Dispenser Kitchen Detergent Press Box Kitchen Tools"/>
        <s v="Shower Nozzle Cleaning Unclogging Needle Mini Crevice Small Hole Cleaning Brush"/>
        <s v="Pen Grips For Kids Pen Grip Posture Correction Tool For Kids"/>
        <s v="2 Pairs Cowhide Split Leather Work Gloves.32â„‰ Or Above Welding Gloves"/>
        <s v="Thickening Multipurpose Non Stick Easy To Clean Heat Resistant Spoon Pad"/>
        <s v="Shower Cap Wide Elastic Band Cover Reusable Bashroom Cap"/>
        <s v="24 Grid Wall-mounted Sundries Organiser Fabric Closet Bag Storage Rack"/>
      </sharedItems>
    </cacheField>
    <cacheField name="Current price" numFmtId="1">
      <sharedItems containsMixedTypes="1" containsNumber="1" containsInteger="1" minValue="38" maxValue="3750" count="103">
        <n v="199"/>
        <n v="1274"/>
        <n v="2115"/>
        <n v="399"/>
        <n v="2048"/>
        <n v="458"/>
        <n v="171"/>
        <n v="38"/>
        <n v="185"/>
        <n v="325"/>
        <n v="332"/>
        <n v="450"/>
        <n v="1000"/>
        <n v="238"/>
        <n v="299"/>
        <n v="850"/>
        <n v="999"/>
        <n v="1200"/>
        <n v="330"/>
        <n v="979"/>
        <n v="2025"/>
        <n v="176"/>
        <n v="230"/>
        <n v="248"/>
        <n v="274"/>
        <n v="475"/>
        <n v="525"/>
        <n v="657"/>
        <n v="671"/>
        <n v="799"/>
        <n v="998"/>
        <n v="445"/>
        <n v="1820"/>
        <n v="105"/>
        <n v="699"/>
        <n v="1300"/>
        <n v="968"/>
        <n v="1570"/>
        <n v="552"/>
        <n v="169"/>
        <n v="790"/>
        <n v="899"/>
        <n v="527"/>
        <n v="1189"/>
        <n v="195"/>
        <n v="2200"/>
        <n v="1600"/>
        <n v="990"/>
        <n v="499"/>
        <n v="382"/>
        <n v="509"/>
        <n v="345"/>
        <n v="630"/>
        <n v="690"/>
        <n v="501"/>
        <n v="610"/>
        <n v="1080"/>
        <n v="1860"/>
        <n v="1420"/>
        <n v="389"/>
        <n v="1620"/>
        <n v="3750"/>
        <n v="950"/>
        <s v=" 1,620 -  1,980"/>
        <n v="2750"/>
        <n v="988"/>
        <n v="1580"/>
        <n v="1460"/>
        <n v="880"/>
        <n v="420"/>
        <n v="980"/>
        <n v="1150"/>
        <n v="1190"/>
        <n v="1680"/>
        <n v="1350"/>
        <n v="1758"/>
        <n v="2300"/>
        <n v="2799"/>
        <n v="1940"/>
        <n v="1980"/>
        <n v="1740"/>
        <n v="2199"/>
        <n v="198"/>
        <n v="2319"/>
        <n v="1650"/>
        <n v="1220"/>
        <n v="3640"/>
        <n v="2999"/>
        <n v="2880"/>
        <n v="1466"/>
        <n v="1468"/>
        <n v="2170"/>
        <n v="1526"/>
        <n v="1732"/>
        <n v="3546"/>
        <n v="1459"/>
        <n v="1462"/>
        <n v="1658"/>
        <n v="1660"/>
        <n v="1666"/>
        <n v="1768"/>
        <n v="2132"/>
        <n v="1875"/>
      </sharedItems>
    </cacheField>
    <cacheField name="old price" numFmtId="1">
      <sharedItems containsMixedTypes="1" containsNumber="1" containsInteger="1" minValue="80" maxValue="6143"/>
    </cacheField>
    <cacheField name="Absolute Discount Amount" numFmtId="1">
      <sharedItems containsMixedTypes="1" containsNumber="1" containsInteger="1" minValue="24" maxValue="2585" count="103">
        <n v="354"/>
        <n v="305"/>
        <n v="1526"/>
        <n v="2585"/>
        <n v="497"/>
        <n v="2452"/>
        <n v="528"/>
        <n v="189"/>
        <n v="42"/>
        <n v="197"/>
        <n v="355"/>
        <n v="352"/>
        <n v="450"/>
        <n v="1000"/>
        <n v="238"/>
        <n v="301"/>
        <n v="850"/>
        <n v="1001"/>
        <n v="1200"/>
        <n v="317"/>
        <n v="941"/>
        <n v="1946"/>
        <n v="169"/>
        <n v="220"/>
        <n v="263"/>
        <n v="456"/>
        <n v="504"/>
        <n v="631"/>
        <n v="645"/>
        <n v="768"/>
        <n v="968"/>
        <n v="428"/>
        <n v="1670"/>
        <n v="95"/>
        <n v="644"/>
        <n v="846"/>
        <n v="1418"/>
        <n v="483"/>
        <n v="151"/>
        <n v="695"/>
        <n v="800"/>
        <n v="472"/>
        <n v="1010"/>
        <n v="165"/>
        <n v="1880"/>
        <n v="1329"/>
        <n v="824"/>
        <n v="401"/>
        <n v="318"/>
        <n v="390"/>
        <n v="257"/>
        <n v="470"/>
        <n v="510"/>
        <n v="359"/>
        <n v="794"/>
        <n v="1360"/>
        <n v="544"/>
        <n v="267"/>
        <n v="1070"/>
        <n v="2393"/>
        <n v="575"/>
        <e v="#VALUE!"/>
        <n v="750"/>
        <n v="1721"/>
        <n v="592"/>
        <n v="919"/>
        <n v="830"/>
        <n v="227"/>
        <n v="587"/>
        <n v="620"/>
        <n v="819"/>
        <n v="595"/>
        <n v="640"/>
        <n v="741"/>
        <n v="940"/>
        <n v="1011"/>
        <n v="710"/>
        <n v="719"/>
        <n v="616"/>
        <n v="724"/>
        <n v="62"/>
        <n v="713"/>
        <n v="500"/>
        <n v="85"/>
        <n v="335"/>
        <n v="948"/>
        <n v="200"/>
        <n v="700"/>
        <n v="233"/>
        <n v="231"/>
        <n v="330"/>
        <n v="101"/>
        <n v="291"/>
        <n v="134"/>
        <n v="67"/>
        <n v="153"/>
        <n v="40"/>
        <n v="37"/>
        <n v="41"/>
        <n v="39"/>
        <n v="33"/>
        <n v="31"/>
        <n v="24"/>
      </sharedItems>
    </cacheField>
    <cacheField name="Discount" numFmtId="9">
      <sharedItems containsSemiMixedTypes="0" containsString="0" containsNumber="1" minValue="0.01" maxValue="0.64" count="46">
        <n v="0.64"/>
        <n v="0.61"/>
        <n v="0.55000000000000004"/>
        <n v="0.54"/>
        <n v="0.53"/>
        <n v="0.52"/>
        <n v="0.51"/>
        <n v="0.5"/>
        <n v="0.49"/>
        <n v="0.48"/>
        <n v="0.47"/>
        <n v="0.46"/>
        <n v="0.45"/>
        <n v="0.43"/>
        <n v="0.42"/>
        <n v="0.41"/>
        <n v="0.4"/>
        <n v="0.39"/>
        <n v="0.38"/>
        <n v="0.37"/>
        <n v="0.36"/>
        <n v="0.35"/>
        <n v="0.34"/>
        <n v="0.33"/>
        <n v="0.32"/>
        <n v="0.3"/>
        <n v="0.28999999999999998"/>
        <n v="0.27"/>
        <n v="0.26"/>
        <n v="0.25"/>
        <n v="0.24"/>
        <n v="0.23"/>
        <n v="0.22"/>
        <n v="0.21"/>
        <n v="0.2"/>
        <n v="0.19"/>
        <n v="0.18"/>
        <n v="0.14000000000000001"/>
        <n v="0.13"/>
        <n v="0.11"/>
        <n v="0.09"/>
        <n v="0.08"/>
        <n v="0.04"/>
        <n v="0.03"/>
        <n v="0.02"/>
        <n v="0.01"/>
      </sharedItems>
    </cacheField>
    <cacheField name="Discount Rating" numFmtId="9">
      <sharedItems count="3">
        <s v="High Discount"/>
        <s v="Medium Discount"/>
        <s v="Low Discount"/>
      </sharedItems>
    </cacheField>
    <cacheField name="Review" numFmtId="0">
      <sharedItems containsSemiMixedTypes="0" containsString="0" containsNumber="1" containsInteger="1" minValue="-69" maxValue="-1" count="23">
        <n v="-13"/>
        <n v="-5"/>
        <n v="-7"/>
        <n v="-10"/>
        <n v="-2"/>
        <n v="-9"/>
        <n v="-15"/>
        <n v="-1"/>
        <n v="-3"/>
        <n v="-44"/>
        <n v="-69"/>
        <n v="-6"/>
        <n v="-12"/>
        <n v="-14"/>
        <n v="-17"/>
        <n v="-36"/>
        <n v="-49"/>
        <n v="-39"/>
        <n v="-20"/>
        <n v="-32"/>
        <n v="-24"/>
        <n v="-55"/>
        <n v="-16"/>
      </sharedItems>
    </cacheField>
    <cacheField name="Ratingd" numFmtId="164">
      <sharedItems containsSemiMixedTypes="0" containsString="0" containsNumber="1" minValue="2" maxValue="5" count="23">
        <n v="3.9"/>
        <n v="4.8"/>
        <n v="2.1"/>
        <n v="4.3"/>
        <n v="3"/>
        <n v="5"/>
        <n v="3.3"/>
        <n v="2.7"/>
        <n v="2"/>
        <n v="2.2999999999999998"/>
        <n v="4"/>
        <n v="4.5999999999999996"/>
        <n v="2.8"/>
        <n v="2.2000000000000002"/>
        <n v="4.0999999999999996"/>
        <n v="3.8"/>
        <n v="2.6"/>
        <n v="4.5"/>
        <n v="4.7"/>
        <n v="4.2"/>
        <n v="4.4000000000000004"/>
        <n v="2.9"/>
        <n v="2.5"/>
      </sharedItems>
    </cacheField>
    <cacheField name="Product Rating" numFmtId="0">
      <sharedItems count="3">
        <s v="Average"/>
        <s v="Excellent"/>
        <s v="Poor"/>
      </sharedItems>
    </cacheField>
  </cacheFields>
  <extLst>
    <ext xmlns:x14="http://schemas.microsoft.com/office/spreadsheetml/2009/9/main" uri="{725AE2AE-9491-48be-B2B4-4EB974FC3084}">
      <x14:pivotCacheDefinition pivotCacheId="19479353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2">
  <r>
    <x v="0"/>
    <x v="0"/>
    <n v="553"/>
    <x v="0"/>
    <x v="0"/>
    <x v="0"/>
    <x v="0"/>
    <x v="0"/>
    <x v="0"/>
  </r>
  <r>
    <x v="1"/>
    <x v="0"/>
    <n v="504"/>
    <x v="1"/>
    <x v="1"/>
    <x v="0"/>
    <x v="0"/>
    <x v="0"/>
    <x v="0"/>
  </r>
  <r>
    <x v="2"/>
    <x v="1"/>
    <n v="2800"/>
    <x v="2"/>
    <x v="2"/>
    <x v="0"/>
    <x v="1"/>
    <x v="1"/>
    <x v="1"/>
  </r>
  <r>
    <x v="3"/>
    <x v="2"/>
    <n v="4700"/>
    <x v="3"/>
    <x v="2"/>
    <x v="0"/>
    <x v="0"/>
    <x v="2"/>
    <x v="2"/>
  </r>
  <r>
    <x v="4"/>
    <x v="3"/>
    <n v="896"/>
    <x v="4"/>
    <x v="2"/>
    <x v="0"/>
    <x v="0"/>
    <x v="0"/>
    <x v="0"/>
  </r>
  <r>
    <x v="5"/>
    <x v="4"/>
    <n v="4500"/>
    <x v="5"/>
    <x v="3"/>
    <x v="0"/>
    <x v="2"/>
    <x v="3"/>
    <x v="1"/>
  </r>
  <r>
    <x v="6"/>
    <x v="5"/>
    <n v="986"/>
    <x v="6"/>
    <x v="3"/>
    <x v="0"/>
    <x v="3"/>
    <x v="4"/>
    <x v="0"/>
  </r>
  <r>
    <x v="7"/>
    <x v="6"/>
    <n v="360"/>
    <x v="7"/>
    <x v="4"/>
    <x v="0"/>
    <x v="4"/>
    <x v="5"/>
    <x v="1"/>
  </r>
  <r>
    <x v="8"/>
    <x v="7"/>
    <n v="80"/>
    <x v="8"/>
    <x v="4"/>
    <x v="0"/>
    <x v="0"/>
    <x v="6"/>
    <x v="0"/>
  </r>
  <r>
    <x v="9"/>
    <x v="8"/>
    <n v="382"/>
    <x v="9"/>
    <x v="5"/>
    <x v="0"/>
    <x v="5"/>
    <x v="3"/>
    <x v="1"/>
  </r>
  <r>
    <x v="10"/>
    <x v="9"/>
    <n v="680"/>
    <x v="10"/>
    <x v="5"/>
    <x v="0"/>
    <x v="6"/>
    <x v="7"/>
    <x v="2"/>
  </r>
  <r>
    <x v="11"/>
    <x v="10"/>
    <n v="684"/>
    <x v="11"/>
    <x v="6"/>
    <x v="0"/>
    <x v="4"/>
    <x v="5"/>
    <x v="1"/>
  </r>
  <r>
    <x v="12"/>
    <x v="11"/>
    <n v="900"/>
    <x v="12"/>
    <x v="7"/>
    <x v="0"/>
    <x v="7"/>
    <x v="8"/>
    <x v="2"/>
  </r>
  <r>
    <x v="13"/>
    <x v="12"/>
    <n v="2000"/>
    <x v="13"/>
    <x v="7"/>
    <x v="0"/>
    <x v="2"/>
    <x v="9"/>
    <x v="2"/>
  </r>
  <r>
    <x v="14"/>
    <x v="13"/>
    <n v="476"/>
    <x v="14"/>
    <x v="7"/>
    <x v="0"/>
    <x v="0"/>
    <x v="0"/>
    <x v="0"/>
  </r>
  <r>
    <x v="15"/>
    <x v="14"/>
    <n v="600"/>
    <x v="15"/>
    <x v="7"/>
    <x v="0"/>
    <x v="0"/>
    <x v="0"/>
    <x v="0"/>
  </r>
  <r>
    <x v="16"/>
    <x v="15"/>
    <n v="1700"/>
    <x v="16"/>
    <x v="7"/>
    <x v="0"/>
    <x v="0"/>
    <x v="0"/>
    <x v="0"/>
  </r>
  <r>
    <x v="17"/>
    <x v="16"/>
    <n v="2000"/>
    <x v="17"/>
    <x v="7"/>
    <x v="0"/>
    <x v="0"/>
    <x v="0"/>
    <x v="0"/>
  </r>
  <r>
    <x v="18"/>
    <x v="17"/>
    <n v="2400"/>
    <x v="18"/>
    <x v="7"/>
    <x v="0"/>
    <x v="0"/>
    <x v="0"/>
    <x v="0"/>
  </r>
  <r>
    <x v="19"/>
    <x v="18"/>
    <n v="647"/>
    <x v="19"/>
    <x v="8"/>
    <x v="0"/>
    <x v="7"/>
    <x v="10"/>
    <x v="1"/>
  </r>
  <r>
    <x v="20"/>
    <x v="19"/>
    <n v="1920"/>
    <x v="20"/>
    <x v="8"/>
    <x v="0"/>
    <x v="7"/>
    <x v="5"/>
    <x v="1"/>
  </r>
  <r>
    <x v="21"/>
    <x v="20"/>
    <n v="3971"/>
    <x v="21"/>
    <x v="8"/>
    <x v="0"/>
    <x v="8"/>
    <x v="5"/>
    <x v="1"/>
  </r>
  <r>
    <x v="1"/>
    <x v="21"/>
    <n v="345"/>
    <x v="22"/>
    <x v="8"/>
    <x v="0"/>
    <x v="0"/>
    <x v="0"/>
    <x v="0"/>
  </r>
  <r>
    <x v="22"/>
    <x v="22"/>
    <n v="450"/>
    <x v="23"/>
    <x v="8"/>
    <x v="0"/>
    <x v="0"/>
    <x v="0"/>
    <x v="0"/>
  </r>
  <r>
    <x v="23"/>
    <x v="23"/>
    <n v="486"/>
    <x v="14"/>
    <x v="8"/>
    <x v="0"/>
    <x v="0"/>
    <x v="0"/>
    <x v="0"/>
  </r>
  <r>
    <x v="24"/>
    <x v="24"/>
    <n v="537"/>
    <x v="24"/>
    <x v="8"/>
    <x v="0"/>
    <x v="0"/>
    <x v="0"/>
    <x v="0"/>
  </r>
  <r>
    <x v="25"/>
    <x v="25"/>
    <n v="931"/>
    <x v="25"/>
    <x v="8"/>
    <x v="0"/>
    <x v="0"/>
    <x v="0"/>
    <x v="0"/>
  </r>
  <r>
    <x v="26"/>
    <x v="26"/>
    <n v="1029"/>
    <x v="26"/>
    <x v="8"/>
    <x v="0"/>
    <x v="0"/>
    <x v="0"/>
    <x v="0"/>
  </r>
  <r>
    <x v="27"/>
    <x v="27"/>
    <n v="1288"/>
    <x v="27"/>
    <x v="8"/>
    <x v="0"/>
    <x v="0"/>
    <x v="0"/>
    <x v="0"/>
  </r>
  <r>
    <x v="28"/>
    <x v="28"/>
    <n v="1316"/>
    <x v="28"/>
    <x v="8"/>
    <x v="0"/>
    <x v="0"/>
    <x v="0"/>
    <x v="0"/>
  </r>
  <r>
    <x v="27"/>
    <x v="29"/>
    <n v="1567"/>
    <x v="29"/>
    <x v="8"/>
    <x v="0"/>
    <x v="0"/>
    <x v="0"/>
    <x v="0"/>
  </r>
  <r>
    <x v="29"/>
    <x v="30"/>
    <n v="1966"/>
    <x v="30"/>
    <x v="8"/>
    <x v="0"/>
    <x v="9"/>
    <x v="11"/>
    <x v="1"/>
  </r>
  <r>
    <x v="30"/>
    <x v="31"/>
    <n v="873"/>
    <x v="31"/>
    <x v="8"/>
    <x v="0"/>
    <x v="10"/>
    <x v="12"/>
    <x v="2"/>
  </r>
  <r>
    <x v="31"/>
    <x v="32"/>
    <n v="3490"/>
    <x v="32"/>
    <x v="9"/>
    <x v="0"/>
    <x v="5"/>
    <x v="3"/>
    <x v="1"/>
  </r>
  <r>
    <x v="32"/>
    <x v="33"/>
    <n v="200"/>
    <x v="33"/>
    <x v="9"/>
    <x v="0"/>
    <x v="0"/>
    <x v="0"/>
    <x v="0"/>
  </r>
  <r>
    <x v="33"/>
    <x v="34"/>
    <n v="1343"/>
    <x v="34"/>
    <x v="9"/>
    <x v="0"/>
    <x v="0"/>
    <x v="0"/>
    <x v="0"/>
  </r>
  <r>
    <x v="34"/>
    <x v="35"/>
    <n v="2500"/>
    <x v="18"/>
    <x v="9"/>
    <x v="0"/>
    <x v="0"/>
    <x v="0"/>
    <x v="0"/>
  </r>
  <r>
    <x v="35"/>
    <x v="36"/>
    <n v="1814"/>
    <x v="35"/>
    <x v="10"/>
    <x v="0"/>
    <x v="11"/>
    <x v="13"/>
    <x v="2"/>
  </r>
  <r>
    <x v="36"/>
    <x v="37"/>
    <n v="2988"/>
    <x v="36"/>
    <x v="10"/>
    <x v="0"/>
    <x v="2"/>
    <x v="2"/>
    <x v="2"/>
  </r>
  <r>
    <x v="37"/>
    <x v="38"/>
    <n v="1035"/>
    <x v="37"/>
    <x v="10"/>
    <x v="0"/>
    <x v="12"/>
    <x v="1"/>
    <x v="1"/>
  </r>
  <r>
    <x v="38"/>
    <x v="39"/>
    <n v="320"/>
    <x v="38"/>
    <x v="10"/>
    <x v="0"/>
    <x v="0"/>
    <x v="0"/>
    <x v="0"/>
  </r>
  <r>
    <x v="39"/>
    <x v="40"/>
    <n v="1485"/>
    <x v="39"/>
    <x v="10"/>
    <x v="0"/>
    <x v="0"/>
    <x v="0"/>
    <x v="0"/>
  </r>
  <r>
    <x v="40"/>
    <x v="41"/>
    <n v="1699"/>
    <x v="40"/>
    <x v="10"/>
    <x v="0"/>
    <x v="0"/>
    <x v="0"/>
    <x v="0"/>
  </r>
  <r>
    <x v="41"/>
    <x v="42"/>
    <n v="999"/>
    <x v="41"/>
    <x v="10"/>
    <x v="0"/>
    <x v="13"/>
    <x v="14"/>
    <x v="1"/>
  </r>
  <r>
    <x v="42"/>
    <x v="43"/>
    <n v="2199"/>
    <x v="42"/>
    <x v="11"/>
    <x v="0"/>
    <x v="7"/>
    <x v="4"/>
    <x v="0"/>
  </r>
  <r>
    <x v="43"/>
    <x v="44"/>
    <n v="360"/>
    <x v="43"/>
    <x v="11"/>
    <x v="0"/>
    <x v="4"/>
    <x v="5"/>
    <x v="1"/>
  </r>
  <r>
    <x v="44"/>
    <x v="45"/>
    <n v="4080"/>
    <x v="44"/>
    <x v="11"/>
    <x v="0"/>
    <x v="0"/>
    <x v="0"/>
    <x v="0"/>
  </r>
  <r>
    <x v="45"/>
    <x v="46"/>
    <n v="2929"/>
    <x v="45"/>
    <x v="12"/>
    <x v="0"/>
    <x v="1"/>
    <x v="15"/>
    <x v="0"/>
  </r>
  <r>
    <x v="46"/>
    <x v="47"/>
    <n v="1814"/>
    <x v="46"/>
    <x v="12"/>
    <x v="0"/>
    <x v="11"/>
    <x v="13"/>
    <x v="2"/>
  </r>
  <r>
    <x v="4"/>
    <x v="48"/>
    <n v="900"/>
    <x v="47"/>
    <x v="12"/>
    <x v="0"/>
    <x v="0"/>
    <x v="0"/>
    <x v="0"/>
  </r>
  <r>
    <x v="47"/>
    <x v="49"/>
    <n v="700"/>
    <x v="48"/>
    <x v="12"/>
    <x v="0"/>
    <x v="14"/>
    <x v="16"/>
    <x v="2"/>
  </r>
  <r>
    <x v="48"/>
    <x v="50"/>
    <n v="899"/>
    <x v="49"/>
    <x v="13"/>
    <x v="0"/>
    <x v="1"/>
    <x v="4"/>
    <x v="0"/>
  </r>
  <r>
    <x v="49"/>
    <x v="51"/>
    <n v="602"/>
    <x v="50"/>
    <x v="13"/>
    <x v="0"/>
    <x v="11"/>
    <x v="9"/>
    <x v="2"/>
  </r>
  <r>
    <x v="50"/>
    <x v="52"/>
    <n v="1100"/>
    <x v="51"/>
    <x v="13"/>
    <x v="0"/>
    <x v="0"/>
    <x v="0"/>
    <x v="0"/>
  </r>
  <r>
    <x v="51"/>
    <x v="53"/>
    <n v="1200"/>
    <x v="52"/>
    <x v="13"/>
    <x v="0"/>
    <x v="0"/>
    <x v="0"/>
    <x v="0"/>
  </r>
  <r>
    <x v="52"/>
    <x v="54"/>
    <n v="860"/>
    <x v="53"/>
    <x v="14"/>
    <x v="0"/>
    <x v="11"/>
    <x v="17"/>
    <x v="1"/>
  </r>
  <r>
    <x v="53"/>
    <x v="55"/>
    <n v="1060"/>
    <x v="12"/>
    <x v="14"/>
    <x v="0"/>
    <x v="0"/>
    <x v="0"/>
    <x v="0"/>
  </r>
  <r>
    <x v="54"/>
    <x v="56"/>
    <n v="1874"/>
    <x v="54"/>
    <x v="14"/>
    <x v="0"/>
    <x v="0"/>
    <x v="0"/>
    <x v="0"/>
  </r>
  <r>
    <x v="55"/>
    <x v="57"/>
    <n v="3220"/>
    <x v="55"/>
    <x v="14"/>
    <x v="0"/>
    <x v="0"/>
    <x v="0"/>
    <x v="0"/>
  </r>
  <r>
    <x v="56"/>
    <x v="29"/>
    <n v="1343"/>
    <x v="56"/>
    <x v="15"/>
    <x v="0"/>
    <x v="0"/>
    <x v="0"/>
    <x v="0"/>
  </r>
  <r>
    <x v="57"/>
    <x v="58"/>
    <n v="2420"/>
    <x v="13"/>
    <x v="15"/>
    <x v="0"/>
    <x v="0"/>
    <x v="0"/>
    <x v="0"/>
  </r>
  <r>
    <x v="58"/>
    <x v="59"/>
    <n v="656"/>
    <x v="57"/>
    <x v="15"/>
    <x v="0"/>
    <x v="15"/>
    <x v="3"/>
    <x v="1"/>
  </r>
  <r>
    <x v="59"/>
    <x v="60"/>
    <n v="2690"/>
    <x v="58"/>
    <x v="16"/>
    <x v="1"/>
    <x v="7"/>
    <x v="5"/>
    <x v="1"/>
  </r>
  <r>
    <x v="60"/>
    <x v="61"/>
    <n v="6143"/>
    <x v="59"/>
    <x v="17"/>
    <x v="1"/>
    <x v="1"/>
    <x v="4"/>
    <x v="0"/>
  </r>
  <r>
    <x v="61"/>
    <x v="62"/>
    <n v="1525"/>
    <x v="60"/>
    <x v="18"/>
    <x v="1"/>
    <x v="4"/>
    <x v="17"/>
    <x v="1"/>
  </r>
  <r>
    <x v="62"/>
    <x v="63"/>
    <s v=" 2,200 -  3,200"/>
    <x v="61"/>
    <x v="18"/>
    <x v="1"/>
    <x v="4"/>
    <x v="17"/>
    <x v="1"/>
  </r>
  <r>
    <x v="63"/>
    <x v="17"/>
    <n v="1950"/>
    <x v="62"/>
    <x v="18"/>
    <x v="1"/>
    <x v="0"/>
    <x v="0"/>
    <x v="0"/>
  </r>
  <r>
    <x v="64"/>
    <x v="64"/>
    <n v="4471"/>
    <x v="63"/>
    <x v="18"/>
    <x v="1"/>
    <x v="0"/>
    <x v="0"/>
    <x v="0"/>
  </r>
  <r>
    <x v="65"/>
    <x v="65"/>
    <n v="1580"/>
    <x v="64"/>
    <x v="19"/>
    <x v="1"/>
    <x v="4"/>
    <x v="10"/>
    <x v="1"/>
  </r>
  <r>
    <x v="66"/>
    <x v="66"/>
    <n v="2499"/>
    <x v="65"/>
    <x v="19"/>
    <x v="1"/>
    <x v="2"/>
    <x v="18"/>
    <x v="1"/>
  </r>
  <r>
    <x v="67"/>
    <x v="67"/>
    <n v="2290"/>
    <x v="66"/>
    <x v="20"/>
    <x v="1"/>
    <x v="0"/>
    <x v="0"/>
    <x v="0"/>
  </r>
  <r>
    <x v="68"/>
    <x v="68"/>
    <n v="1350"/>
    <x v="51"/>
    <x v="21"/>
    <x v="1"/>
    <x v="11"/>
    <x v="10"/>
    <x v="1"/>
  </r>
  <r>
    <x v="69"/>
    <x v="69"/>
    <n v="647"/>
    <x v="67"/>
    <x v="21"/>
    <x v="1"/>
    <x v="16"/>
    <x v="11"/>
    <x v="1"/>
  </r>
  <r>
    <x v="70"/>
    <x v="70"/>
    <n v="1490"/>
    <x v="52"/>
    <x v="22"/>
    <x v="1"/>
    <x v="12"/>
    <x v="18"/>
    <x v="1"/>
  </r>
  <r>
    <x v="71"/>
    <x v="71"/>
    <n v="1737"/>
    <x v="68"/>
    <x v="22"/>
    <x v="1"/>
    <x v="0"/>
    <x v="0"/>
    <x v="0"/>
  </r>
  <r>
    <x v="72"/>
    <x v="72"/>
    <n v="1810"/>
    <x v="69"/>
    <x v="22"/>
    <x v="1"/>
    <x v="0"/>
    <x v="0"/>
    <x v="0"/>
  </r>
  <r>
    <x v="73"/>
    <x v="47"/>
    <n v="1500"/>
    <x v="52"/>
    <x v="22"/>
    <x v="1"/>
    <x v="17"/>
    <x v="18"/>
    <x v="1"/>
  </r>
  <r>
    <x v="74"/>
    <x v="73"/>
    <n v="2499"/>
    <x v="70"/>
    <x v="23"/>
    <x v="1"/>
    <x v="5"/>
    <x v="19"/>
    <x v="1"/>
  </r>
  <r>
    <x v="75"/>
    <x v="72"/>
    <n v="1785"/>
    <x v="71"/>
    <x v="23"/>
    <x v="1"/>
    <x v="0"/>
    <x v="0"/>
    <x v="0"/>
  </r>
  <r>
    <x v="76"/>
    <x v="74"/>
    <n v="1990"/>
    <x v="72"/>
    <x v="24"/>
    <x v="1"/>
    <x v="0"/>
    <x v="15"/>
    <x v="0"/>
  </r>
  <r>
    <x v="77"/>
    <x v="75"/>
    <n v="2499"/>
    <x v="73"/>
    <x v="25"/>
    <x v="1"/>
    <x v="18"/>
    <x v="14"/>
    <x v="1"/>
  </r>
  <r>
    <x v="78"/>
    <x v="76"/>
    <n v="3240"/>
    <x v="74"/>
    <x v="26"/>
    <x v="1"/>
    <x v="1"/>
    <x v="4"/>
    <x v="0"/>
  </r>
  <r>
    <x v="79"/>
    <x v="77"/>
    <n v="3810"/>
    <x v="75"/>
    <x v="27"/>
    <x v="1"/>
    <x v="0"/>
    <x v="0"/>
    <x v="0"/>
  </r>
  <r>
    <x v="80"/>
    <x v="78"/>
    <n v="2650"/>
    <x v="76"/>
    <x v="27"/>
    <x v="1"/>
    <x v="18"/>
    <x v="18"/>
    <x v="1"/>
  </r>
  <r>
    <x v="81"/>
    <x v="79"/>
    <n v="2699"/>
    <x v="77"/>
    <x v="27"/>
    <x v="1"/>
    <x v="19"/>
    <x v="17"/>
    <x v="1"/>
  </r>
  <r>
    <x v="82"/>
    <x v="80"/>
    <n v="2356"/>
    <x v="78"/>
    <x v="28"/>
    <x v="1"/>
    <x v="1"/>
    <x v="1"/>
    <x v="1"/>
  </r>
  <r>
    <x v="83"/>
    <x v="81"/>
    <n v="2923"/>
    <x v="79"/>
    <x v="29"/>
    <x v="1"/>
    <x v="20"/>
    <x v="11"/>
    <x v="1"/>
  </r>
  <r>
    <x v="84"/>
    <x v="82"/>
    <n v="260"/>
    <x v="80"/>
    <x v="30"/>
    <x v="1"/>
    <x v="0"/>
    <x v="0"/>
    <x v="0"/>
  </r>
  <r>
    <x v="85"/>
    <x v="83"/>
    <n v="3032"/>
    <x v="81"/>
    <x v="30"/>
    <x v="1"/>
    <x v="21"/>
    <x v="11"/>
    <x v="1"/>
  </r>
  <r>
    <x v="86"/>
    <x v="84"/>
    <n v="2150"/>
    <x v="82"/>
    <x v="31"/>
    <x v="1"/>
    <x v="13"/>
    <x v="20"/>
    <x v="1"/>
  </r>
  <r>
    <x v="87"/>
    <x v="14"/>
    <n v="384"/>
    <x v="83"/>
    <x v="32"/>
    <x v="1"/>
    <x v="0"/>
    <x v="0"/>
    <x v="0"/>
  </r>
  <r>
    <x v="88"/>
    <x v="85"/>
    <n v="1555"/>
    <x v="84"/>
    <x v="32"/>
    <x v="1"/>
    <x v="22"/>
    <x v="21"/>
    <x v="2"/>
  </r>
  <r>
    <x v="89"/>
    <x v="86"/>
    <n v="4588"/>
    <x v="85"/>
    <x v="33"/>
    <x v="1"/>
    <x v="7"/>
    <x v="5"/>
    <x v="1"/>
  </r>
  <r>
    <x v="90"/>
    <x v="29"/>
    <n v="999"/>
    <x v="86"/>
    <x v="34"/>
    <x v="1"/>
    <x v="12"/>
    <x v="14"/>
    <x v="1"/>
  </r>
  <r>
    <x v="91"/>
    <x v="87"/>
    <n v="3699"/>
    <x v="87"/>
    <x v="35"/>
    <x v="2"/>
    <x v="1"/>
    <x v="11"/>
    <x v="1"/>
  </r>
  <r>
    <x v="92"/>
    <x v="88"/>
    <n v="3520"/>
    <x v="72"/>
    <x v="36"/>
    <x v="2"/>
    <x v="12"/>
    <x v="15"/>
    <x v="0"/>
  </r>
  <r>
    <x v="93"/>
    <x v="89"/>
    <n v="1699"/>
    <x v="88"/>
    <x v="37"/>
    <x v="2"/>
    <x v="0"/>
    <x v="0"/>
    <x v="0"/>
  </r>
  <r>
    <x v="94"/>
    <x v="90"/>
    <n v="1699"/>
    <x v="89"/>
    <x v="37"/>
    <x v="2"/>
    <x v="0"/>
    <x v="0"/>
    <x v="0"/>
  </r>
  <r>
    <x v="95"/>
    <x v="91"/>
    <n v="2500"/>
    <x v="90"/>
    <x v="38"/>
    <x v="2"/>
    <x v="11"/>
    <x v="22"/>
    <x v="2"/>
  </r>
  <r>
    <x v="96"/>
    <x v="29"/>
    <n v="900"/>
    <x v="91"/>
    <x v="39"/>
    <x v="2"/>
    <x v="0"/>
    <x v="0"/>
    <x v="0"/>
  </r>
  <r>
    <x v="97"/>
    <x v="87"/>
    <n v="3290"/>
    <x v="92"/>
    <x v="40"/>
    <x v="2"/>
    <x v="6"/>
    <x v="10"/>
    <x v="1"/>
  </r>
  <r>
    <x v="98"/>
    <x v="92"/>
    <n v="1660"/>
    <x v="93"/>
    <x v="41"/>
    <x v="2"/>
    <x v="0"/>
    <x v="0"/>
    <x v="0"/>
  </r>
  <r>
    <x v="99"/>
    <x v="93"/>
    <n v="1799"/>
    <x v="94"/>
    <x v="42"/>
    <x v="2"/>
    <x v="0"/>
    <x v="0"/>
    <x v="0"/>
  </r>
  <r>
    <x v="100"/>
    <x v="94"/>
    <n v="3699"/>
    <x v="95"/>
    <x v="42"/>
    <x v="2"/>
    <x v="0"/>
    <x v="0"/>
    <x v="0"/>
  </r>
  <r>
    <x v="101"/>
    <x v="95"/>
    <n v="1499"/>
    <x v="96"/>
    <x v="43"/>
    <x v="2"/>
    <x v="0"/>
    <x v="0"/>
    <x v="0"/>
  </r>
  <r>
    <x v="102"/>
    <x v="96"/>
    <n v="1499"/>
    <x v="97"/>
    <x v="44"/>
    <x v="2"/>
    <x v="0"/>
    <x v="0"/>
    <x v="0"/>
  </r>
  <r>
    <x v="103"/>
    <x v="97"/>
    <n v="1699"/>
    <x v="98"/>
    <x v="44"/>
    <x v="2"/>
    <x v="0"/>
    <x v="0"/>
    <x v="0"/>
  </r>
  <r>
    <x v="104"/>
    <x v="98"/>
    <n v="1699"/>
    <x v="99"/>
    <x v="44"/>
    <x v="2"/>
    <x v="0"/>
    <x v="0"/>
    <x v="0"/>
  </r>
  <r>
    <x v="105"/>
    <x v="99"/>
    <n v="1699"/>
    <x v="100"/>
    <x v="44"/>
    <x v="2"/>
    <x v="0"/>
    <x v="0"/>
    <x v="0"/>
  </r>
  <r>
    <x v="106"/>
    <x v="100"/>
    <n v="1799"/>
    <x v="101"/>
    <x v="44"/>
    <x v="2"/>
    <x v="0"/>
    <x v="0"/>
    <x v="0"/>
  </r>
  <r>
    <x v="107"/>
    <x v="101"/>
    <n v="2169"/>
    <x v="97"/>
    <x v="44"/>
    <x v="2"/>
    <x v="0"/>
    <x v="0"/>
    <x v="0"/>
  </r>
  <r>
    <x v="108"/>
    <x v="102"/>
    <n v="1899"/>
    <x v="102"/>
    <x v="45"/>
    <x v="2"/>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4813AB-C437-4379-8292-E168E686657A}" name="PivotTable2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7" firstHeaderRow="1" firstDataRow="1" firstDataCol="1"/>
  <pivotFields count="9">
    <pivotField dataField="1" showAll="0">
      <items count="110">
        <item x="62"/>
        <item x="73"/>
        <item x="61"/>
        <item x="76"/>
        <item x="70"/>
        <item x="30"/>
        <item x="79"/>
        <item x="45"/>
        <item x="85"/>
        <item x="84"/>
        <item x="105"/>
        <item x="97"/>
        <item x="108"/>
        <item x="18"/>
        <item x="63"/>
        <item x="39"/>
        <item x="60"/>
        <item x="13"/>
        <item x="29"/>
        <item x="51"/>
        <item x="8"/>
        <item x="23"/>
        <item x="37"/>
        <item x="25"/>
        <item x="55"/>
        <item x="95"/>
        <item x="77"/>
        <item x="81"/>
        <item x="80"/>
        <item x="67"/>
        <item x="3"/>
        <item x="0"/>
        <item x="40"/>
        <item x="75"/>
        <item x="22"/>
        <item x="35"/>
        <item x="54"/>
        <item x="57"/>
        <item x="47"/>
        <item x="27"/>
        <item x="11"/>
        <item x="46"/>
        <item x="26"/>
        <item x="53"/>
        <item x="20"/>
        <item x="38"/>
        <item x="15"/>
        <item x="28"/>
        <item x="24"/>
        <item x="72"/>
        <item x="17"/>
        <item x="33"/>
        <item x="7"/>
        <item x="1"/>
        <item x="99"/>
        <item x="56"/>
        <item x="65"/>
        <item x="59"/>
        <item x="36"/>
        <item x="69"/>
        <item x="9"/>
        <item x="86"/>
        <item x="90"/>
        <item x="19"/>
        <item x="10"/>
        <item x="89"/>
        <item x="78"/>
        <item x="5"/>
        <item x="21"/>
        <item x="52"/>
        <item x="2"/>
        <item x="64"/>
        <item x="31"/>
        <item x="68"/>
        <item x="71"/>
        <item x="91"/>
        <item x="42"/>
        <item x="41"/>
        <item x="100"/>
        <item x="14"/>
        <item x="74"/>
        <item x="50"/>
        <item x="44"/>
        <item x="101"/>
        <item x="6"/>
        <item x="93"/>
        <item x="96"/>
        <item x="43"/>
        <item x="104"/>
        <item x="87"/>
        <item x="82"/>
        <item x="83"/>
        <item x="102"/>
        <item x="92"/>
        <item x="34"/>
        <item x="58"/>
        <item x="32"/>
        <item x="107"/>
        <item x="103"/>
        <item x="4"/>
        <item x="106"/>
        <item x="88"/>
        <item x="16"/>
        <item x="98"/>
        <item x="12"/>
        <item x="94"/>
        <item x="49"/>
        <item x="66"/>
        <item x="48"/>
        <item t="default"/>
      </items>
    </pivotField>
    <pivotField showAll="0"/>
    <pivotField showAll="0"/>
    <pivotField showAll="0"/>
    <pivotField numFmtId="9" showAll="0"/>
    <pivotField showAll="0">
      <items count="4">
        <item x="0"/>
        <item x="2"/>
        <item x="1"/>
        <item t="default"/>
      </items>
    </pivotField>
    <pivotField showAll="0"/>
    <pivotField numFmtId="164" showAll="0"/>
    <pivotField axis="axisRow" showAll="0">
      <items count="4">
        <item x="0"/>
        <item x="1"/>
        <item x="2"/>
        <item t="default"/>
      </items>
    </pivotField>
  </pivotFields>
  <rowFields count="1">
    <field x="8"/>
  </rowFields>
  <rowItems count="4">
    <i>
      <x/>
    </i>
    <i>
      <x v="1"/>
    </i>
    <i>
      <x v="2"/>
    </i>
    <i t="grand">
      <x/>
    </i>
  </rowItems>
  <colItems count="1">
    <i/>
  </colItems>
  <dataFields count="1">
    <dataField name="Count of Product" fld="0" subtotal="count" baseField="0" baseItem="0"/>
  </dataFields>
  <chartFormats count="5">
    <chartFormat chart="5" format="0"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 chart="9" format="6">
      <pivotArea type="data" outline="0" fieldPosition="0">
        <references count="2">
          <reference field="4294967294" count="1" selected="0">
            <x v="0"/>
          </reference>
          <reference field="8" count="1" selected="0">
            <x v="0"/>
          </reference>
        </references>
      </pivotArea>
    </chartFormat>
    <chartFormat chart="9" format="7">
      <pivotArea type="data" outline="0" fieldPosition="0">
        <references count="2">
          <reference field="4294967294" count="1" selected="0">
            <x v="0"/>
          </reference>
          <reference field="8" count="1" selected="0">
            <x v="1"/>
          </reference>
        </references>
      </pivotArea>
    </chartFormat>
    <chartFormat chart="9" format="8">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4ECB026-F36D-495C-A708-B9733F0B04F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7" firstHeaderRow="1" firstDataRow="1" firstDataCol="1"/>
  <pivotFields count="9">
    <pivotField dataField="1" showAll="0">
      <items count="110">
        <item x="62"/>
        <item x="73"/>
        <item x="61"/>
        <item x="76"/>
        <item x="70"/>
        <item x="30"/>
        <item x="79"/>
        <item x="45"/>
        <item x="85"/>
        <item x="84"/>
        <item x="105"/>
        <item x="97"/>
        <item x="108"/>
        <item x="18"/>
        <item x="63"/>
        <item x="39"/>
        <item x="60"/>
        <item x="13"/>
        <item x="29"/>
        <item x="51"/>
        <item x="8"/>
        <item x="23"/>
        <item x="37"/>
        <item x="25"/>
        <item x="55"/>
        <item x="95"/>
        <item x="77"/>
        <item x="81"/>
        <item x="80"/>
        <item x="67"/>
        <item x="3"/>
        <item x="0"/>
        <item x="40"/>
        <item x="75"/>
        <item x="22"/>
        <item x="35"/>
        <item x="54"/>
        <item x="57"/>
        <item x="47"/>
        <item x="27"/>
        <item x="11"/>
        <item x="46"/>
        <item x="26"/>
        <item x="53"/>
        <item x="20"/>
        <item x="38"/>
        <item x="15"/>
        <item x="28"/>
        <item x="24"/>
        <item x="72"/>
        <item x="17"/>
        <item x="33"/>
        <item x="7"/>
        <item x="1"/>
        <item x="99"/>
        <item x="56"/>
        <item x="65"/>
        <item x="59"/>
        <item x="36"/>
        <item x="69"/>
        <item x="9"/>
        <item x="86"/>
        <item x="90"/>
        <item x="19"/>
        <item x="10"/>
        <item x="89"/>
        <item x="78"/>
        <item x="5"/>
        <item x="21"/>
        <item x="52"/>
        <item x="2"/>
        <item x="64"/>
        <item x="31"/>
        <item x="68"/>
        <item x="71"/>
        <item x="91"/>
        <item x="42"/>
        <item x="41"/>
        <item x="100"/>
        <item x="14"/>
        <item x="74"/>
        <item x="50"/>
        <item x="44"/>
        <item x="101"/>
        <item x="6"/>
        <item x="93"/>
        <item x="96"/>
        <item x="43"/>
        <item x="104"/>
        <item x="87"/>
        <item x="82"/>
        <item x="83"/>
        <item x="102"/>
        <item x="92"/>
        <item x="34"/>
        <item x="58"/>
        <item x="32"/>
        <item x="107"/>
        <item x="103"/>
        <item x="4"/>
        <item x="106"/>
        <item x="88"/>
        <item x="16"/>
        <item x="98"/>
        <item x="12"/>
        <item x="94"/>
        <item x="49"/>
        <item x="66"/>
        <item x="48"/>
        <item t="default"/>
      </items>
    </pivotField>
    <pivotField showAll="0"/>
    <pivotField showAll="0"/>
    <pivotField showAll="0"/>
    <pivotField numFmtId="9" showAll="0"/>
    <pivotField axis="axisRow" showAll="0">
      <items count="4">
        <item x="0"/>
        <item x="2"/>
        <item x="1"/>
        <item t="default"/>
      </items>
    </pivotField>
    <pivotField showAll="0"/>
    <pivotField numFmtId="164" showAll="0">
      <items count="24">
        <item x="8"/>
        <item x="2"/>
        <item x="13"/>
        <item x="9"/>
        <item x="22"/>
        <item x="16"/>
        <item x="7"/>
        <item x="12"/>
        <item x="21"/>
        <item x="4"/>
        <item x="6"/>
        <item x="15"/>
        <item x="0"/>
        <item x="10"/>
        <item x="14"/>
        <item x="19"/>
        <item x="3"/>
        <item x="20"/>
        <item x="17"/>
        <item x="11"/>
        <item x="18"/>
        <item x="1"/>
        <item x="5"/>
        <item t="default"/>
      </items>
    </pivotField>
    <pivotField showAll="0">
      <items count="4">
        <item x="0"/>
        <item x="1"/>
        <item x="2"/>
        <item t="default"/>
      </items>
    </pivotField>
  </pivotFields>
  <rowFields count="1">
    <field x="5"/>
  </rowFields>
  <rowItems count="4">
    <i>
      <x/>
    </i>
    <i>
      <x v="1"/>
    </i>
    <i>
      <x v="2"/>
    </i>
    <i t="grand">
      <x/>
    </i>
  </rowItems>
  <colItems count="1">
    <i/>
  </colItems>
  <dataFields count="1">
    <dataField name="Count of Product" fld="0" subtotal="count" baseField="0" baseItem="0"/>
  </dataFields>
  <chartFormats count="5">
    <chartFormat chart="2" format="0"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5" count="1" selected="0">
            <x v="0"/>
          </reference>
        </references>
      </pivotArea>
    </chartFormat>
    <chartFormat chart="8" format="7">
      <pivotArea type="data" outline="0" fieldPosition="0">
        <references count="2">
          <reference field="4294967294" count="1" selected="0">
            <x v="0"/>
          </reference>
          <reference field="5" count="1" selected="0">
            <x v="1"/>
          </reference>
        </references>
      </pivotArea>
    </chartFormat>
    <chartFormat chart="8"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BABF5B-5A20-439D-9CFC-923BF52B808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113" firstHeaderRow="1" firstDataRow="1" firstDataCol="1"/>
  <pivotFields count="9">
    <pivotField axis="axisRow" showAll="0">
      <items count="110">
        <item x="62"/>
        <item x="73"/>
        <item x="61"/>
        <item x="76"/>
        <item x="70"/>
        <item x="30"/>
        <item x="79"/>
        <item x="45"/>
        <item x="85"/>
        <item x="84"/>
        <item x="105"/>
        <item x="97"/>
        <item x="108"/>
        <item x="18"/>
        <item x="63"/>
        <item x="39"/>
        <item x="60"/>
        <item x="13"/>
        <item x="29"/>
        <item x="51"/>
        <item x="8"/>
        <item x="23"/>
        <item x="37"/>
        <item x="25"/>
        <item x="55"/>
        <item x="95"/>
        <item x="77"/>
        <item x="81"/>
        <item x="80"/>
        <item x="67"/>
        <item x="3"/>
        <item x="0"/>
        <item x="40"/>
        <item x="75"/>
        <item x="22"/>
        <item x="35"/>
        <item x="54"/>
        <item x="57"/>
        <item x="47"/>
        <item x="27"/>
        <item x="11"/>
        <item x="46"/>
        <item x="26"/>
        <item x="53"/>
        <item x="20"/>
        <item x="38"/>
        <item x="15"/>
        <item x="28"/>
        <item x="24"/>
        <item x="72"/>
        <item x="17"/>
        <item x="33"/>
        <item x="7"/>
        <item x="1"/>
        <item x="99"/>
        <item x="56"/>
        <item x="65"/>
        <item x="59"/>
        <item x="36"/>
        <item x="69"/>
        <item x="9"/>
        <item x="86"/>
        <item x="90"/>
        <item x="19"/>
        <item x="10"/>
        <item x="89"/>
        <item x="78"/>
        <item x="5"/>
        <item x="21"/>
        <item x="52"/>
        <item x="2"/>
        <item x="64"/>
        <item x="31"/>
        <item x="68"/>
        <item x="71"/>
        <item x="91"/>
        <item x="42"/>
        <item x="41"/>
        <item x="100"/>
        <item x="14"/>
        <item x="74"/>
        <item x="50"/>
        <item x="44"/>
        <item x="101"/>
        <item x="6"/>
        <item x="93"/>
        <item x="96"/>
        <item x="43"/>
        <item x="104"/>
        <item x="87"/>
        <item x="82"/>
        <item x="83"/>
        <item x="102"/>
        <item x="92"/>
        <item x="34"/>
        <item x="58"/>
        <item x="32"/>
        <item x="107"/>
        <item x="103"/>
        <item x="4"/>
        <item x="106"/>
        <item x="88"/>
        <item x="16"/>
        <item x="98"/>
        <item x="12"/>
        <item x="94"/>
        <item x="49"/>
        <item x="66"/>
        <item x="48"/>
        <item t="default"/>
      </items>
    </pivotField>
    <pivotField showAll="0"/>
    <pivotField showAll="0"/>
    <pivotField showAll="0">
      <items count="104">
        <item x="102"/>
        <item x="101"/>
        <item x="100"/>
        <item x="97"/>
        <item x="99"/>
        <item x="96"/>
        <item x="98"/>
        <item x="8"/>
        <item x="80"/>
        <item x="94"/>
        <item x="83"/>
        <item x="33"/>
        <item x="91"/>
        <item x="93"/>
        <item x="38"/>
        <item x="95"/>
        <item x="43"/>
        <item x="22"/>
        <item x="7"/>
        <item x="9"/>
        <item x="86"/>
        <item x="23"/>
        <item x="67"/>
        <item x="89"/>
        <item x="88"/>
        <item x="14"/>
        <item x="50"/>
        <item x="24"/>
        <item x="57"/>
        <item x="92"/>
        <item x="15"/>
        <item x="1"/>
        <item x="19"/>
        <item x="48"/>
        <item x="90"/>
        <item x="84"/>
        <item x="11"/>
        <item x="0"/>
        <item x="10"/>
        <item x="53"/>
        <item x="49"/>
        <item x="47"/>
        <item x="31"/>
        <item x="12"/>
        <item x="25"/>
        <item x="51"/>
        <item x="41"/>
        <item x="37"/>
        <item x="4"/>
        <item x="82"/>
        <item x="26"/>
        <item x="52"/>
        <item x="6"/>
        <item x="56"/>
        <item x="60"/>
        <item x="68"/>
        <item x="64"/>
        <item x="71"/>
        <item x="78"/>
        <item x="69"/>
        <item x="27"/>
        <item x="72"/>
        <item x="34"/>
        <item x="28"/>
        <item x="39"/>
        <item x="87"/>
        <item x="76"/>
        <item x="81"/>
        <item x="77"/>
        <item x="79"/>
        <item x="73"/>
        <item x="62"/>
        <item x="29"/>
        <item x="54"/>
        <item x="40"/>
        <item x="70"/>
        <item x="46"/>
        <item x="66"/>
        <item x="35"/>
        <item x="16"/>
        <item x="65"/>
        <item x="74"/>
        <item x="20"/>
        <item x="85"/>
        <item x="30"/>
        <item x="13"/>
        <item x="17"/>
        <item x="42"/>
        <item x="75"/>
        <item x="58"/>
        <item x="18"/>
        <item x="45"/>
        <item x="55"/>
        <item x="36"/>
        <item x="2"/>
        <item x="32"/>
        <item x="63"/>
        <item x="44"/>
        <item x="21"/>
        <item x="59"/>
        <item x="5"/>
        <item x="3"/>
        <item x="61"/>
        <item t="default"/>
      </items>
    </pivotField>
    <pivotField dataField="1" numFmtId="9" showAll="0" sumSubtotal="1" maxSubtotal="1">
      <items count="48">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max"/>
        <item t="sum"/>
      </items>
    </pivotField>
    <pivotField showAll="0">
      <items count="4">
        <item x="0"/>
        <item x="2"/>
        <item x="1"/>
        <item t="default"/>
      </items>
    </pivotField>
    <pivotField showAll="0">
      <items count="24">
        <item x="10"/>
        <item x="21"/>
        <item x="16"/>
        <item x="9"/>
        <item x="17"/>
        <item x="15"/>
        <item x="19"/>
        <item x="20"/>
        <item x="18"/>
        <item x="14"/>
        <item x="22"/>
        <item x="6"/>
        <item x="13"/>
        <item x="0"/>
        <item x="12"/>
        <item x="3"/>
        <item x="5"/>
        <item x="2"/>
        <item x="11"/>
        <item x="1"/>
        <item x="8"/>
        <item x="4"/>
        <item x="7"/>
        <item t="default"/>
      </items>
    </pivotField>
    <pivotField numFmtId="164" showAll="0">
      <items count="24">
        <item x="8"/>
        <item x="2"/>
        <item x="13"/>
        <item x="9"/>
        <item x="22"/>
        <item x="16"/>
        <item x="7"/>
        <item x="12"/>
        <item x="21"/>
        <item x="4"/>
        <item x="6"/>
        <item x="15"/>
        <item x="0"/>
        <item x="10"/>
        <item x="14"/>
        <item x="19"/>
        <item x="3"/>
        <item x="20"/>
        <item x="17"/>
        <item x="11"/>
        <item x="18"/>
        <item x="1"/>
        <item x="5"/>
        <item t="default"/>
      </items>
    </pivotField>
    <pivotField showAll="0">
      <items count="4">
        <item x="0"/>
        <item x="1"/>
        <item x="2"/>
        <item t="default"/>
      </items>
    </pivotField>
  </pivotFields>
  <rowFields count="1">
    <field x="0"/>
  </rowFields>
  <rowItems count="11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t="grand">
      <x/>
    </i>
  </rowItems>
  <colItems count="1">
    <i/>
  </colItems>
  <dataFields count="1">
    <dataField name="Max of Discount" fld="4" subtotal="max" baseField="0" baseItem="30"/>
  </dataFields>
  <chartFormats count="2">
    <chartFormat chart="4"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523C834-C363-4D17-9095-1C697BF066E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113" firstHeaderRow="1" firstDataRow="1" firstDataCol="1"/>
  <pivotFields count="9">
    <pivotField axis="axisRow" showAll="0">
      <items count="110">
        <item x="62"/>
        <item x="73"/>
        <item x="61"/>
        <item x="76"/>
        <item x="70"/>
        <item x="30"/>
        <item x="79"/>
        <item x="45"/>
        <item x="85"/>
        <item x="84"/>
        <item x="105"/>
        <item x="97"/>
        <item x="108"/>
        <item x="18"/>
        <item x="63"/>
        <item x="39"/>
        <item x="60"/>
        <item x="13"/>
        <item x="29"/>
        <item x="51"/>
        <item x="8"/>
        <item x="23"/>
        <item x="37"/>
        <item x="25"/>
        <item x="55"/>
        <item x="95"/>
        <item x="77"/>
        <item x="81"/>
        <item x="80"/>
        <item x="67"/>
        <item x="3"/>
        <item x="0"/>
        <item x="40"/>
        <item x="75"/>
        <item x="22"/>
        <item x="35"/>
        <item x="54"/>
        <item x="57"/>
        <item x="47"/>
        <item x="27"/>
        <item x="11"/>
        <item x="46"/>
        <item x="26"/>
        <item x="53"/>
        <item x="20"/>
        <item x="38"/>
        <item x="15"/>
        <item x="28"/>
        <item x="24"/>
        <item x="72"/>
        <item x="17"/>
        <item x="33"/>
        <item x="7"/>
        <item x="1"/>
        <item x="99"/>
        <item x="56"/>
        <item x="65"/>
        <item x="59"/>
        <item x="36"/>
        <item x="69"/>
        <item x="9"/>
        <item x="86"/>
        <item x="90"/>
        <item x="19"/>
        <item x="10"/>
        <item x="89"/>
        <item x="78"/>
        <item x="5"/>
        <item x="21"/>
        <item x="52"/>
        <item x="2"/>
        <item x="64"/>
        <item x="31"/>
        <item x="68"/>
        <item x="71"/>
        <item x="91"/>
        <item x="42"/>
        <item x="41"/>
        <item x="100"/>
        <item x="14"/>
        <item x="74"/>
        <item x="50"/>
        <item x="44"/>
        <item x="101"/>
        <item x="6"/>
        <item x="93"/>
        <item x="96"/>
        <item x="43"/>
        <item x="104"/>
        <item x="87"/>
        <item x="82"/>
        <item x="83"/>
        <item x="102"/>
        <item x="92"/>
        <item x="34"/>
        <item x="58"/>
        <item x="32"/>
        <item x="107"/>
        <item x="103"/>
        <item x="4"/>
        <item x="106"/>
        <item x="88"/>
        <item x="16"/>
        <item x="98"/>
        <item x="12"/>
        <item x="94"/>
        <item x="49"/>
        <item x="66"/>
        <item x="48"/>
        <item t="default"/>
      </items>
    </pivotField>
    <pivotField showAll="0"/>
    <pivotField showAll="0"/>
    <pivotField showAll="0"/>
    <pivotField numFmtId="9" showAll="0"/>
    <pivotField showAll="0">
      <items count="4">
        <item x="0"/>
        <item x="2"/>
        <item x="1"/>
        <item t="default"/>
      </items>
    </pivotField>
    <pivotField showAll="0"/>
    <pivotField dataField="1" numFmtId="164" showAll="0"/>
    <pivotField showAll="0">
      <items count="4">
        <item x="0"/>
        <item x="1"/>
        <item x="2"/>
        <item t="default"/>
      </items>
    </pivotField>
  </pivotFields>
  <rowFields count="1">
    <field x="0"/>
  </rowFields>
  <rowItems count="11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t="grand">
      <x/>
    </i>
  </rowItems>
  <colItems count="1">
    <i/>
  </colItems>
  <dataFields count="1">
    <dataField name="Average of Ratingd" fld="7" subtotal="average" baseField="0" baseItem="99"/>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B25105C-F7E6-49F1-A921-47FA85475A4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113" firstHeaderRow="1" firstDataRow="1" firstDataCol="1"/>
  <pivotFields count="9">
    <pivotField axis="axisRow" showAll="0">
      <items count="110">
        <item x="62"/>
        <item x="73"/>
        <item x="61"/>
        <item x="76"/>
        <item x="70"/>
        <item x="30"/>
        <item x="79"/>
        <item x="45"/>
        <item x="85"/>
        <item x="84"/>
        <item x="105"/>
        <item x="97"/>
        <item x="108"/>
        <item x="18"/>
        <item x="63"/>
        <item x="39"/>
        <item x="60"/>
        <item x="13"/>
        <item x="29"/>
        <item x="51"/>
        <item x="8"/>
        <item x="23"/>
        <item x="37"/>
        <item x="25"/>
        <item x="55"/>
        <item x="95"/>
        <item x="77"/>
        <item x="81"/>
        <item x="80"/>
        <item x="67"/>
        <item x="3"/>
        <item x="0"/>
        <item x="40"/>
        <item x="75"/>
        <item x="22"/>
        <item x="35"/>
        <item x="54"/>
        <item x="57"/>
        <item x="47"/>
        <item x="27"/>
        <item x="11"/>
        <item x="46"/>
        <item x="26"/>
        <item x="53"/>
        <item x="20"/>
        <item x="38"/>
        <item x="15"/>
        <item x="28"/>
        <item x="24"/>
        <item x="72"/>
        <item x="17"/>
        <item x="33"/>
        <item x="7"/>
        <item x="1"/>
        <item x="99"/>
        <item x="56"/>
        <item x="65"/>
        <item x="59"/>
        <item x="36"/>
        <item x="69"/>
        <item x="9"/>
        <item x="86"/>
        <item x="90"/>
        <item x="19"/>
        <item x="10"/>
        <item x="89"/>
        <item x="78"/>
        <item x="5"/>
        <item x="21"/>
        <item x="52"/>
        <item x="2"/>
        <item x="64"/>
        <item x="31"/>
        <item x="68"/>
        <item x="71"/>
        <item x="91"/>
        <item x="42"/>
        <item x="41"/>
        <item x="100"/>
        <item x="14"/>
        <item x="74"/>
        <item x="50"/>
        <item x="44"/>
        <item x="101"/>
        <item x="6"/>
        <item x="93"/>
        <item x="96"/>
        <item x="43"/>
        <item x="104"/>
        <item x="87"/>
        <item x="82"/>
        <item x="83"/>
        <item x="102"/>
        <item x="92"/>
        <item x="34"/>
        <item x="58"/>
        <item x="32"/>
        <item x="107"/>
        <item x="103"/>
        <item x="4"/>
        <item x="106"/>
        <item x="88"/>
        <item x="16"/>
        <item x="98"/>
        <item x="12"/>
        <item x="94"/>
        <item x="49"/>
        <item x="66"/>
        <item x="48"/>
        <item t="default"/>
      </items>
    </pivotField>
    <pivotField showAll="0"/>
    <pivotField showAll="0"/>
    <pivotField showAll="0"/>
    <pivotField numFmtId="9" showAll="0"/>
    <pivotField showAll="0">
      <items count="4">
        <item x="0"/>
        <item x="2"/>
        <item x="1"/>
        <item t="default"/>
      </items>
    </pivotField>
    <pivotField dataField="1" showAll="0"/>
    <pivotField numFmtId="164" showAll="0"/>
    <pivotField showAll="0">
      <items count="4">
        <item x="0"/>
        <item x="1"/>
        <item x="2"/>
        <item t="default"/>
      </items>
    </pivotField>
  </pivotFields>
  <rowFields count="1">
    <field x="0"/>
  </rowFields>
  <rowItems count="11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t="grand">
      <x/>
    </i>
  </rowItems>
  <colItems count="1">
    <i/>
  </colItems>
  <dataFields count="1">
    <dataField name="Average of Review" fld="6" subtotal="average" baseField="0" baseItem="44">
      <extLst>
        <ext xmlns:x14="http://schemas.microsoft.com/office/spreadsheetml/2009/9/main" uri="{E15A36E0-9728-4e99-A89B-3F7291B0FE68}">
          <x14:dataField pivotShowAs="rankAscending"/>
        </ext>
      </extLst>
    </dataField>
  </dataFields>
  <chartFormats count="5">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_Rating" xr10:uid="{D119F111-5A8D-42D2-9265-4F2EA2BDE3CE}" sourceName="Discount Rating">
  <pivotTables>
    <pivotTable tabId="7" name="PivotTable21"/>
    <pivotTable tabId="8" name="PivotTable1"/>
    <pivotTable tabId="9" name="PivotTable2"/>
    <pivotTable tabId="10" name="PivotTable3"/>
    <pivotTable tabId="11" name="PivotTable4"/>
  </pivotTables>
  <data>
    <tabular pivotCacheId="1947935303">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Rating" xr10:uid="{83AA7477-CC8B-4BB5-8978-AF521DA9D6AF}" sourceName="Product Rating">
  <pivotTables>
    <pivotTable tabId="7" name="PivotTable21"/>
    <pivotTable tabId="8" name="PivotTable1"/>
    <pivotTable tabId="9" name="PivotTable2"/>
    <pivotTable tabId="10" name="PivotTable3"/>
    <pivotTable tabId="11" name="PivotTable4"/>
  </pivotTables>
  <data>
    <tabular pivotCacheId="1947935303">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4FEFC7C5-108A-4CAF-A764-3E19D56F179D}" sourceName="Product">
  <pivotTables>
    <pivotTable tabId="8" name="PivotTable1"/>
    <pivotTable tabId="7" name="PivotTable21"/>
    <pivotTable tabId="9" name="PivotTable2"/>
    <pivotTable tabId="10" name="PivotTable3"/>
    <pivotTable tabId="11" name="PivotTable4"/>
  </pivotTables>
  <data>
    <tabular pivotCacheId="1947935303">
      <items count="109">
        <i x="62" s="1"/>
        <i x="73" s="1"/>
        <i x="61" s="1"/>
        <i x="76" s="1"/>
        <i x="70" s="1"/>
        <i x="30" s="1"/>
        <i x="79" s="1"/>
        <i x="45" s="1"/>
        <i x="85" s="1"/>
        <i x="84" s="1"/>
        <i x="105" s="1"/>
        <i x="97" s="1"/>
        <i x="108" s="1"/>
        <i x="18" s="1"/>
        <i x="63" s="1"/>
        <i x="39" s="1"/>
        <i x="60" s="1"/>
        <i x="13" s="1"/>
        <i x="29" s="1"/>
        <i x="51" s="1"/>
        <i x="8" s="1"/>
        <i x="23" s="1"/>
        <i x="37" s="1"/>
        <i x="25" s="1"/>
        <i x="55" s="1"/>
        <i x="95" s="1"/>
        <i x="77" s="1"/>
        <i x="81" s="1"/>
        <i x="80" s="1"/>
        <i x="67" s="1"/>
        <i x="3" s="1"/>
        <i x="0" s="1"/>
        <i x="40" s="1"/>
        <i x="75" s="1"/>
        <i x="22" s="1"/>
        <i x="35" s="1"/>
        <i x="54" s="1"/>
        <i x="57" s="1"/>
        <i x="47" s="1"/>
        <i x="27" s="1"/>
        <i x="11" s="1"/>
        <i x="46" s="1"/>
        <i x="26" s="1"/>
        <i x="53" s="1"/>
        <i x="20" s="1"/>
        <i x="38" s="1"/>
        <i x="15" s="1"/>
        <i x="28" s="1"/>
        <i x="24" s="1"/>
        <i x="72" s="1"/>
        <i x="17" s="1"/>
        <i x="33" s="1"/>
        <i x="7" s="1"/>
        <i x="1" s="1"/>
        <i x="99" s="1"/>
        <i x="56" s="1"/>
        <i x="65" s="1"/>
        <i x="59" s="1"/>
        <i x="36" s="1"/>
        <i x="69" s="1"/>
        <i x="9" s="1"/>
        <i x="86" s="1"/>
        <i x="90" s="1"/>
        <i x="19" s="1"/>
        <i x="10" s="1"/>
        <i x="89" s="1"/>
        <i x="78" s="1"/>
        <i x="5" s="1"/>
        <i x="21" s="1"/>
        <i x="52" s="1"/>
        <i x="2" s="1"/>
        <i x="64" s="1"/>
        <i x="31" s="1"/>
        <i x="68" s="1"/>
        <i x="71" s="1"/>
        <i x="91" s="1"/>
        <i x="42" s="1"/>
        <i x="41" s="1"/>
        <i x="100" s="1"/>
        <i x="14" s="1"/>
        <i x="74" s="1"/>
        <i x="50" s="1"/>
        <i x="44" s="1"/>
        <i x="101" s="1"/>
        <i x="6" s="1"/>
        <i x="93" s="1"/>
        <i x="96" s="1"/>
        <i x="43" s="1"/>
        <i x="104" s="1"/>
        <i x="87" s="1"/>
        <i x="82" s="1"/>
        <i x="83" s="1"/>
        <i x="102" s="1"/>
        <i x="92" s="1"/>
        <i x="34" s="1"/>
        <i x="58" s="1"/>
        <i x="32" s="1"/>
        <i x="107" s="1"/>
        <i x="103" s="1"/>
        <i x="4" s="1"/>
        <i x="106" s="1"/>
        <i x="88" s="1"/>
        <i x="16" s="1"/>
        <i x="98" s="1"/>
        <i x="12" s="1"/>
        <i x="94" s="1"/>
        <i x="49" s="1"/>
        <i x="66" s="1"/>
        <i x="4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count Rating 2" xr10:uid="{037DF78D-EFA7-4E2E-B055-DA73FCD9E488}" cache="Slicer_Discount_Rating" caption="Discount Rating" rowHeight="251883"/>
  <slicer name="Product Rating 2" xr10:uid="{609CD7A1-6213-4BF9-BF34-499AE7A8410F}" cache="Slicer_Product_Rating" caption="Product Rating" rowHeight="251883"/>
  <slicer name="Product 1" xr10:uid="{B2A0F2E8-B2AA-4EE7-BD67-0E0346EEC933}" cache="Slicer_Product" caption="Product"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count Rating" xr10:uid="{52515A29-8DC7-426C-8BA2-0245701A9E75}" cache="Slicer_Discount_Rating" caption="Discount Rating" rowHeight="251883"/>
  <slicer name="Discount Rating 1" xr10:uid="{C191BCAA-0E91-407A-A38B-D24ABFE88384}" cache="Slicer_Discount_Rating" caption="Discount Rating" rowHeight="251883"/>
  <slicer name="Product Rating" xr10:uid="{698F4084-2BF4-43EF-AE88-22AF982EB541}" cache="Slicer_Product_Rating" caption="Product Rating" rowHeight="251883"/>
  <slicer name="Product Rating 1" xr10:uid="{89183404-F239-4739-8E3C-65DB7268A3FB}" cache="Slicer_Product_Rating" caption="Product Rating"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5D31F183-0918-4CB4-AC20-DB24D5987F51}" cache="Slicer_Product" caption="Product"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849FEB0-27E3-4C8C-83F2-9DD5D3F04E4A}" name="Table2" displayName="Table2" ref="A1:I113" totalsRowShown="0" headerRowDxfId="12" headerRowBorderDxfId="11" tableBorderDxfId="10" totalsRowBorderDxfId="9">
  <autoFilter ref="A1:I113" xr:uid="{E849FEB0-27E3-4C8C-83F2-9DD5D3F04E4A}"/>
  <sortState xmlns:xlrd2="http://schemas.microsoft.com/office/spreadsheetml/2017/richdata2" ref="A2:I113">
    <sortCondition descending="1" ref="A1:A113"/>
  </sortState>
  <tableColumns count="9">
    <tableColumn id="1" xr3:uid="{AC66EA0C-BDAA-4819-9095-C9D6FE06634C}" name="Product" dataDxfId="8"/>
    <tableColumn id="2" xr3:uid="{ACC06F49-DB6B-4A64-920C-3CD1561218EE}" name="Current price" dataDxfId="7"/>
    <tableColumn id="3" xr3:uid="{A4676BE7-BFFD-4EE1-94A9-3AB9BC895E0B}" name="old price" dataDxfId="6"/>
    <tableColumn id="10" xr3:uid="{434F4356-8AD9-4191-8E04-37BC64F2AF09}" name="Absolute Discount Amount" dataDxfId="5">
      <calculatedColumnFormula>Table2[[#This Row],[old price]]-Table2[[#This Row],[Current price]]</calculatedColumnFormula>
    </tableColumn>
    <tableColumn id="4" xr3:uid="{ADE10DCD-2B4A-4462-A6AB-2776ED865C2B}" name="Discount" dataDxfId="4"/>
    <tableColumn id="13" xr3:uid="{35FDD9A0-585A-413D-B605-61FFDC787527}" name="Discount Rating" dataDxfId="3">
      <calculatedColumnFormula>IF(Table2[[#This Row],[Discount]]&lt;20%,"Low Discount", IF(Table2[[#This Row],[Discount]]&lt;=40%, "Medium Discount", "High Discount"))</calculatedColumnFormula>
    </tableColumn>
    <tableColumn id="5" xr3:uid="{AF279E33-BAF5-4BC1-881E-1C132CB44949}" name="Review" dataDxfId="2"/>
    <tableColumn id="6" xr3:uid="{632E6C92-B8D3-4ACA-A32C-6DC8E3B9792A}" name="Ratingd" dataDxfId="1"/>
    <tableColumn id="11" xr3:uid="{1D8C9ADF-2EA2-4CE3-A048-ABDC9F1C706C}" name="Product Rating" dataDxfId="0">
      <calculatedColumnFormula>IF(Table2[[#This Row],[Ratingd]]&lt;3, "Poor",IF( Table2[[#This Row],[Ratingd]]&lt;4, "Average", "Excellent"))</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15A4A-E5F0-4833-AD76-460D74910BBD}" name="Table3" displayName="Table3" ref="L5:U32" headerRowCount="0" totalsRowCount="1">
  <tableColumns count="10">
    <tableColumn id="3" xr3:uid="{012066F9-15D3-4529-96CB-284CF214EC42}" name="Column3"/>
    <tableColumn id="4" xr3:uid="{3D236222-358A-411D-B13A-870C1FF05B28}" name="Column4"/>
    <tableColumn id="5" xr3:uid="{A8245700-EF39-4283-8AFC-6E335669C59F}" name="Column5"/>
    <tableColumn id="6" xr3:uid="{CDB4DD40-4666-4287-8AF1-9EF89CE6ECBF}" name="Column6"/>
    <tableColumn id="7" xr3:uid="{5428DFF4-7692-45EA-873D-33A2DE216B84}" name="Column7"/>
    <tableColumn id="8" xr3:uid="{65D659B2-FA56-4790-981A-CDA28EA0861F}" name="Column8"/>
    <tableColumn id="9" xr3:uid="{D1516B76-D237-4446-A9C0-E26A39FDE847}" name="Column9"/>
    <tableColumn id="10" xr3:uid="{C137ED70-4281-4641-9404-823B68903510}" name="Column10"/>
    <tableColumn id="11" xr3:uid="{42E057D2-7982-4C59-A6E1-71FE51CF0503}" name="Column11"/>
    <tableColumn id="12" xr3:uid="{B52540B9-986D-4FCD-8C7A-3A043A94B50D}" name="Column1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44E2C-6CC8-4B3E-865B-D1B2804F45DF}">
  <dimension ref="A1:I113"/>
  <sheetViews>
    <sheetView zoomScale="81" zoomScaleNormal="81" workbookViewId="0">
      <pane ySplit="1" topLeftCell="A2" activePane="bottomLeft" state="frozen"/>
      <selection pane="bottomLeft" activeCell="A5" sqref="A5"/>
    </sheetView>
  </sheetViews>
  <sheetFormatPr defaultRowHeight="14.5" x14ac:dyDescent="0.35"/>
  <cols>
    <col min="1" max="1" width="85.81640625" customWidth="1"/>
    <col min="2" max="2" width="14.08984375" style="3" bestFit="1" customWidth="1"/>
    <col min="3" max="3" width="12" style="3" bestFit="1" customWidth="1"/>
    <col min="4" max="4" width="22.54296875" style="3" customWidth="1"/>
    <col min="5" max="5" width="10.6328125" bestFit="1" customWidth="1"/>
    <col min="6" max="6" width="16.26953125" customWidth="1"/>
    <col min="7" max="7" width="9.08984375" bestFit="1" customWidth="1"/>
    <col min="8" max="8" width="9.6328125" style="1" bestFit="1" customWidth="1"/>
    <col min="9" max="9" width="15.36328125" customWidth="1"/>
    <col min="10" max="10" width="13.453125" customWidth="1"/>
    <col min="12" max="12" width="24.81640625" bestFit="1" customWidth="1"/>
    <col min="13" max="13" width="13.1796875" bestFit="1" customWidth="1"/>
  </cols>
  <sheetData>
    <row r="1" spans="1:9" s="38" customFormat="1" x14ac:dyDescent="0.35">
      <c r="A1" s="33" t="s">
        <v>0</v>
      </c>
      <c r="B1" s="34" t="s">
        <v>1</v>
      </c>
      <c r="C1" s="34" t="s">
        <v>2</v>
      </c>
      <c r="D1" s="34" t="s">
        <v>116</v>
      </c>
      <c r="E1" s="35" t="s">
        <v>3</v>
      </c>
      <c r="F1" s="35" t="s">
        <v>120</v>
      </c>
      <c r="G1" s="35" t="s">
        <v>4</v>
      </c>
      <c r="H1" s="36" t="s">
        <v>5</v>
      </c>
      <c r="I1" s="37" t="s">
        <v>119</v>
      </c>
    </row>
    <row r="2" spans="1:9" x14ac:dyDescent="0.35">
      <c r="A2" s="22" t="s">
        <v>76</v>
      </c>
      <c r="B2" s="23">
        <v>509</v>
      </c>
      <c r="C2" s="23">
        <v>899</v>
      </c>
      <c r="D2" s="23">
        <f>Table2[[#This Row],[old price]]-Table2[[#This Row],[Current price]]</f>
        <v>390</v>
      </c>
      <c r="E2" s="24">
        <v>0.43</v>
      </c>
      <c r="F2" s="24" t="str">
        <f>IF(Table2[[#This Row],[Discount]]&lt;20%,"Low Discount", IF(Table2[[#This Row],[Discount]]&lt;=40%, "Medium Discount", "High Discount"))</f>
        <v>High Discount</v>
      </c>
      <c r="G2" s="4">
        <v>-5</v>
      </c>
      <c r="H2" s="28">
        <v>3</v>
      </c>
      <c r="I2" s="27" t="str">
        <f>IF(Table2[[#This Row],[Ratingd]]&lt;3, "Poor",IF( Table2[[#This Row],[Ratingd]]&lt;4, "Average", "Excellent"))</f>
        <v>Average</v>
      </c>
    </row>
    <row r="3" spans="1:9" x14ac:dyDescent="0.35">
      <c r="A3" s="22" t="s">
        <v>9</v>
      </c>
      <c r="B3" s="23">
        <v>1580</v>
      </c>
      <c r="C3" s="23">
        <v>2499</v>
      </c>
      <c r="D3" s="23">
        <f>Table2[[#This Row],[old price]]-Table2[[#This Row],[Current price]]</f>
        <v>919</v>
      </c>
      <c r="E3" s="24">
        <v>0.37</v>
      </c>
      <c r="F3" s="24" t="str">
        <f>IF(Table2[[#This Row],[Discount]]&lt;20%,"Low Discount", IF(Table2[[#This Row],[Discount]]&lt;=40%, "Medium Discount", "High Discount"))</f>
        <v>Medium Discount</v>
      </c>
      <c r="G3" s="4">
        <v>-7</v>
      </c>
      <c r="H3" s="28">
        <v>4.7</v>
      </c>
      <c r="I3" s="27" t="str">
        <f>IF(Table2[[#This Row],[Ratingd]]&lt;3, "Poor",IF( Table2[[#This Row],[Ratingd]]&lt;4, "Average", "Excellent"))</f>
        <v>Excellent</v>
      </c>
    </row>
    <row r="4" spans="1:9" x14ac:dyDescent="0.35">
      <c r="A4" s="22" t="s">
        <v>75</v>
      </c>
      <c r="B4" s="23">
        <v>345</v>
      </c>
      <c r="C4" s="23">
        <v>602</v>
      </c>
      <c r="D4" s="23">
        <f>Table2[[#This Row],[old price]]-Table2[[#This Row],[Current price]]</f>
        <v>257</v>
      </c>
      <c r="E4" s="24">
        <v>0.43</v>
      </c>
      <c r="F4" s="24" t="str">
        <f>IF(Table2[[#This Row],[Discount]]&lt;20%,"Low Discount", IF(Table2[[#This Row],[Discount]]&lt;=40%, "Medium Discount", "High Discount"))</f>
        <v>High Discount</v>
      </c>
      <c r="G4" s="4">
        <v>-6</v>
      </c>
      <c r="H4" s="28">
        <v>2.2999999999999998</v>
      </c>
      <c r="I4" s="27" t="str">
        <f>IF(Table2[[#This Row],[Ratingd]]&lt;3, "Poor",IF( Table2[[#This Row],[Ratingd]]&lt;4, "Average", "Excellent"))</f>
        <v>Poor</v>
      </c>
    </row>
    <row r="5" spans="1:9" x14ac:dyDescent="0.35">
      <c r="A5" s="22" t="s">
        <v>91</v>
      </c>
      <c r="B5" s="23">
        <v>1468</v>
      </c>
      <c r="C5" s="23">
        <v>1699</v>
      </c>
      <c r="D5" s="23">
        <f>Table2[[#This Row],[old price]]-Table2[[#This Row],[Current price]]</f>
        <v>231</v>
      </c>
      <c r="E5" s="24">
        <v>0.14000000000000001</v>
      </c>
      <c r="F5" s="24" t="str">
        <f>IF(Table2[[#This Row],[Discount]]&lt;20%,"Low Discount", IF(Table2[[#This Row],[Discount]]&lt;=40%, "Medium Discount", "High Discount"))</f>
        <v>Low Discount</v>
      </c>
      <c r="G5" s="25">
        <v>-13</v>
      </c>
      <c r="H5" s="26">
        <v>3.9</v>
      </c>
      <c r="I5" s="27" t="str">
        <f>IF(Table2[[#This Row],[Ratingd]]&lt;3, "Poor",IF( Table2[[#This Row],[Ratingd]]&lt;4, "Average", "Excellent"))</f>
        <v>Average</v>
      </c>
    </row>
    <row r="6" spans="1:9" x14ac:dyDescent="0.35">
      <c r="A6" s="22" t="s">
        <v>113</v>
      </c>
      <c r="B6" s="23">
        <v>450</v>
      </c>
      <c r="C6" s="23">
        <v>900</v>
      </c>
      <c r="D6" s="23">
        <f>Table2[[#This Row],[old price]]-Table2[[#This Row],[Current price]]</f>
        <v>450</v>
      </c>
      <c r="E6" s="24">
        <v>0.5</v>
      </c>
      <c r="F6" s="24" t="str">
        <f>IF(Table2[[#This Row],[Discount]]&lt;20%,"Low Discount", IF(Table2[[#This Row],[Discount]]&lt;=40%, "Medium Discount", "High Discount"))</f>
        <v>High Discount</v>
      </c>
      <c r="G6" s="4">
        <v>-1</v>
      </c>
      <c r="H6" s="28">
        <v>2</v>
      </c>
      <c r="I6" s="27" t="str">
        <f>IF(Table2[[#This Row],[Ratingd]]&lt;3, "Poor",IF( Table2[[#This Row],[Ratingd]]&lt;4, "Average", "Excellent"))</f>
        <v>Poor</v>
      </c>
    </row>
    <row r="7" spans="1:9" x14ac:dyDescent="0.35">
      <c r="A7" s="22" t="s">
        <v>98</v>
      </c>
      <c r="B7" s="23">
        <v>1526</v>
      </c>
      <c r="C7" s="23">
        <v>1660</v>
      </c>
      <c r="D7" s="23">
        <f>Table2[[#This Row],[old price]]-Table2[[#This Row],[Current price]]</f>
        <v>134</v>
      </c>
      <c r="E7" s="24">
        <v>0.08</v>
      </c>
      <c r="F7" s="24" t="str">
        <f>IF(Table2[[#This Row],[Discount]]&lt;20%,"Low Discount", IF(Table2[[#This Row],[Discount]]&lt;=40%, "Medium Discount", "High Discount"))</f>
        <v>Low Discount</v>
      </c>
      <c r="G7" s="25">
        <v>-13</v>
      </c>
      <c r="H7" s="26">
        <v>3.9</v>
      </c>
      <c r="I7" s="27" t="str">
        <f>IF(Table2[[#This Row],[Ratingd]]&lt;3, "Poor",IF( Table2[[#This Row],[Ratingd]]&lt;4, "Average", "Excellent"))</f>
        <v>Average</v>
      </c>
    </row>
    <row r="8" spans="1:9" x14ac:dyDescent="0.35">
      <c r="A8" s="22" t="s">
        <v>93</v>
      </c>
      <c r="B8" s="23">
        <v>850</v>
      </c>
      <c r="C8" s="23">
        <v>1700</v>
      </c>
      <c r="D8" s="23">
        <f>Table2[[#This Row],[old price]]-Table2[[#This Row],[Current price]]</f>
        <v>850</v>
      </c>
      <c r="E8" s="24">
        <v>0.5</v>
      </c>
      <c r="F8" s="24" t="str">
        <f>IF(Table2[[#This Row],[Discount]]&lt;20%,"Low Discount", IF(Table2[[#This Row],[Discount]]&lt;=40%, "Medium Discount", "High Discount"))</f>
        <v>High Discount</v>
      </c>
      <c r="G8" s="25">
        <v>-13</v>
      </c>
      <c r="H8" s="26">
        <v>3.9</v>
      </c>
      <c r="I8" s="27" t="str">
        <f>IF(Table2[[#This Row],[Ratingd]]&lt;3, "Poor",IF( Table2[[#This Row],[Ratingd]]&lt;4, "Average", "Excellent"))</f>
        <v>Average</v>
      </c>
    </row>
    <row r="9" spans="1:9" x14ac:dyDescent="0.35">
      <c r="A9" s="22" t="s">
        <v>69</v>
      </c>
      <c r="B9" s="23">
        <v>1220</v>
      </c>
      <c r="C9" s="23">
        <v>1555</v>
      </c>
      <c r="D9" s="23">
        <f>Table2[[#This Row],[old price]]-Table2[[#This Row],[Current price]]</f>
        <v>335</v>
      </c>
      <c r="E9" s="24">
        <v>0.22</v>
      </c>
      <c r="F9" s="24" t="str">
        <f>IF(Table2[[#This Row],[Discount]]&lt;20%,"Low Discount", IF(Table2[[#This Row],[Discount]]&lt;=40%, "Medium Discount", "High Discount"))</f>
        <v>Medium Discount</v>
      </c>
      <c r="G9" s="4">
        <v>-16</v>
      </c>
      <c r="H9" s="28">
        <v>2.9</v>
      </c>
      <c r="I9" s="27" t="str">
        <f>IF(Table2[[#This Row],[Ratingd]]&lt;3, "Poor",IF( Table2[[#This Row],[Ratingd]]&lt;4, "Average", "Excellent"))</f>
        <v>Poor</v>
      </c>
    </row>
    <row r="10" spans="1:9" x14ac:dyDescent="0.35">
      <c r="A10" s="22" t="s">
        <v>111</v>
      </c>
      <c r="B10" s="23">
        <v>1768</v>
      </c>
      <c r="C10" s="23">
        <v>1799</v>
      </c>
      <c r="D10" s="23">
        <f>Table2[[#This Row],[old price]]-Table2[[#This Row],[Current price]]</f>
        <v>31</v>
      </c>
      <c r="E10" s="24">
        <v>0.02</v>
      </c>
      <c r="F10" s="24" t="str">
        <f>IF(Table2[[#This Row],[Discount]]&lt;20%,"Low Discount", IF(Table2[[#This Row],[Discount]]&lt;=40%, "Medium Discount", "High Discount"))</f>
        <v>Low Discount</v>
      </c>
      <c r="G10" s="25">
        <v>-13</v>
      </c>
      <c r="H10" s="26">
        <v>3.9</v>
      </c>
      <c r="I10" s="27" t="str">
        <f>IF(Table2[[#This Row],[Ratingd]]&lt;3, "Poor",IF( Table2[[#This Row],[Ratingd]]&lt;4, "Average", "Excellent"))</f>
        <v>Average</v>
      </c>
    </row>
    <row r="11" spans="1:9" x14ac:dyDescent="0.35">
      <c r="A11" s="22" t="s">
        <v>60</v>
      </c>
      <c r="B11" s="23">
        <v>399</v>
      </c>
      <c r="C11" s="23">
        <v>896</v>
      </c>
      <c r="D11" s="23">
        <f>Table2[[#This Row],[old price]]-Table2[[#This Row],[Current price]]</f>
        <v>497</v>
      </c>
      <c r="E11" s="24">
        <v>0.55000000000000004</v>
      </c>
      <c r="F11" s="24" t="str">
        <f>IF(Table2[[#This Row],[Discount]]&lt;20%,"Low Discount", IF(Table2[[#This Row],[Discount]]&lt;=40%, "Medium Discount", "High Discount"))</f>
        <v>High Discount</v>
      </c>
      <c r="G11" s="25">
        <v>-13</v>
      </c>
      <c r="H11" s="26">
        <v>3.9</v>
      </c>
      <c r="I11" s="27" t="str">
        <f>IF(Table2[[#This Row],[Ratingd]]&lt;3, "Poor",IF( Table2[[#This Row],[Ratingd]]&lt;4, "Average", "Excellent"))</f>
        <v>Average</v>
      </c>
    </row>
    <row r="12" spans="1:9" x14ac:dyDescent="0.35">
      <c r="A12" s="22" t="s">
        <v>60</v>
      </c>
      <c r="B12" s="23">
        <v>499</v>
      </c>
      <c r="C12" s="23">
        <v>900</v>
      </c>
      <c r="D12" s="23">
        <f>Table2[[#This Row],[old price]]-Table2[[#This Row],[Current price]]</f>
        <v>401</v>
      </c>
      <c r="E12" s="24">
        <v>0.45</v>
      </c>
      <c r="F12" s="24" t="str">
        <f>IF(Table2[[#This Row],[Discount]]&lt;20%,"Low Discount", IF(Table2[[#This Row],[Discount]]&lt;=40%, "Medium Discount", "High Discount"))</f>
        <v>High Discount</v>
      </c>
      <c r="G12" s="25">
        <v>-13</v>
      </c>
      <c r="H12" s="26">
        <v>3.9</v>
      </c>
      <c r="I12" s="27" t="str">
        <f>IF(Table2[[#This Row],[Ratingd]]&lt;3, "Poor",IF( Table2[[#This Row],[Ratingd]]&lt;4, "Average", "Excellent"))</f>
        <v>Average</v>
      </c>
    </row>
    <row r="13" spans="1:9" x14ac:dyDescent="0.35">
      <c r="A13" s="22" t="s">
        <v>110</v>
      </c>
      <c r="B13" s="23">
        <v>1658</v>
      </c>
      <c r="C13" s="23">
        <v>1699</v>
      </c>
      <c r="D13" s="23">
        <f>Table2[[#This Row],[old price]]-Table2[[#This Row],[Current price]]</f>
        <v>41</v>
      </c>
      <c r="E13" s="24">
        <v>0.02</v>
      </c>
      <c r="F13" s="24" t="str">
        <f>IF(Table2[[#This Row],[Discount]]&lt;20%,"Low Discount", IF(Table2[[#This Row],[Discount]]&lt;=40%, "Medium Discount", "High Discount"))</f>
        <v>Low Discount</v>
      </c>
      <c r="G13" s="25">
        <v>-13</v>
      </c>
      <c r="H13" s="26">
        <v>3.9</v>
      </c>
      <c r="I13" s="27" t="str">
        <f>IF(Table2[[#This Row],[Ratingd]]&lt;3, "Poor",IF( Table2[[#This Row],[Ratingd]]&lt;4, "Average", "Excellent"))</f>
        <v>Average</v>
      </c>
    </row>
    <row r="14" spans="1:9" x14ac:dyDescent="0.35">
      <c r="A14" s="22" t="s">
        <v>49</v>
      </c>
      <c r="B14" s="23">
        <v>2132</v>
      </c>
      <c r="C14" s="23">
        <v>2169</v>
      </c>
      <c r="D14" s="23">
        <f>Table2[[#This Row],[old price]]-Table2[[#This Row],[Current price]]</f>
        <v>37</v>
      </c>
      <c r="E14" s="24">
        <v>0.02</v>
      </c>
      <c r="F14" s="24" t="str">
        <f>IF(Table2[[#This Row],[Discount]]&lt;20%,"Low Discount", IF(Table2[[#This Row],[Discount]]&lt;=40%, "Medium Discount", "High Discount"))</f>
        <v>Low Discount</v>
      </c>
      <c r="G14" s="25">
        <v>-13</v>
      </c>
      <c r="H14" s="26">
        <v>3.9</v>
      </c>
      <c r="I14" s="27" t="str">
        <f>IF(Table2[[#This Row],[Ratingd]]&lt;3, "Poor",IF( Table2[[#This Row],[Ratingd]]&lt;4, "Average", "Excellent"))</f>
        <v>Average</v>
      </c>
    </row>
    <row r="15" spans="1:9" x14ac:dyDescent="0.35">
      <c r="A15" s="22" t="s">
        <v>95</v>
      </c>
      <c r="B15" s="23">
        <v>105</v>
      </c>
      <c r="C15" s="23">
        <v>200</v>
      </c>
      <c r="D15" s="23">
        <f>Table2[[#This Row],[old price]]-Table2[[#This Row],[Current price]]</f>
        <v>95</v>
      </c>
      <c r="E15" s="24">
        <v>0.48</v>
      </c>
      <c r="F15" s="24" t="str">
        <f>IF(Table2[[#This Row],[Discount]]&lt;20%,"Low Discount", IF(Table2[[#This Row],[Discount]]&lt;=40%, "Medium Discount", "High Discount"))</f>
        <v>High Discount</v>
      </c>
      <c r="G15" s="25">
        <v>-13</v>
      </c>
      <c r="H15" s="26">
        <v>3.9</v>
      </c>
      <c r="I15" s="27" t="str">
        <f>IF(Table2[[#This Row],[Ratingd]]&lt;3, "Poor",IF( Table2[[#This Row],[Ratingd]]&lt;4, "Average", "Excellent"))</f>
        <v>Average</v>
      </c>
    </row>
    <row r="16" spans="1:9" x14ac:dyDescent="0.35">
      <c r="A16" s="22" t="s">
        <v>43</v>
      </c>
      <c r="B16" s="23">
        <v>389</v>
      </c>
      <c r="C16" s="23">
        <v>656</v>
      </c>
      <c r="D16" s="23">
        <f>Table2[[#This Row],[old price]]-Table2[[#This Row],[Current price]]</f>
        <v>267</v>
      </c>
      <c r="E16" s="24">
        <v>0.41</v>
      </c>
      <c r="F16" s="24" t="str">
        <f>IF(Table2[[#This Row],[Discount]]&lt;20%,"Low Discount", IF(Table2[[#This Row],[Discount]]&lt;=40%, "Medium Discount", "High Discount"))</f>
        <v>High Discount</v>
      </c>
      <c r="G16" s="4">
        <v>-36</v>
      </c>
      <c r="H16" s="28">
        <v>4.3</v>
      </c>
      <c r="I16" s="27" t="str">
        <f>IF(Table2[[#This Row],[Ratingd]]&lt;3, "Poor",IF( Table2[[#This Row],[Ratingd]]&lt;4, "Average", "Excellent"))</f>
        <v>Excellent</v>
      </c>
    </row>
    <row r="17" spans="1:9" x14ac:dyDescent="0.35">
      <c r="A17" s="22" t="s">
        <v>94</v>
      </c>
      <c r="B17" s="23">
        <v>1300</v>
      </c>
      <c r="C17" s="23">
        <v>2500</v>
      </c>
      <c r="D17" s="23">
        <f>Table2[[#This Row],[old price]]-Table2[[#This Row],[Current price]]</f>
        <v>1200</v>
      </c>
      <c r="E17" s="24">
        <v>0.48</v>
      </c>
      <c r="F17" s="24" t="str">
        <f>IF(Table2[[#This Row],[Discount]]&lt;20%,"Low Discount", IF(Table2[[#This Row],[Discount]]&lt;=40%, "Medium Discount", "High Discount"))</f>
        <v>High Discount</v>
      </c>
      <c r="G17" s="25">
        <v>-13</v>
      </c>
      <c r="H17" s="26">
        <v>3.9</v>
      </c>
      <c r="I17" s="27" t="str">
        <f>IF(Table2[[#This Row],[Ratingd]]&lt;3, "Poor",IF( Table2[[#This Row],[Ratingd]]&lt;4, "Average", "Excellent"))</f>
        <v>Average</v>
      </c>
    </row>
    <row r="18" spans="1:9" x14ac:dyDescent="0.35">
      <c r="A18" s="22" t="s">
        <v>32</v>
      </c>
      <c r="B18" s="23">
        <v>2880</v>
      </c>
      <c r="C18" s="23">
        <v>3520</v>
      </c>
      <c r="D18" s="23">
        <f>Table2[[#This Row],[old price]]-Table2[[#This Row],[Current price]]</f>
        <v>640</v>
      </c>
      <c r="E18" s="24">
        <v>0.18</v>
      </c>
      <c r="F18" s="24" t="str">
        <f>IF(Table2[[#This Row],[Discount]]&lt;20%,"Low Discount", IF(Table2[[#This Row],[Discount]]&lt;=40%, "Medium Discount", "High Discount"))</f>
        <v>Low Discount</v>
      </c>
      <c r="G18" s="4">
        <v>-12</v>
      </c>
      <c r="H18" s="28">
        <v>3.8</v>
      </c>
      <c r="I18" s="27" t="str">
        <f>IF(Table2[[#This Row],[Ratingd]]&lt;3, "Poor",IF( Table2[[#This Row],[Ratingd]]&lt;4, "Average", "Excellent"))</f>
        <v>Average</v>
      </c>
    </row>
    <row r="19" spans="1:9" x14ac:dyDescent="0.35">
      <c r="A19" s="22" t="s">
        <v>99</v>
      </c>
      <c r="B19" s="23">
        <v>1462</v>
      </c>
      <c r="C19" s="23">
        <v>1499</v>
      </c>
      <c r="D19" s="23">
        <f>Table2[[#This Row],[old price]]-Table2[[#This Row],[Current price]]</f>
        <v>37</v>
      </c>
      <c r="E19" s="24">
        <v>0.02</v>
      </c>
      <c r="F19" s="24" t="str">
        <f>IF(Table2[[#This Row],[Discount]]&lt;20%,"Low Discount", IF(Table2[[#This Row],[Discount]]&lt;=40%, "Medium Discount", "High Discount"))</f>
        <v>Low Discount</v>
      </c>
      <c r="G19" s="25">
        <v>-13</v>
      </c>
      <c r="H19" s="26">
        <v>3.9</v>
      </c>
      <c r="I19" s="27" t="str">
        <f>IF(Table2[[#This Row],[Ratingd]]&lt;3, "Poor",IF( Table2[[#This Row],[Ratingd]]&lt;4, "Average", "Excellent"))</f>
        <v>Average</v>
      </c>
    </row>
    <row r="20" spans="1:9" x14ac:dyDescent="0.35">
      <c r="A20" s="22" t="s">
        <v>8</v>
      </c>
      <c r="B20" s="23">
        <v>2199</v>
      </c>
      <c r="C20" s="23">
        <v>2923</v>
      </c>
      <c r="D20" s="23">
        <f>Table2[[#This Row],[old price]]-Table2[[#This Row],[Current price]]</f>
        <v>724</v>
      </c>
      <c r="E20" s="24">
        <v>0.25</v>
      </c>
      <c r="F20" s="24" t="str">
        <f>IF(Table2[[#This Row],[Discount]]&lt;20%,"Low Discount", IF(Table2[[#This Row],[Discount]]&lt;=40%, "Medium Discount", "High Discount"))</f>
        <v>Medium Discount</v>
      </c>
      <c r="G20" s="4">
        <v>-24</v>
      </c>
      <c r="H20" s="28">
        <v>4.5999999999999996</v>
      </c>
      <c r="I20" s="27" t="str">
        <f>IF(Table2[[#This Row],[Ratingd]]&lt;3, "Poor",IF( Table2[[#This Row],[Ratingd]]&lt;4, "Average", "Excellent"))</f>
        <v>Excellent</v>
      </c>
    </row>
    <row r="21" spans="1:9" x14ac:dyDescent="0.35">
      <c r="A21" s="22" t="s">
        <v>10</v>
      </c>
      <c r="B21" s="23">
        <v>1740</v>
      </c>
      <c r="C21" s="23">
        <v>2356</v>
      </c>
      <c r="D21" s="23">
        <f>Table2[[#This Row],[old price]]-Table2[[#This Row],[Current price]]</f>
        <v>616</v>
      </c>
      <c r="E21" s="24">
        <v>0.26</v>
      </c>
      <c r="F21" s="24" t="str">
        <f>IF(Table2[[#This Row],[Discount]]&lt;20%,"Low Discount", IF(Table2[[#This Row],[Discount]]&lt;=40%, "Medium Discount", "High Discount"))</f>
        <v>Medium Discount</v>
      </c>
      <c r="G21" s="4">
        <v>-5</v>
      </c>
      <c r="H21" s="28">
        <v>4.8</v>
      </c>
      <c r="I21" s="27" t="str">
        <f>IF(Table2[[#This Row],[Ratingd]]&lt;3, "Poor",IF( Table2[[#This Row],[Ratingd]]&lt;4, "Average", "Excellent"))</f>
        <v>Excellent</v>
      </c>
    </row>
    <row r="22" spans="1:9" x14ac:dyDescent="0.35">
      <c r="A22" s="22" t="s">
        <v>57</v>
      </c>
      <c r="B22" s="23">
        <v>299</v>
      </c>
      <c r="C22" s="23">
        <v>384</v>
      </c>
      <c r="D22" s="23">
        <f>Table2[[#This Row],[old price]]-Table2[[#This Row],[Current price]]</f>
        <v>85</v>
      </c>
      <c r="E22" s="24">
        <v>0.22</v>
      </c>
      <c r="F22" s="24" t="str">
        <f>IF(Table2[[#This Row],[Discount]]&lt;20%,"Low Discount", IF(Table2[[#This Row],[Discount]]&lt;=40%, "Medium Discount", "High Discount"))</f>
        <v>Medium Discount</v>
      </c>
      <c r="G22" s="25">
        <v>-13</v>
      </c>
      <c r="H22" s="26">
        <v>3.9</v>
      </c>
      <c r="I22" s="27" t="str">
        <f>IF(Table2[[#This Row],[Ratingd]]&lt;3, "Poor",IF( Table2[[#This Row],[Ratingd]]&lt;4, "Average", "Excellent"))</f>
        <v>Average</v>
      </c>
    </row>
    <row r="23" spans="1:9" x14ac:dyDescent="0.35">
      <c r="A23" s="22" t="s">
        <v>56</v>
      </c>
      <c r="B23" s="23">
        <v>1660</v>
      </c>
      <c r="C23" s="23">
        <v>1699</v>
      </c>
      <c r="D23" s="23">
        <f>Table2[[#This Row],[old price]]-Table2[[#This Row],[Current price]]</f>
        <v>39</v>
      </c>
      <c r="E23" s="24">
        <v>0.02</v>
      </c>
      <c r="F23" s="24" t="str">
        <f>IF(Table2[[#This Row],[Discount]]&lt;20%,"Low Discount", IF(Table2[[#This Row],[Discount]]&lt;=40%, "Medium Discount", "High Discount"))</f>
        <v>Low Discount</v>
      </c>
      <c r="G23" s="25">
        <v>-13</v>
      </c>
      <c r="H23" s="26">
        <v>3.9</v>
      </c>
      <c r="I23" s="27" t="str">
        <f>IF(Table2[[#This Row],[Ratingd]]&lt;3, "Poor",IF( Table2[[#This Row],[Ratingd]]&lt;4, "Average", "Excellent"))</f>
        <v>Average</v>
      </c>
    </row>
    <row r="24" spans="1:9" x14ac:dyDescent="0.35">
      <c r="A24" s="22" t="s">
        <v>22</v>
      </c>
      <c r="B24" s="23">
        <v>195</v>
      </c>
      <c r="C24" s="23">
        <v>360</v>
      </c>
      <c r="D24" s="23">
        <f>Table2[[#This Row],[old price]]-Table2[[#This Row],[Current price]]</f>
        <v>165</v>
      </c>
      <c r="E24" s="24">
        <v>0.46</v>
      </c>
      <c r="F24" s="24" t="str">
        <f>IF(Table2[[#This Row],[Discount]]&lt;20%,"Low Discount", IF(Table2[[#This Row],[Discount]]&lt;=40%, "Medium Discount", "High Discount"))</f>
        <v>High Discount</v>
      </c>
      <c r="G24" s="4">
        <v>-2</v>
      </c>
      <c r="H24" s="28">
        <v>5</v>
      </c>
      <c r="I24" s="27" t="str">
        <f>IF(Table2[[#This Row],[Ratingd]]&lt;3, "Poor",IF( Table2[[#This Row],[Ratingd]]&lt;4, "Average", "Excellent"))</f>
        <v>Excellent</v>
      </c>
    </row>
    <row r="25" spans="1:9" x14ac:dyDescent="0.35">
      <c r="A25" s="22" t="s">
        <v>90</v>
      </c>
      <c r="B25" s="23">
        <v>799</v>
      </c>
      <c r="C25" s="23">
        <v>900</v>
      </c>
      <c r="D25" s="23">
        <f>Table2[[#This Row],[old price]]-Table2[[#This Row],[Current price]]</f>
        <v>101</v>
      </c>
      <c r="E25" s="24">
        <v>0.11</v>
      </c>
      <c r="F25" s="24" t="str">
        <f>IF(Table2[[#This Row],[Discount]]&lt;20%,"Low Discount", IF(Table2[[#This Row],[Discount]]&lt;=40%, "Medium Discount", "High Discount"))</f>
        <v>Low Discount</v>
      </c>
      <c r="G25" s="25">
        <v>-13</v>
      </c>
      <c r="H25" s="26">
        <v>3.9</v>
      </c>
      <c r="I25" s="27" t="str">
        <f>IF(Table2[[#This Row],[Ratingd]]&lt;3, "Poor",IF( Table2[[#This Row],[Ratingd]]&lt;4, "Average", "Excellent"))</f>
        <v>Average</v>
      </c>
    </row>
    <row r="26" spans="1:9" x14ac:dyDescent="0.35">
      <c r="A26" s="22" t="s">
        <v>88</v>
      </c>
      <c r="B26" s="23">
        <v>1466</v>
      </c>
      <c r="C26" s="23">
        <v>1699</v>
      </c>
      <c r="D26" s="23">
        <f>Table2[[#This Row],[old price]]-Table2[[#This Row],[Current price]]</f>
        <v>233</v>
      </c>
      <c r="E26" s="24">
        <v>0.14000000000000001</v>
      </c>
      <c r="F26" s="24" t="str">
        <f>IF(Table2[[#This Row],[Discount]]&lt;20%,"Low Discount", IF(Table2[[#This Row],[Discount]]&lt;=40%, "Medium Discount", "High Discount"))</f>
        <v>Low Discount</v>
      </c>
      <c r="G26" s="25">
        <v>-13</v>
      </c>
      <c r="H26" s="26">
        <v>3.9</v>
      </c>
      <c r="I26" s="27" t="str">
        <f>IF(Table2[[#This Row],[Ratingd]]&lt;3, "Poor",IF( Table2[[#This Row],[Ratingd]]&lt;4, "Average", "Excellent"))</f>
        <v>Average</v>
      </c>
    </row>
    <row r="27" spans="1:9" x14ac:dyDescent="0.35">
      <c r="A27" s="22" t="s">
        <v>65</v>
      </c>
      <c r="B27" s="23">
        <v>458</v>
      </c>
      <c r="C27" s="23">
        <v>986</v>
      </c>
      <c r="D27" s="23">
        <f>Table2[[#This Row],[old price]]-Table2[[#This Row],[Current price]]</f>
        <v>528</v>
      </c>
      <c r="E27" s="24">
        <v>0.54</v>
      </c>
      <c r="F27" s="24" t="str">
        <f>IF(Table2[[#This Row],[Discount]]&lt;20%,"Low Discount", IF(Table2[[#This Row],[Discount]]&lt;=40%, "Medium Discount", "High Discount"))</f>
        <v>High Discount</v>
      </c>
      <c r="G27" s="4">
        <v>-10</v>
      </c>
      <c r="H27" s="28">
        <v>3</v>
      </c>
      <c r="I27" s="27" t="str">
        <f>IF(Table2[[#This Row],[Ratingd]]&lt;3, "Poor",IF( Table2[[#This Row],[Ratingd]]&lt;4, "Average", "Excellent"))</f>
        <v>Average</v>
      </c>
    </row>
    <row r="28" spans="1:9" x14ac:dyDescent="0.35">
      <c r="A28" s="22" t="s">
        <v>58</v>
      </c>
      <c r="B28" s="23">
        <v>1459</v>
      </c>
      <c r="C28" s="23">
        <v>1499</v>
      </c>
      <c r="D28" s="23">
        <f>Table2[[#This Row],[old price]]-Table2[[#This Row],[Current price]]</f>
        <v>40</v>
      </c>
      <c r="E28" s="24">
        <v>0.03</v>
      </c>
      <c r="F28" s="24" t="str">
        <f>IF(Table2[[#This Row],[Discount]]&lt;20%,"Low Discount", IF(Table2[[#This Row],[Discount]]&lt;=40%, "Medium Discount", "High Discount"))</f>
        <v>Low Discount</v>
      </c>
      <c r="G28" s="25">
        <v>-13</v>
      </c>
      <c r="H28" s="26">
        <v>3.9</v>
      </c>
      <c r="I28" s="27" t="str">
        <f>IF(Table2[[#This Row],[Ratingd]]&lt;3, "Poor",IF( Table2[[#This Row],[Ratingd]]&lt;4, "Average", "Excellent"))</f>
        <v>Average</v>
      </c>
    </row>
    <row r="29" spans="1:9" x14ac:dyDescent="0.35">
      <c r="A29" s="22" t="s">
        <v>35</v>
      </c>
      <c r="B29" s="23">
        <v>2200</v>
      </c>
      <c r="C29" s="23">
        <v>4080</v>
      </c>
      <c r="D29" s="23">
        <f>Table2[[#This Row],[old price]]-Table2[[#This Row],[Current price]]</f>
        <v>1880</v>
      </c>
      <c r="E29" s="24">
        <v>0.46</v>
      </c>
      <c r="F29" s="24" t="str">
        <f>IF(Table2[[#This Row],[Discount]]&lt;20%,"Low Discount", IF(Table2[[#This Row],[Discount]]&lt;=40%, "Medium Discount", "High Discount"))</f>
        <v>High Discount</v>
      </c>
      <c r="G29" s="25">
        <v>-13</v>
      </c>
      <c r="H29" s="26">
        <v>3.9</v>
      </c>
      <c r="I29" s="27" t="str">
        <f>IF(Table2[[#This Row],[Ratingd]]&lt;3, "Poor",IF( Table2[[#This Row],[Ratingd]]&lt;4, "Average", "Excellent"))</f>
        <v>Average</v>
      </c>
    </row>
    <row r="30" spans="1:9" x14ac:dyDescent="0.35">
      <c r="A30" s="22" t="s">
        <v>92</v>
      </c>
      <c r="B30" s="23">
        <v>630</v>
      </c>
      <c r="C30" s="23">
        <v>1100</v>
      </c>
      <c r="D30" s="23">
        <f>Table2[[#This Row],[old price]]-Table2[[#This Row],[Current price]]</f>
        <v>470</v>
      </c>
      <c r="E30" s="24">
        <v>0.43</v>
      </c>
      <c r="F30" s="24" t="str">
        <f>IF(Table2[[#This Row],[Discount]]&lt;20%,"Low Discount", IF(Table2[[#This Row],[Discount]]&lt;=40%, "Medium Discount", "High Discount"))</f>
        <v>High Discount</v>
      </c>
      <c r="G30" s="25">
        <v>-13</v>
      </c>
      <c r="H30" s="26">
        <v>3.9</v>
      </c>
      <c r="I30" s="27" t="str">
        <f>IF(Table2[[#This Row],[Ratingd]]&lt;3, "Poor",IF( Table2[[#This Row],[Ratingd]]&lt;4, "Average", "Excellent"))</f>
        <v>Average</v>
      </c>
    </row>
    <row r="31" spans="1:9" x14ac:dyDescent="0.35">
      <c r="A31" s="22" t="s">
        <v>20</v>
      </c>
      <c r="B31" s="23">
        <v>1680</v>
      </c>
      <c r="C31" s="23">
        <v>2499</v>
      </c>
      <c r="D31" s="23">
        <f>Table2[[#This Row],[old price]]-Table2[[#This Row],[Current price]]</f>
        <v>819</v>
      </c>
      <c r="E31" s="24">
        <v>0.33</v>
      </c>
      <c r="F31" s="24" t="str">
        <f>IF(Table2[[#This Row],[Discount]]&lt;20%,"Low Discount", IF(Table2[[#This Row],[Discount]]&lt;=40%, "Medium Discount", "High Discount"))</f>
        <v>Medium Discount</v>
      </c>
      <c r="G31" s="4">
        <v>-9</v>
      </c>
      <c r="H31" s="28">
        <v>4.2</v>
      </c>
      <c r="I31" s="27" t="str">
        <f>IF(Table2[[#This Row],[Ratingd]]&lt;3, "Poor",IF( Table2[[#This Row],[Ratingd]]&lt;4, "Average", "Excellent"))</f>
        <v>Excellent</v>
      </c>
    </row>
    <row r="32" spans="1:9" x14ac:dyDescent="0.35">
      <c r="A32" s="22" t="s">
        <v>47</v>
      </c>
      <c r="B32" s="23">
        <v>238</v>
      </c>
      <c r="C32" s="23">
        <v>476</v>
      </c>
      <c r="D32" s="23">
        <f>Table2[[#This Row],[old price]]-Table2[[#This Row],[Current price]]</f>
        <v>238</v>
      </c>
      <c r="E32" s="24">
        <v>0.5</v>
      </c>
      <c r="F32" s="24" t="str">
        <f>IF(Table2[[#This Row],[Discount]]&lt;20%,"Low Discount", IF(Table2[[#This Row],[Discount]]&lt;=40%, "Medium Discount", "High Discount"))</f>
        <v>High Discount</v>
      </c>
      <c r="G32" s="25">
        <v>-13</v>
      </c>
      <c r="H32" s="26">
        <v>3.9</v>
      </c>
      <c r="I32" s="27" t="str">
        <f>IF(Table2[[#This Row],[Ratingd]]&lt;3, "Poor",IF( Table2[[#This Row],[Ratingd]]&lt;4, "Average", "Excellent"))</f>
        <v>Average</v>
      </c>
    </row>
    <row r="33" spans="1:9" x14ac:dyDescent="0.35">
      <c r="A33" s="22" t="s">
        <v>101</v>
      </c>
      <c r="B33" s="23">
        <v>3546</v>
      </c>
      <c r="C33" s="23">
        <v>3699</v>
      </c>
      <c r="D33" s="23">
        <f>Table2[[#This Row],[old price]]-Table2[[#This Row],[Current price]]</f>
        <v>153</v>
      </c>
      <c r="E33" s="24">
        <v>0.04</v>
      </c>
      <c r="F33" s="24" t="str">
        <f>IF(Table2[[#This Row],[Discount]]&lt;20%,"Low Discount", IF(Table2[[#This Row],[Discount]]&lt;=40%, "Medium Discount", "High Discount"))</f>
        <v>Low Discount</v>
      </c>
      <c r="G33" s="25">
        <v>-13</v>
      </c>
      <c r="H33" s="26">
        <v>3.9</v>
      </c>
      <c r="I33" s="27" t="str">
        <f>IF(Table2[[#This Row],[Ratingd]]&lt;3, "Poor",IF( Table2[[#This Row],[Ratingd]]&lt;4, "Average", "Excellent"))</f>
        <v>Average</v>
      </c>
    </row>
    <row r="34" spans="1:9" x14ac:dyDescent="0.35">
      <c r="A34" s="22" t="s">
        <v>7</v>
      </c>
      <c r="B34" s="23">
        <v>527</v>
      </c>
      <c r="C34" s="23">
        <v>999</v>
      </c>
      <c r="D34" s="23">
        <f>Table2[[#This Row],[old price]]-Table2[[#This Row],[Current price]]</f>
        <v>472</v>
      </c>
      <c r="E34" s="24">
        <v>0.47</v>
      </c>
      <c r="F34" s="24" t="str">
        <f>IF(Table2[[#This Row],[Discount]]&lt;20%,"Low Discount", IF(Table2[[#This Row],[Discount]]&lt;=40%, "Medium Discount", "High Discount"))</f>
        <v>High Discount</v>
      </c>
      <c r="G34" s="4">
        <v>-14</v>
      </c>
      <c r="H34" s="28">
        <v>4.0999999999999996</v>
      </c>
      <c r="I34" s="27" t="str">
        <f>IF(Table2[[#This Row],[Ratingd]]&lt;3, "Poor",IF( Table2[[#This Row],[Ratingd]]&lt;4, "Average", "Excellent"))</f>
        <v>Excellent</v>
      </c>
    </row>
    <row r="35" spans="1:9" x14ac:dyDescent="0.35">
      <c r="A35" s="22" t="s">
        <v>83</v>
      </c>
      <c r="B35" s="23">
        <v>1189</v>
      </c>
      <c r="C35" s="23">
        <v>2199</v>
      </c>
      <c r="D35" s="23">
        <f>Table2[[#This Row],[old price]]-Table2[[#This Row],[Current price]]</f>
        <v>1010</v>
      </c>
      <c r="E35" s="24">
        <v>0.46</v>
      </c>
      <c r="F35" s="24" t="str">
        <f>IF(Table2[[#This Row],[Discount]]&lt;20%,"Low Discount", IF(Table2[[#This Row],[Discount]]&lt;=40%, "Medium Discount", "High Discount"))</f>
        <v>High Discount</v>
      </c>
      <c r="G35" s="4">
        <v>-1</v>
      </c>
      <c r="H35" s="28">
        <v>3</v>
      </c>
      <c r="I35" s="27" t="str">
        <f>IF(Table2[[#This Row],[Ratingd]]&lt;3, "Poor",IF( Table2[[#This Row],[Ratingd]]&lt;4, "Average", "Excellent"))</f>
        <v>Average</v>
      </c>
    </row>
    <row r="36" spans="1:9" x14ac:dyDescent="0.35">
      <c r="A36" s="22" t="s">
        <v>24</v>
      </c>
      <c r="B36" s="23">
        <v>2999</v>
      </c>
      <c r="C36" s="23">
        <v>3699</v>
      </c>
      <c r="D36" s="23">
        <f>Table2[[#This Row],[old price]]-Table2[[#This Row],[Current price]]</f>
        <v>700</v>
      </c>
      <c r="E36" s="24">
        <v>0.19</v>
      </c>
      <c r="F36" s="24" t="str">
        <f>IF(Table2[[#This Row],[Discount]]&lt;20%,"Low Discount", IF(Table2[[#This Row],[Discount]]&lt;=40%, "Medium Discount", "High Discount"))</f>
        <v>Low Discount</v>
      </c>
      <c r="G36" s="4">
        <v>-5</v>
      </c>
      <c r="H36" s="28">
        <v>4.5999999999999996</v>
      </c>
      <c r="I36" s="27" t="str">
        <f>IF(Table2[[#This Row],[Ratingd]]&lt;3, "Poor",IF( Table2[[#This Row],[Ratingd]]&lt;4, "Average", "Excellent"))</f>
        <v>Excellent</v>
      </c>
    </row>
    <row r="37" spans="1:9" x14ac:dyDescent="0.35">
      <c r="A37" s="22" t="s">
        <v>108</v>
      </c>
      <c r="B37" s="23">
        <v>1150</v>
      </c>
      <c r="C37" s="23">
        <v>1737</v>
      </c>
      <c r="D37" s="23">
        <f>Table2[[#This Row],[old price]]-Table2[[#This Row],[Current price]]</f>
        <v>587</v>
      </c>
      <c r="E37" s="24">
        <v>0.34</v>
      </c>
      <c r="F37" s="24" t="str">
        <f>IF(Table2[[#This Row],[Discount]]&lt;20%,"Low Discount", IF(Table2[[#This Row],[Discount]]&lt;=40%, "Medium Discount", "High Discount"))</f>
        <v>Medium Discount</v>
      </c>
      <c r="G37" s="25">
        <v>-13</v>
      </c>
      <c r="H37" s="26">
        <v>3.9</v>
      </c>
      <c r="I37" s="27" t="str">
        <f>IF(Table2[[#This Row],[Ratingd]]&lt;3, "Poor",IF( Table2[[#This Row],[Ratingd]]&lt;4, "Average", "Excellent"))</f>
        <v>Average</v>
      </c>
    </row>
    <row r="38" spans="1:9" x14ac:dyDescent="0.35">
      <c r="A38" s="22" t="s">
        <v>28</v>
      </c>
      <c r="B38" s="23">
        <v>880</v>
      </c>
      <c r="C38" s="23">
        <v>1350</v>
      </c>
      <c r="D38" s="23">
        <f>Table2[[#This Row],[old price]]-Table2[[#This Row],[Current price]]</f>
        <v>470</v>
      </c>
      <c r="E38" s="24">
        <v>0.35</v>
      </c>
      <c r="F38" s="24" t="str">
        <f>IF(Table2[[#This Row],[Discount]]&lt;20%,"Low Discount", IF(Table2[[#This Row],[Discount]]&lt;=40%, "Medium Discount", "High Discount"))</f>
        <v>Medium Discount</v>
      </c>
      <c r="G38" s="4">
        <v>-6</v>
      </c>
      <c r="H38" s="28">
        <v>4</v>
      </c>
      <c r="I38" s="27" t="str">
        <f>IF(Table2[[#This Row],[Ratingd]]&lt;3, "Poor",IF( Table2[[#This Row],[Ratingd]]&lt;4, "Average", "Excellent"))</f>
        <v>Excellent</v>
      </c>
    </row>
    <row r="39" spans="1:9" x14ac:dyDescent="0.35">
      <c r="A39" s="22" t="s">
        <v>38</v>
      </c>
      <c r="B39" s="23">
        <v>1820</v>
      </c>
      <c r="C39" s="23">
        <v>3490</v>
      </c>
      <c r="D39" s="23">
        <f>Table2[[#This Row],[old price]]-Table2[[#This Row],[Current price]]</f>
        <v>1670</v>
      </c>
      <c r="E39" s="24">
        <v>0.48</v>
      </c>
      <c r="F39" s="24" t="str">
        <f>IF(Table2[[#This Row],[Discount]]&lt;20%,"Low Discount", IF(Table2[[#This Row],[Discount]]&lt;=40%, "Medium Discount", "High Discount"))</f>
        <v>High Discount</v>
      </c>
      <c r="G39" s="4">
        <v>-9</v>
      </c>
      <c r="H39" s="28">
        <v>4.3</v>
      </c>
      <c r="I39" s="27" t="str">
        <f>IF(Table2[[#This Row],[Ratingd]]&lt;3, "Poor",IF( Table2[[#This Row],[Ratingd]]&lt;4, "Average", "Excellent"))</f>
        <v>Excellent</v>
      </c>
    </row>
    <row r="40" spans="1:9" x14ac:dyDescent="0.35">
      <c r="A40" s="22" t="s">
        <v>45</v>
      </c>
      <c r="B40" s="23">
        <v>2750</v>
      </c>
      <c r="C40" s="23">
        <v>4471</v>
      </c>
      <c r="D40" s="23">
        <f>Table2[[#This Row],[old price]]-Table2[[#This Row],[Current price]]</f>
        <v>1721</v>
      </c>
      <c r="E40" s="24">
        <v>0.38</v>
      </c>
      <c r="F40" s="24" t="str">
        <f>IF(Table2[[#This Row],[Discount]]&lt;20%,"Low Discount", IF(Table2[[#This Row],[Discount]]&lt;=40%, "Medium Discount", "High Discount"))</f>
        <v>Medium Discount</v>
      </c>
      <c r="G40" s="25">
        <v>-13</v>
      </c>
      <c r="H40" s="26">
        <v>3.9</v>
      </c>
      <c r="I40" s="27" t="str">
        <f>IF(Table2[[#This Row],[Ratingd]]&lt;3, "Poor",IF( Table2[[#This Row],[Ratingd]]&lt;4, "Average", "Excellent"))</f>
        <v>Average</v>
      </c>
    </row>
    <row r="41" spans="1:9" x14ac:dyDescent="0.35">
      <c r="A41" s="22" t="s">
        <v>14</v>
      </c>
      <c r="B41" s="23">
        <v>1274</v>
      </c>
      <c r="C41" s="23">
        <v>2800</v>
      </c>
      <c r="D41" s="23">
        <f>Table2[[#This Row],[old price]]-Table2[[#This Row],[Current price]]</f>
        <v>1526</v>
      </c>
      <c r="E41" s="24">
        <v>0.55000000000000004</v>
      </c>
      <c r="F41" s="24" t="str">
        <f>IF(Table2[[#This Row],[Discount]]&lt;20%,"Low Discount", IF(Table2[[#This Row],[Discount]]&lt;=40%, "Medium Discount", "High Discount"))</f>
        <v>High Discount</v>
      </c>
      <c r="G41" s="4">
        <v>-5</v>
      </c>
      <c r="H41" s="28">
        <v>4.8</v>
      </c>
      <c r="I41" s="27" t="str">
        <f>IF(Table2[[#This Row],[Ratingd]]&lt;3, "Poor",IF( Table2[[#This Row],[Ratingd]]&lt;4, "Average", "Excellent"))</f>
        <v>Excellent</v>
      </c>
    </row>
    <row r="42" spans="1:9" x14ac:dyDescent="0.35">
      <c r="A42" s="22" t="s">
        <v>19</v>
      </c>
      <c r="B42" s="23">
        <v>501</v>
      </c>
      <c r="C42" s="23">
        <v>860</v>
      </c>
      <c r="D42" s="23">
        <f>Table2[[#This Row],[old price]]-Table2[[#This Row],[Current price]]</f>
        <v>359</v>
      </c>
      <c r="E42" s="24">
        <v>0.42</v>
      </c>
      <c r="F42" s="24" t="str">
        <f>IF(Table2[[#This Row],[Discount]]&lt;20%,"Low Discount", IF(Table2[[#This Row],[Discount]]&lt;=40%, "Medium Discount", "High Discount"))</f>
        <v>High Discount</v>
      </c>
      <c r="G42" s="4">
        <v>-6</v>
      </c>
      <c r="H42" s="28">
        <v>4.5</v>
      </c>
      <c r="I42" s="27" t="str">
        <f>IF(Table2[[#This Row],[Ratingd]]&lt;3, "Poor",IF( Table2[[#This Row],[Ratingd]]&lt;4, "Average", "Excellent"))</f>
        <v>Excellent</v>
      </c>
    </row>
    <row r="43" spans="1:9" x14ac:dyDescent="0.35">
      <c r="A43" s="22" t="s">
        <v>23</v>
      </c>
      <c r="B43" s="23">
        <v>2025</v>
      </c>
      <c r="C43" s="23">
        <v>3971</v>
      </c>
      <c r="D43" s="23">
        <f>Table2[[#This Row],[old price]]-Table2[[#This Row],[Current price]]</f>
        <v>1946</v>
      </c>
      <c r="E43" s="24">
        <v>0.49</v>
      </c>
      <c r="F43" s="24" t="str">
        <f>IF(Table2[[#This Row],[Discount]]&lt;20%,"Low Discount", IF(Table2[[#This Row],[Discount]]&lt;=40%, "Medium Discount", "High Discount"))</f>
        <v>High Discount</v>
      </c>
      <c r="G43" s="4">
        <v>-3</v>
      </c>
      <c r="H43" s="28">
        <v>5</v>
      </c>
      <c r="I43" s="27" t="str">
        <f>IF(Table2[[#This Row],[Ratingd]]&lt;3, "Poor",IF( Table2[[#This Row],[Ratingd]]&lt;4, "Average", "Excellent"))</f>
        <v>Excellent</v>
      </c>
    </row>
    <row r="44" spans="1:9" x14ac:dyDescent="0.35">
      <c r="A44" s="22" t="s">
        <v>30</v>
      </c>
      <c r="B44" s="23">
        <v>2048</v>
      </c>
      <c r="C44" s="23">
        <v>4500</v>
      </c>
      <c r="D44" s="23">
        <f>Table2[[#This Row],[old price]]-Table2[[#This Row],[Current price]]</f>
        <v>2452</v>
      </c>
      <c r="E44" s="24">
        <v>0.54</v>
      </c>
      <c r="F44" s="24" t="str">
        <f>IF(Table2[[#This Row],[Discount]]&lt;20%,"Low Discount", IF(Table2[[#This Row],[Discount]]&lt;=40%, "Medium Discount", "High Discount"))</f>
        <v>High Discount</v>
      </c>
      <c r="G44" s="4">
        <v>-7</v>
      </c>
      <c r="H44" s="28">
        <v>4.3</v>
      </c>
      <c r="I44" s="27" t="str">
        <f>IF(Table2[[#This Row],[Ratingd]]&lt;3, "Poor",IF( Table2[[#This Row],[Ratingd]]&lt;4, "Average", "Excellent"))</f>
        <v>Excellent</v>
      </c>
    </row>
    <row r="45" spans="1:9" x14ac:dyDescent="0.35">
      <c r="A45" s="22" t="s">
        <v>74</v>
      </c>
      <c r="B45" s="23">
        <v>2300</v>
      </c>
      <c r="C45" s="23">
        <v>3240</v>
      </c>
      <c r="D45" s="23">
        <f>Table2[[#This Row],[old price]]-Table2[[#This Row],[Current price]]</f>
        <v>940</v>
      </c>
      <c r="E45" s="24">
        <v>0.28999999999999998</v>
      </c>
      <c r="F45" s="24" t="str">
        <f>IF(Table2[[#This Row],[Discount]]&lt;20%,"Low Discount", IF(Table2[[#This Row],[Discount]]&lt;=40%, "Medium Discount", "High Discount"))</f>
        <v>Medium Discount</v>
      </c>
      <c r="G45" s="4">
        <v>-5</v>
      </c>
      <c r="H45" s="28">
        <v>3</v>
      </c>
      <c r="I45" s="27" t="str">
        <f>IF(Table2[[#This Row],[Ratingd]]&lt;3, "Poor",IF( Table2[[#This Row],[Ratingd]]&lt;4, "Average", "Excellent"))</f>
        <v>Average</v>
      </c>
    </row>
    <row r="46" spans="1:9" x14ac:dyDescent="0.35">
      <c r="A46" s="22" t="s">
        <v>104</v>
      </c>
      <c r="B46" s="23">
        <v>3640</v>
      </c>
      <c r="C46" s="23">
        <v>4588</v>
      </c>
      <c r="D46" s="23">
        <f>Table2[[#This Row],[old price]]-Table2[[#This Row],[Current price]]</f>
        <v>948</v>
      </c>
      <c r="E46" s="24">
        <v>0.21</v>
      </c>
      <c r="F46" s="24" t="str">
        <f>IF(Table2[[#This Row],[Discount]]&lt;20%,"Low Discount", IF(Table2[[#This Row],[Discount]]&lt;=40%, "Medium Discount", "High Discount"))</f>
        <v>Medium Discount</v>
      </c>
      <c r="G46" s="4">
        <v>-1</v>
      </c>
      <c r="H46" s="28">
        <v>5</v>
      </c>
      <c r="I46" s="27" t="str">
        <f>IF(Table2[[#This Row],[Ratingd]]&lt;3, "Poor",IF( Table2[[#This Row],[Ratingd]]&lt;4, "Average", "Excellent"))</f>
        <v>Excellent</v>
      </c>
    </row>
    <row r="47" spans="1:9" x14ac:dyDescent="0.35">
      <c r="A47" s="22" t="s">
        <v>68</v>
      </c>
      <c r="B47" s="23">
        <v>325</v>
      </c>
      <c r="C47" s="23">
        <v>680</v>
      </c>
      <c r="D47" s="23">
        <f>Table2[[#This Row],[old price]]-Table2[[#This Row],[Current price]]</f>
        <v>355</v>
      </c>
      <c r="E47" s="24">
        <v>0.52</v>
      </c>
      <c r="F47" s="24" t="str">
        <f>IF(Table2[[#This Row],[Discount]]&lt;20%,"Low Discount", IF(Table2[[#This Row],[Discount]]&lt;=40%, "Medium Discount", "High Discount"))</f>
        <v>High Discount</v>
      </c>
      <c r="G47" s="4">
        <v>-15</v>
      </c>
      <c r="H47" s="28">
        <v>2.7</v>
      </c>
      <c r="I47" s="27" t="str">
        <f>IF(Table2[[#This Row],[Ratingd]]&lt;3, "Poor",IF( Table2[[#This Row],[Ratingd]]&lt;4, "Average", "Excellent"))</f>
        <v>Poor</v>
      </c>
    </row>
    <row r="48" spans="1:9" x14ac:dyDescent="0.35">
      <c r="A48" s="22" t="s">
        <v>87</v>
      </c>
      <c r="B48" s="23">
        <v>330</v>
      </c>
      <c r="C48" s="23">
        <v>647</v>
      </c>
      <c r="D48" s="23">
        <f>Table2[[#This Row],[old price]]-Table2[[#This Row],[Current price]]</f>
        <v>317</v>
      </c>
      <c r="E48" s="24">
        <v>0.49</v>
      </c>
      <c r="F48" s="24" t="str">
        <f>IF(Table2[[#This Row],[Discount]]&lt;20%,"Low Discount", IF(Table2[[#This Row],[Discount]]&lt;=40%, "Medium Discount", "High Discount"))</f>
        <v>High Discount</v>
      </c>
      <c r="G48" s="4">
        <v>-1</v>
      </c>
      <c r="H48" s="28">
        <v>4</v>
      </c>
      <c r="I48" s="27" t="str">
        <f>IF(Table2[[#This Row],[Ratingd]]&lt;3, "Poor",IF( Table2[[#This Row],[Ratingd]]&lt;4, "Average", "Excellent"))</f>
        <v>Excellent</v>
      </c>
    </row>
    <row r="49" spans="1:9" x14ac:dyDescent="0.35">
      <c r="A49" s="22" t="s">
        <v>16</v>
      </c>
      <c r="B49" s="23">
        <v>799</v>
      </c>
      <c r="C49" s="23">
        <v>999</v>
      </c>
      <c r="D49" s="23">
        <f>Table2[[#This Row],[old price]]-Table2[[#This Row],[Current price]]</f>
        <v>200</v>
      </c>
      <c r="E49" s="24">
        <v>0.2</v>
      </c>
      <c r="F49" s="24" t="str">
        <f>IF(Table2[[#This Row],[Discount]]&lt;20%,"Low Discount", IF(Table2[[#This Row],[Discount]]&lt;=40%, "Medium Discount", "High Discount"))</f>
        <v>Medium Discount</v>
      </c>
      <c r="G49" s="4">
        <v>-12</v>
      </c>
      <c r="H49" s="28">
        <v>4.0999999999999996</v>
      </c>
      <c r="I49" s="27" t="str">
        <f>IF(Table2[[#This Row],[Ratingd]]&lt;3, "Poor",IF( Table2[[#This Row],[Ratingd]]&lt;4, "Average", "Excellent"))</f>
        <v>Excellent</v>
      </c>
    </row>
    <row r="50" spans="1:9" x14ac:dyDescent="0.35">
      <c r="A50" s="22" t="s">
        <v>29</v>
      </c>
      <c r="B50" s="23">
        <v>1650</v>
      </c>
      <c r="C50" s="23">
        <v>2150</v>
      </c>
      <c r="D50" s="23">
        <f>Table2[[#This Row],[old price]]-Table2[[#This Row],[Current price]]</f>
        <v>500</v>
      </c>
      <c r="E50" s="24">
        <v>0.23</v>
      </c>
      <c r="F50" s="24" t="str">
        <f>IF(Table2[[#This Row],[Discount]]&lt;20%,"Low Discount", IF(Table2[[#This Row],[Discount]]&lt;=40%, "Medium Discount", "High Discount"))</f>
        <v>Medium Discount</v>
      </c>
      <c r="G50" s="4">
        <v>-14</v>
      </c>
      <c r="H50" s="28">
        <v>4.4000000000000004</v>
      </c>
      <c r="I50" s="27" t="str">
        <f>IF(Table2[[#This Row],[Ratingd]]&lt;3, "Poor",IF( Table2[[#This Row],[Ratingd]]&lt;4, "Average", "Excellent"))</f>
        <v>Excellent</v>
      </c>
    </row>
    <row r="51" spans="1:9" x14ac:dyDescent="0.35">
      <c r="A51" s="22" t="s">
        <v>36</v>
      </c>
      <c r="B51" s="23">
        <v>185</v>
      </c>
      <c r="C51" s="23">
        <v>382</v>
      </c>
      <c r="D51" s="23">
        <f>Table2[[#This Row],[old price]]-Table2[[#This Row],[Current price]]</f>
        <v>197</v>
      </c>
      <c r="E51" s="24">
        <v>0.52</v>
      </c>
      <c r="F51" s="24" t="str">
        <f>IF(Table2[[#This Row],[Discount]]&lt;20%,"Low Discount", IF(Table2[[#This Row],[Discount]]&lt;=40%, "Medium Discount", "High Discount"))</f>
        <v>High Discount</v>
      </c>
      <c r="G51" s="4">
        <v>-9</v>
      </c>
      <c r="H51" s="28">
        <v>4.3</v>
      </c>
      <c r="I51" s="27" t="str">
        <f>IF(Table2[[#This Row],[Ratingd]]&lt;3, "Poor",IF( Table2[[#This Row],[Ratingd]]&lt;4, "Average", "Excellent"))</f>
        <v>Excellent</v>
      </c>
    </row>
    <row r="52" spans="1:9" x14ac:dyDescent="0.35">
      <c r="A52" s="22" t="s">
        <v>31</v>
      </c>
      <c r="B52" s="23">
        <v>420</v>
      </c>
      <c r="C52" s="23">
        <v>647</v>
      </c>
      <c r="D52" s="23">
        <f>Table2[[#This Row],[old price]]-Table2[[#This Row],[Current price]]</f>
        <v>227</v>
      </c>
      <c r="E52" s="24">
        <v>0.35</v>
      </c>
      <c r="F52" s="24" t="str">
        <f>IF(Table2[[#This Row],[Discount]]&lt;20%,"Low Discount", IF(Table2[[#This Row],[Discount]]&lt;=40%, "Medium Discount", "High Discount"))</f>
        <v>Medium Discount</v>
      </c>
      <c r="G52" s="4">
        <v>-49</v>
      </c>
      <c r="H52" s="28">
        <v>4.5999999999999996</v>
      </c>
      <c r="I52" s="27" t="str">
        <f>IF(Table2[[#This Row],[Ratingd]]&lt;3, "Poor",IF( Table2[[#This Row],[Ratingd]]&lt;4, "Average", "Excellent"))</f>
        <v>Excellent</v>
      </c>
    </row>
    <row r="53" spans="1:9" x14ac:dyDescent="0.35">
      <c r="A53" s="22" t="s">
        <v>78</v>
      </c>
      <c r="B53" s="23">
        <v>1570</v>
      </c>
      <c r="C53" s="23">
        <v>2988</v>
      </c>
      <c r="D53" s="23">
        <f>Table2[[#This Row],[old price]]-Table2[[#This Row],[Current price]]</f>
        <v>1418</v>
      </c>
      <c r="E53" s="24">
        <v>0.47</v>
      </c>
      <c r="F53" s="24" t="str">
        <f>IF(Table2[[#This Row],[Discount]]&lt;20%,"Low Discount", IF(Table2[[#This Row],[Discount]]&lt;=40%, "Medium Discount", "High Discount"))</f>
        <v>High Discount</v>
      </c>
      <c r="G53" s="4">
        <v>-7</v>
      </c>
      <c r="H53" s="28">
        <v>2.1</v>
      </c>
      <c r="I53" s="27" t="str">
        <f>IF(Table2[[#This Row],[Ratingd]]&lt;3, "Poor",IF( Table2[[#This Row],[Ratingd]]&lt;4, "Average", "Excellent"))</f>
        <v>Poor</v>
      </c>
    </row>
    <row r="54" spans="1:9" x14ac:dyDescent="0.35">
      <c r="A54" s="22" t="s">
        <v>41</v>
      </c>
      <c r="B54" s="23">
        <v>1620</v>
      </c>
      <c r="C54" s="23">
        <v>2690</v>
      </c>
      <c r="D54" s="23">
        <f>Table2[[#This Row],[old price]]-Table2[[#This Row],[Current price]]</f>
        <v>1070</v>
      </c>
      <c r="E54" s="24">
        <v>0.4</v>
      </c>
      <c r="F54" s="24" t="str">
        <f>IF(Table2[[#This Row],[Discount]]&lt;20%,"Low Discount", IF(Table2[[#This Row],[Discount]]&lt;=40%, "Medium Discount", "High Discount"))</f>
        <v>Medium Discount</v>
      </c>
      <c r="G54" s="4">
        <v>-1</v>
      </c>
      <c r="H54" s="28">
        <v>5</v>
      </c>
      <c r="I54" s="27" t="str">
        <f>IF(Table2[[#This Row],[Ratingd]]&lt;3, "Poor",IF( Table2[[#This Row],[Ratingd]]&lt;4, "Average", "Excellent"))</f>
        <v>Excellent</v>
      </c>
    </row>
    <row r="55" spans="1:9" x14ac:dyDescent="0.35">
      <c r="A55" s="22" t="s">
        <v>13</v>
      </c>
      <c r="B55" s="23">
        <v>988</v>
      </c>
      <c r="C55" s="23">
        <v>1580</v>
      </c>
      <c r="D55" s="23">
        <f>Table2[[#This Row],[old price]]-Table2[[#This Row],[Current price]]</f>
        <v>592</v>
      </c>
      <c r="E55" s="24">
        <v>0.37</v>
      </c>
      <c r="F55" s="24" t="str">
        <f>IF(Table2[[#This Row],[Discount]]&lt;20%,"Low Discount", IF(Table2[[#This Row],[Discount]]&lt;=40%, "Medium Discount", "High Discount"))</f>
        <v>Medium Discount</v>
      </c>
      <c r="G55" s="4">
        <v>-2</v>
      </c>
      <c r="H55" s="28">
        <v>4</v>
      </c>
      <c r="I55" s="27" t="str">
        <f>IF(Table2[[#This Row],[Ratingd]]&lt;3, "Poor",IF( Table2[[#This Row],[Ratingd]]&lt;4, "Average", "Excellent"))</f>
        <v>Excellent</v>
      </c>
    </row>
    <row r="56" spans="1:9" x14ac:dyDescent="0.35">
      <c r="A56" s="22" t="s">
        <v>59</v>
      </c>
      <c r="B56" s="23">
        <v>799</v>
      </c>
      <c r="C56" s="23">
        <v>1343</v>
      </c>
      <c r="D56" s="23">
        <f>Table2[[#This Row],[old price]]-Table2[[#This Row],[Current price]]</f>
        <v>544</v>
      </c>
      <c r="E56" s="24">
        <v>0.41</v>
      </c>
      <c r="F56" s="24" t="str">
        <f>IF(Table2[[#This Row],[Discount]]&lt;20%,"Low Discount", IF(Table2[[#This Row],[Discount]]&lt;=40%, "Medium Discount", "High Discount"))</f>
        <v>High Discount</v>
      </c>
      <c r="G56" s="25">
        <v>-13</v>
      </c>
      <c r="H56" s="26">
        <v>3.9</v>
      </c>
      <c r="I56" s="27" t="str">
        <f>IF(Table2[[#This Row],[Ratingd]]&lt;3, "Poor",IF( Table2[[#This Row],[Ratingd]]&lt;4, "Average", "Excellent"))</f>
        <v>Average</v>
      </c>
    </row>
    <row r="57" spans="1:9" x14ac:dyDescent="0.35">
      <c r="A57" s="22" t="s">
        <v>81</v>
      </c>
      <c r="B57" s="23">
        <v>1732</v>
      </c>
      <c r="C57" s="23">
        <v>1799</v>
      </c>
      <c r="D57" s="23">
        <f>Table2[[#This Row],[old price]]-Table2[[#This Row],[Current price]]</f>
        <v>67</v>
      </c>
      <c r="E57" s="24">
        <v>0.04</v>
      </c>
      <c r="F57" s="24" t="str">
        <f>IF(Table2[[#This Row],[Discount]]&lt;20%,"Low Discount", IF(Table2[[#This Row],[Discount]]&lt;=40%, "Medium Discount", "High Discount"))</f>
        <v>Low Discount</v>
      </c>
      <c r="G57" s="25">
        <v>-13</v>
      </c>
      <c r="H57" s="26">
        <v>3.9</v>
      </c>
      <c r="I57" s="27" t="str">
        <f>IF(Table2[[#This Row],[Ratingd]]&lt;3, "Poor",IF( Table2[[#This Row],[Ratingd]]&lt;4, "Average", "Excellent"))</f>
        <v>Average</v>
      </c>
    </row>
    <row r="58" spans="1:9" x14ac:dyDescent="0.35">
      <c r="A58" s="22" t="s">
        <v>54</v>
      </c>
      <c r="B58" s="23">
        <v>199</v>
      </c>
      <c r="C58" s="23">
        <v>504</v>
      </c>
      <c r="D58" s="23">
        <f>Table2[[#This Row],[old price]]-Table2[[#This Row],[Current price]]</f>
        <v>305</v>
      </c>
      <c r="E58" s="24">
        <v>0.61</v>
      </c>
      <c r="F58" s="24" t="str">
        <f>IF(Table2[[#This Row],[Discount]]&lt;20%,"Low Discount", IF(Table2[[#This Row],[Discount]]&lt;=40%, "Medium Discount", "High Discount"))</f>
        <v>High Discount</v>
      </c>
      <c r="G58" s="25">
        <v>-13</v>
      </c>
      <c r="H58" s="26">
        <v>3.9</v>
      </c>
      <c r="I58" s="27" t="str">
        <f>IF(Table2[[#This Row],[Ratingd]]&lt;3, "Poor",IF( Table2[[#This Row],[Ratingd]]&lt;4, "Average", "Excellent"))</f>
        <v>Average</v>
      </c>
    </row>
    <row r="59" spans="1:9" x14ac:dyDescent="0.35">
      <c r="A59" s="22" t="s">
        <v>54</v>
      </c>
      <c r="B59" s="23">
        <v>176</v>
      </c>
      <c r="C59" s="23">
        <v>345</v>
      </c>
      <c r="D59" s="23">
        <f>Table2[[#This Row],[old price]]-Table2[[#This Row],[Current price]]</f>
        <v>169</v>
      </c>
      <c r="E59" s="24">
        <v>0.49</v>
      </c>
      <c r="F59" s="24" t="str">
        <f>IF(Table2[[#This Row],[Discount]]&lt;20%,"Low Discount", IF(Table2[[#This Row],[Discount]]&lt;=40%, "Medium Discount", "High Discount"))</f>
        <v>High Discount</v>
      </c>
      <c r="G59" s="25">
        <v>-13</v>
      </c>
      <c r="H59" s="26">
        <v>3.9</v>
      </c>
      <c r="I59" s="27" t="str">
        <f>IF(Table2[[#This Row],[Ratingd]]&lt;3, "Poor",IF( Table2[[#This Row],[Ratingd]]&lt;4, "Average", "Excellent"))</f>
        <v>Average</v>
      </c>
    </row>
    <row r="60" spans="1:9" x14ac:dyDescent="0.35">
      <c r="A60" s="22" t="s">
        <v>42</v>
      </c>
      <c r="B60" s="23">
        <v>171</v>
      </c>
      <c r="C60" s="23">
        <v>360</v>
      </c>
      <c r="D60" s="23">
        <f>Table2[[#This Row],[old price]]-Table2[[#This Row],[Current price]]</f>
        <v>189</v>
      </c>
      <c r="E60" s="24">
        <v>0.53</v>
      </c>
      <c r="F60" s="24" t="str">
        <f>IF(Table2[[#This Row],[Discount]]&lt;20%,"Low Discount", IF(Table2[[#This Row],[Discount]]&lt;=40%, "Medium Discount", "High Discount"))</f>
        <v>High Discount</v>
      </c>
      <c r="G60" s="4">
        <v>-2</v>
      </c>
      <c r="H60" s="28">
        <v>5</v>
      </c>
      <c r="I60" s="27" t="str">
        <f>IF(Table2[[#This Row],[Ratingd]]&lt;3, "Poor",IF( Table2[[#This Row],[Ratingd]]&lt;4, "Average", "Excellent"))</f>
        <v>Excellent</v>
      </c>
    </row>
    <row r="61" spans="1:9" x14ac:dyDescent="0.35">
      <c r="A61" s="22" t="s">
        <v>61</v>
      </c>
      <c r="B61" s="23">
        <v>699</v>
      </c>
      <c r="C61" s="23">
        <v>1343</v>
      </c>
      <c r="D61" s="23">
        <f>Table2[[#This Row],[old price]]-Table2[[#This Row],[Current price]]</f>
        <v>644</v>
      </c>
      <c r="E61" s="24">
        <v>0.48</v>
      </c>
      <c r="F61" s="24" t="str">
        <f>IF(Table2[[#This Row],[Discount]]&lt;20%,"Low Discount", IF(Table2[[#This Row],[Discount]]&lt;=40%, "Medium Discount", "High Discount"))</f>
        <v>High Discount</v>
      </c>
      <c r="G61" s="25">
        <v>-13</v>
      </c>
      <c r="H61" s="26">
        <v>3.9</v>
      </c>
      <c r="I61" s="27" t="str">
        <f>IF(Table2[[#This Row],[Ratingd]]&lt;3, "Poor",IF( Table2[[#This Row],[Ratingd]]&lt;4, "Average", "Excellent"))</f>
        <v>Average</v>
      </c>
    </row>
    <row r="62" spans="1:9" x14ac:dyDescent="0.35">
      <c r="A62" s="22" t="s">
        <v>50</v>
      </c>
      <c r="B62" s="23">
        <v>999</v>
      </c>
      <c r="C62" s="23">
        <v>2000</v>
      </c>
      <c r="D62" s="23">
        <f>Table2[[#This Row],[old price]]-Table2[[#This Row],[Current price]]</f>
        <v>1001</v>
      </c>
      <c r="E62" s="24">
        <v>0.5</v>
      </c>
      <c r="F62" s="24" t="str">
        <f>IF(Table2[[#This Row],[Discount]]&lt;20%,"Low Discount", IF(Table2[[#This Row],[Discount]]&lt;=40%, "Medium Discount", "High Discount"))</f>
        <v>High Discount</v>
      </c>
      <c r="G62" s="25">
        <v>-13</v>
      </c>
      <c r="H62" s="26">
        <v>3.9</v>
      </c>
      <c r="I62" s="27" t="str">
        <f>IF(Table2[[#This Row],[Ratingd]]&lt;3, "Poor",IF( Table2[[#This Row],[Ratingd]]&lt;4, "Average", "Excellent"))</f>
        <v>Average</v>
      </c>
    </row>
    <row r="63" spans="1:9" x14ac:dyDescent="0.35">
      <c r="A63" s="22" t="s">
        <v>109</v>
      </c>
      <c r="B63" s="23">
        <v>1190</v>
      </c>
      <c r="C63" s="23">
        <v>1810</v>
      </c>
      <c r="D63" s="23">
        <f>Table2[[#This Row],[old price]]-Table2[[#This Row],[Current price]]</f>
        <v>620</v>
      </c>
      <c r="E63" s="24">
        <v>0.34</v>
      </c>
      <c r="F63" s="24" t="str">
        <f>IF(Table2[[#This Row],[Discount]]&lt;20%,"Low Discount", IF(Table2[[#This Row],[Discount]]&lt;=40%, "Medium Discount", "High Discount"))</f>
        <v>Medium Discount</v>
      </c>
      <c r="G63" s="25">
        <v>-13</v>
      </c>
      <c r="H63" s="26">
        <v>3.9</v>
      </c>
      <c r="I63" s="27" t="str">
        <f>IF(Table2[[#This Row],[Ratingd]]&lt;3, "Poor",IF( Table2[[#This Row],[Ratingd]]&lt;4, "Average", "Excellent"))</f>
        <v>Average</v>
      </c>
    </row>
    <row r="64" spans="1:9" x14ac:dyDescent="0.35">
      <c r="A64" s="22" t="s">
        <v>89</v>
      </c>
      <c r="B64" s="23">
        <v>274</v>
      </c>
      <c r="C64" s="23">
        <v>537</v>
      </c>
      <c r="D64" s="23">
        <f>Table2[[#This Row],[old price]]-Table2[[#This Row],[Current price]]</f>
        <v>263</v>
      </c>
      <c r="E64" s="24">
        <v>0.49</v>
      </c>
      <c r="F64" s="24" t="str">
        <f>IF(Table2[[#This Row],[Discount]]&lt;20%,"Low Discount", IF(Table2[[#This Row],[Discount]]&lt;=40%, "Medium Discount", "High Discount"))</f>
        <v>High Discount</v>
      </c>
      <c r="G64" s="25">
        <v>-13</v>
      </c>
      <c r="H64" s="26">
        <v>3.9</v>
      </c>
      <c r="I64" s="27" t="str">
        <f>IF(Table2[[#This Row],[Ratingd]]&lt;3, "Poor",IF( Table2[[#This Row],[Ratingd]]&lt;4, "Average", "Excellent"))</f>
        <v>Average</v>
      </c>
    </row>
    <row r="65" spans="1:9" x14ac:dyDescent="0.35">
      <c r="A65" s="22" t="s">
        <v>52</v>
      </c>
      <c r="B65" s="23">
        <v>671</v>
      </c>
      <c r="C65" s="23">
        <v>1316</v>
      </c>
      <c r="D65" s="23">
        <f>Table2[[#This Row],[old price]]-Table2[[#This Row],[Current price]]</f>
        <v>645</v>
      </c>
      <c r="E65" s="24">
        <v>0.49</v>
      </c>
      <c r="F65" s="24" t="str">
        <f>IF(Table2[[#This Row],[Discount]]&lt;20%,"Low Discount", IF(Table2[[#This Row],[Discount]]&lt;=40%, "Medium Discount", "High Discount"))</f>
        <v>High Discount</v>
      </c>
      <c r="G65" s="25">
        <v>-13</v>
      </c>
      <c r="H65" s="26">
        <v>3.9</v>
      </c>
      <c r="I65" s="27" t="str">
        <f>IF(Table2[[#This Row],[Ratingd]]&lt;3, "Poor",IF( Table2[[#This Row],[Ratingd]]&lt;4, "Average", "Excellent"))</f>
        <v>Average</v>
      </c>
    </row>
    <row r="66" spans="1:9" x14ac:dyDescent="0.35">
      <c r="A66" s="22" t="s">
        <v>55</v>
      </c>
      <c r="B66" s="23">
        <v>299</v>
      </c>
      <c r="C66" s="23">
        <v>600</v>
      </c>
      <c r="D66" s="23">
        <f>Table2[[#This Row],[old price]]-Table2[[#This Row],[Current price]]</f>
        <v>301</v>
      </c>
      <c r="E66" s="24">
        <v>0.5</v>
      </c>
      <c r="F66" s="24" t="str">
        <f>IF(Table2[[#This Row],[Discount]]&lt;20%,"Low Discount", IF(Table2[[#This Row],[Discount]]&lt;=40%, "Medium Discount", "High Discount"))</f>
        <v>High Discount</v>
      </c>
      <c r="G66" s="25">
        <v>-13</v>
      </c>
      <c r="H66" s="26">
        <v>3.9</v>
      </c>
      <c r="I66" s="27" t="str">
        <f>IF(Table2[[#This Row],[Ratingd]]&lt;3, "Poor",IF( Table2[[#This Row],[Ratingd]]&lt;4, "Average", "Excellent"))</f>
        <v>Average</v>
      </c>
    </row>
    <row r="67" spans="1:9" x14ac:dyDescent="0.35">
      <c r="A67" s="22" t="s">
        <v>114</v>
      </c>
      <c r="B67" s="23">
        <v>169</v>
      </c>
      <c r="C67" s="23">
        <v>320</v>
      </c>
      <c r="D67" s="23">
        <f>Table2[[#This Row],[old price]]-Table2[[#This Row],[Current price]]</f>
        <v>151</v>
      </c>
      <c r="E67" s="24">
        <v>0.47</v>
      </c>
      <c r="F67" s="24" t="str">
        <f>IF(Table2[[#This Row],[Discount]]&lt;20%,"Low Discount", IF(Table2[[#This Row],[Discount]]&lt;=40%, "Medium Discount", "High Discount"))</f>
        <v>High Discount</v>
      </c>
      <c r="G67" s="25">
        <v>-13</v>
      </c>
      <c r="H67" s="26">
        <v>3.9</v>
      </c>
      <c r="I67" s="27" t="str">
        <f>IF(Table2[[#This Row],[Ratingd]]&lt;3, "Poor",IF( Table2[[#This Row],[Ratingd]]&lt;4, "Average", "Excellent"))</f>
        <v>Average</v>
      </c>
    </row>
    <row r="68" spans="1:9" x14ac:dyDescent="0.35">
      <c r="A68" s="22" t="s">
        <v>84</v>
      </c>
      <c r="B68" s="23">
        <v>979</v>
      </c>
      <c r="C68" s="23">
        <v>1920</v>
      </c>
      <c r="D68" s="23">
        <f>Table2[[#This Row],[old price]]-Table2[[#This Row],[Current price]]</f>
        <v>941</v>
      </c>
      <c r="E68" s="24">
        <v>0.49</v>
      </c>
      <c r="F68" s="24" t="str">
        <f>IF(Table2[[#This Row],[Discount]]&lt;20%,"Low Discount", IF(Table2[[#This Row],[Discount]]&lt;=40%, "Medium Discount", "High Discount"))</f>
        <v>High Discount</v>
      </c>
      <c r="G68" s="4">
        <v>-1</v>
      </c>
      <c r="H68" s="28">
        <v>5</v>
      </c>
      <c r="I68" s="27" t="str">
        <f>IF(Table2[[#This Row],[Ratingd]]&lt;3, "Poor",IF( Table2[[#This Row],[Ratingd]]&lt;4, "Average", "Excellent"))</f>
        <v>Excellent</v>
      </c>
    </row>
    <row r="69" spans="1:9" x14ac:dyDescent="0.35">
      <c r="A69" s="22" t="s">
        <v>48</v>
      </c>
      <c r="B69" s="23">
        <v>610</v>
      </c>
      <c r="C69" s="23">
        <v>1060</v>
      </c>
      <c r="D69" s="23">
        <f>Table2[[#This Row],[old price]]-Table2[[#This Row],[Current price]]</f>
        <v>450</v>
      </c>
      <c r="E69" s="24">
        <v>0.42</v>
      </c>
      <c r="F69" s="24" t="str">
        <f>IF(Table2[[#This Row],[Discount]]&lt;20%,"Low Discount", IF(Table2[[#This Row],[Discount]]&lt;=40%, "Medium Discount", "High Discount"))</f>
        <v>High Discount</v>
      </c>
      <c r="G69" s="25">
        <v>-13</v>
      </c>
      <c r="H69" s="26">
        <v>3.9</v>
      </c>
      <c r="I69" s="27" t="str">
        <f>IF(Table2[[#This Row],[Ratingd]]&lt;3, "Poor",IF( Table2[[#This Row],[Ratingd]]&lt;4, "Average", "Excellent"))</f>
        <v>Average</v>
      </c>
    </row>
    <row r="70" spans="1:9" x14ac:dyDescent="0.35">
      <c r="A70" s="22" t="s">
        <v>102</v>
      </c>
      <c r="B70" s="23">
        <v>525</v>
      </c>
      <c r="C70" s="23">
        <v>1029</v>
      </c>
      <c r="D70" s="23">
        <f>Table2[[#This Row],[old price]]-Table2[[#This Row],[Current price]]</f>
        <v>504</v>
      </c>
      <c r="E70" s="24">
        <v>0.49</v>
      </c>
      <c r="F70" s="24" t="str">
        <f>IF(Table2[[#This Row],[Discount]]&lt;20%,"Low Discount", IF(Table2[[#This Row],[Discount]]&lt;=40%, "Medium Discount", "High Discount"))</f>
        <v>High Discount</v>
      </c>
      <c r="G70" s="25">
        <v>-13</v>
      </c>
      <c r="H70" s="26">
        <v>3.9</v>
      </c>
      <c r="I70" s="27" t="str">
        <f>IF(Table2[[#This Row],[Ratingd]]&lt;3, "Poor",IF( Table2[[#This Row],[Ratingd]]&lt;4, "Average", "Excellent"))</f>
        <v>Average</v>
      </c>
    </row>
    <row r="71" spans="1:9" x14ac:dyDescent="0.35">
      <c r="A71" s="22" t="s">
        <v>70</v>
      </c>
      <c r="B71" s="23">
        <v>990</v>
      </c>
      <c r="C71" s="23">
        <v>1814</v>
      </c>
      <c r="D71" s="23">
        <f>Table2[[#This Row],[old price]]-Table2[[#This Row],[Current price]]</f>
        <v>824</v>
      </c>
      <c r="E71" s="24">
        <v>0.45</v>
      </c>
      <c r="F71" s="24" t="str">
        <f>IF(Table2[[#This Row],[Discount]]&lt;20%,"Low Discount", IF(Table2[[#This Row],[Discount]]&lt;=40%, "Medium Discount", "High Discount"))</f>
        <v>High Discount</v>
      </c>
      <c r="G71" s="4">
        <v>-6</v>
      </c>
      <c r="H71" s="28">
        <v>2.2000000000000002</v>
      </c>
      <c r="I71" s="27" t="str">
        <f>IF(Table2[[#This Row],[Ratingd]]&lt;3, "Poor",IF( Table2[[#This Row],[Ratingd]]&lt;4, "Average", "Excellent"))</f>
        <v>Poor</v>
      </c>
    </row>
    <row r="72" spans="1:9" x14ac:dyDescent="0.35">
      <c r="A72" s="22" t="s">
        <v>21</v>
      </c>
      <c r="B72" s="23">
        <v>332</v>
      </c>
      <c r="C72" s="23">
        <v>684</v>
      </c>
      <c r="D72" s="23">
        <f>Table2[[#This Row],[old price]]-Table2[[#This Row],[Current price]]</f>
        <v>352</v>
      </c>
      <c r="E72" s="24">
        <v>0.51</v>
      </c>
      <c r="F72" s="24" t="str">
        <f>IF(Table2[[#This Row],[Discount]]&lt;20%,"Low Discount", IF(Table2[[#This Row],[Discount]]&lt;=40%, "Medium Discount", "High Discount"))</f>
        <v>High Discount</v>
      </c>
      <c r="G72" s="4">
        <v>-2</v>
      </c>
      <c r="H72" s="28">
        <v>5</v>
      </c>
      <c r="I72" s="27" t="str">
        <f>IF(Table2[[#This Row],[Ratingd]]&lt;3, "Poor",IF( Table2[[#This Row],[Ratingd]]&lt;4, "Average", "Excellent"))</f>
        <v>Excellent</v>
      </c>
    </row>
    <row r="73" spans="1:9" x14ac:dyDescent="0.35">
      <c r="A73" s="22" t="s">
        <v>62</v>
      </c>
      <c r="B73" s="23">
        <v>657</v>
      </c>
      <c r="C73" s="23">
        <v>1288</v>
      </c>
      <c r="D73" s="23">
        <f>Table2[[#This Row],[old price]]-Table2[[#This Row],[Current price]]</f>
        <v>631</v>
      </c>
      <c r="E73" s="24">
        <v>0.49</v>
      </c>
      <c r="F73" s="24" t="str">
        <f>IF(Table2[[#This Row],[Discount]]&lt;20%,"Low Discount", IF(Table2[[#This Row],[Discount]]&lt;=40%, "Medium Discount", "High Discount"))</f>
        <v>High Discount</v>
      </c>
      <c r="G73" s="25">
        <v>-13</v>
      </c>
      <c r="H73" s="26">
        <v>3.9</v>
      </c>
      <c r="I73" s="27" t="str">
        <f>IF(Table2[[#This Row],[Ratingd]]&lt;3, "Poor",IF( Table2[[#This Row],[Ratingd]]&lt;4, "Average", "Excellent"))</f>
        <v>Average</v>
      </c>
    </row>
    <row r="74" spans="1:9" x14ac:dyDescent="0.35">
      <c r="A74" s="22" t="s">
        <v>62</v>
      </c>
      <c r="B74" s="23">
        <v>799</v>
      </c>
      <c r="C74" s="23">
        <v>1567</v>
      </c>
      <c r="D74" s="23">
        <f>Table2[[#This Row],[old price]]-Table2[[#This Row],[Current price]]</f>
        <v>768</v>
      </c>
      <c r="E74" s="24">
        <v>0.49</v>
      </c>
      <c r="F74" s="24" t="str">
        <f>IF(Table2[[#This Row],[Discount]]&lt;20%,"Low Discount", IF(Table2[[#This Row],[Discount]]&lt;=40%, "Medium Discount", "High Discount"))</f>
        <v>High Discount</v>
      </c>
      <c r="G74" s="25">
        <v>-13</v>
      </c>
      <c r="H74" s="26">
        <v>3.9</v>
      </c>
      <c r="I74" s="27" t="str">
        <f>IF(Table2[[#This Row],[Ratingd]]&lt;3, "Poor",IF( Table2[[#This Row],[Ratingd]]&lt;4, "Average", "Excellent"))</f>
        <v>Average</v>
      </c>
    </row>
    <row r="75" spans="1:9" x14ac:dyDescent="0.35">
      <c r="A75" s="22" t="s">
        <v>73</v>
      </c>
      <c r="B75" s="23">
        <v>382</v>
      </c>
      <c r="C75" s="23">
        <v>700</v>
      </c>
      <c r="D75" s="23">
        <f>Table2[[#This Row],[old price]]-Table2[[#This Row],[Current price]]</f>
        <v>318</v>
      </c>
      <c r="E75" s="24">
        <v>0.45</v>
      </c>
      <c r="F75" s="24" t="str">
        <f>IF(Table2[[#This Row],[Discount]]&lt;20%,"Low Discount", IF(Table2[[#This Row],[Discount]]&lt;=40%, "Medium Discount", "High Discount"))</f>
        <v>High Discount</v>
      </c>
      <c r="G75" s="4">
        <v>-17</v>
      </c>
      <c r="H75" s="28">
        <v>2.6</v>
      </c>
      <c r="I75" s="27" t="str">
        <f>IF(Table2[[#This Row],[Ratingd]]&lt;3, "Poor",IF( Table2[[#This Row],[Ratingd]]&lt;4, "Average", "Excellent"))</f>
        <v>Poor</v>
      </c>
    </row>
    <row r="76" spans="1:9" x14ac:dyDescent="0.35">
      <c r="A76" s="22" t="s">
        <v>105</v>
      </c>
      <c r="B76" s="23">
        <v>1420</v>
      </c>
      <c r="C76" s="23">
        <v>2420</v>
      </c>
      <c r="D76" s="23">
        <f>Table2[[#This Row],[old price]]-Table2[[#This Row],[Current price]]</f>
        <v>1000</v>
      </c>
      <c r="E76" s="24">
        <v>0.41</v>
      </c>
      <c r="F76" s="24" t="str">
        <f>IF(Table2[[#This Row],[Discount]]&lt;20%,"Low Discount", IF(Table2[[#This Row],[Discount]]&lt;=40%, "Medium Discount", "High Discount"))</f>
        <v>High Discount</v>
      </c>
      <c r="G76" s="25">
        <v>-13</v>
      </c>
      <c r="H76" s="26">
        <v>3.9</v>
      </c>
      <c r="I76" s="27" t="str">
        <f>IF(Table2[[#This Row],[Ratingd]]&lt;3, "Poor",IF( Table2[[#This Row],[Ratingd]]&lt;4, "Average", "Excellent"))</f>
        <v>Average</v>
      </c>
    </row>
    <row r="77" spans="1:9" x14ac:dyDescent="0.35">
      <c r="A77" s="22" t="s">
        <v>103</v>
      </c>
      <c r="B77" s="23">
        <v>1080</v>
      </c>
      <c r="C77" s="23">
        <v>1874</v>
      </c>
      <c r="D77" s="23">
        <f>Table2[[#This Row],[old price]]-Table2[[#This Row],[Current price]]</f>
        <v>794</v>
      </c>
      <c r="E77" s="24">
        <v>0.42</v>
      </c>
      <c r="F77" s="24" t="str">
        <f>IF(Table2[[#This Row],[Discount]]&lt;20%,"Low Discount", IF(Table2[[#This Row],[Discount]]&lt;=40%, "Medium Discount", "High Discount"))</f>
        <v>High Discount</v>
      </c>
      <c r="G77" s="25">
        <v>-13</v>
      </c>
      <c r="H77" s="26">
        <v>3.9</v>
      </c>
      <c r="I77" s="27" t="str">
        <f>IF(Table2[[#This Row],[Ratingd]]&lt;3, "Poor",IF( Table2[[#This Row],[Ratingd]]&lt;4, "Average", "Excellent"))</f>
        <v>Average</v>
      </c>
    </row>
    <row r="78" spans="1:9" x14ac:dyDescent="0.35">
      <c r="A78" s="22" t="s">
        <v>77</v>
      </c>
      <c r="B78" s="23">
        <v>968</v>
      </c>
      <c r="C78" s="23">
        <v>1814</v>
      </c>
      <c r="D78" s="23">
        <f>Table2[[#This Row],[old price]]-Table2[[#This Row],[Current price]]</f>
        <v>846</v>
      </c>
      <c r="E78" s="24">
        <v>0.47</v>
      </c>
      <c r="F78" s="24" t="str">
        <f>IF(Table2[[#This Row],[Discount]]&lt;20%,"Low Discount", IF(Table2[[#This Row],[Discount]]&lt;=40%, "Medium Discount", "High Discount"))</f>
        <v>High Discount</v>
      </c>
      <c r="G78" s="4">
        <v>-6</v>
      </c>
      <c r="H78" s="28">
        <v>2.2000000000000002</v>
      </c>
      <c r="I78" s="27" t="str">
        <f>IF(Table2[[#This Row],[Ratingd]]&lt;3, "Poor",IF( Table2[[#This Row],[Ratingd]]&lt;4, "Average", "Excellent"))</f>
        <v>Poor</v>
      </c>
    </row>
    <row r="79" spans="1:9" x14ac:dyDescent="0.35">
      <c r="A79" s="22" t="s">
        <v>82</v>
      </c>
      <c r="B79" s="23">
        <v>230</v>
      </c>
      <c r="C79" s="23">
        <v>450</v>
      </c>
      <c r="D79" s="23">
        <f>Table2[[#This Row],[old price]]-Table2[[#This Row],[Current price]]</f>
        <v>220</v>
      </c>
      <c r="E79" s="24">
        <v>0.49</v>
      </c>
      <c r="F79" s="24" t="str">
        <f>IF(Table2[[#This Row],[Discount]]&lt;20%,"Low Discount", IF(Table2[[#This Row],[Discount]]&lt;=40%, "Medium Discount", "High Discount"))</f>
        <v>High Discount</v>
      </c>
      <c r="G79" s="25">
        <v>-13</v>
      </c>
      <c r="H79" s="26">
        <v>3.9</v>
      </c>
      <c r="I79" s="27" t="str">
        <f>IF(Table2[[#This Row],[Ratingd]]&lt;3, "Poor",IF( Table2[[#This Row],[Ratingd]]&lt;4, "Average", "Excellent"))</f>
        <v>Average</v>
      </c>
    </row>
    <row r="80" spans="1:9" x14ac:dyDescent="0.35">
      <c r="A80" s="22" t="s">
        <v>51</v>
      </c>
      <c r="B80" s="23">
        <v>1190</v>
      </c>
      <c r="C80" s="23">
        <v>1785</v>
      </c>
      <c r="D80" s="23">
        <f>Table2[[#This Row],[old price]]-Table2[[#This Row],[Current price]]</f>
        <v>595</v>
      </c>
      <c r="E80" s="24">
        <v>0.33</v>
      </c>
      <c r="F80" s="24" t="str">
        <f>IF(Table2[[#This Row],[Discount]]&lt;20%,"Low Discount", IF(Table2[[#This Row],[Discount]]&lt;=40%, "Medium Discount", "High Discount"))</f>
        <v>Medium Discount</v>
      </c>
      <c r="G80" s="25">
        <v>-13</v>
      </c>
      <c r="H80" s="26">
        <v>3.9</v>
      </c>
      <c r="I80" s="27" t="str">
        <f>IF(Table2[[#This Row],[Ratingd]]&lt;3, "Poor",IF( Table2[[#This Row],[Ratingd]]&lt;4, "Average", "Excellent"))</f>
        <v>Average</v>
      </c>
    </row>
    <row r="81" spans="1:9" x14ac:dyDescent="0.35">
      <c r="A81" s="22" t="s">
        <v>96</v>
      </c>
      <c r="B81" s="23">
        <v>899</v>
      </c>
      <c r="C81" s="23">
        <v>1699</v>
      </c>
      <c r="D81" s="23">
        <f>Table2[[#This Row],[old price]]-Table2[[#This Row],[Current price]]</f>
        <v>800</v>
      </c>
      <c r="E81" s="24">
        <v>0.47</v>
      </c>
      <c r="F81" s="24" t="str">
        <f>IF(Table2[[#This Row],[Discount]]&lt;20%,"Low Discount", IF(Table2[[#This Row],[Discount]]&lt;=40%, "Medium Discount", "High Discount"))</f>
        <v>High Discount</v>
      </c>
      <c r="G81" s="25">
        <v>-13</v>
      </c>
      <c r="H81" s="26">
        <v>3.9</v>
      </c>
      <c r="I81" s="27" t="str">
        <f>IF(Table2[[#This Row],[Ratingd]]&lt;3, "Poor",IF( Table2[[#This Row],[Ratingd]]&lt;4, "Average", "Excellent"))</f>
        <v>Average</v>
      </c>
    </row>
    <row r="82" spans="1:9" x14ac:dyDescent="0.35">
      <c r="A82" s="22" t="s">
        <v>112</v>
      </c>
      <c r="B82" s="23">
        <v>199</v>
      </c>
      <c r="C82" s="23">
        <v>553</v>
      </c>
      <c r="D82" s="23">
        <f>Table2[[#This Row],[old price]]-Table2[[#This Row],[Current price]]</f>
        <v>354</v>
      </c>
      <c r="E82" s="24">
        <v>0.64</v>
      </c>
      <c r="F82" s="24" t="str">
        <f>IF(Table2[[#This Row],[Discount]]&lt;20%,"Low Discount", IF(Table2[[#This Row],[Discount]]&lt;=40%, "Medium Discount", "High Discount"))</f>
        <v>High Discount</v>
      </c>
      <c r="G82" s="25">
        <v>-13</v>
      </c>
      <c r="H82" s="26">
        <v>3.9</v>
      </c>
      <c r="I82" s="27" t="str">
        <f>IF(Table2[[#This Row],[Ratingd]]&lt;3, "Poor",IF( Table2[[#This Row],[Ratingd]]&lt;4, "Average", "Excellent"))</f>
        <v>Average</v>
      </c>
    </row>
    <row r="83" spans="1:9" x14ac:dyDescent="0.35">
      <c r="A83" s="22" t="s">
        <v>66</v>
      </c>
      <c r="B83" s="23">
        <v>2115</v>
      </c>
      <c r="C83" s="23">
        <v>4700</v>
      </c>
      <c r="D83" s="23">
        <f>Table2[[#This Row],[old price]]-Table2[[#This Row],[Current price]]</f>
        <v>2585</v>
      </c>
      <c r="E83" s="24">
        <v>0.55000000000000004</v>
      </c>
      <c r="F83" s="24" t="str">
        <f>IF(Table2[[#This Row],[Discount]]&lt;20%,"Low Discount", IF(Table2[[#This Row],[Discount]]&lt;=40%, "Medium Discount", "High Discount"))</f>
        <v>High Discount</v>
      </c>
      <c r="G83" s="4">
        <v>-13</v>
      </c>
      <c r="H83" s="28">
        <v>2.1</v>
      </c>
      <c r="I83" s="27" t="str">
        <f>IF(Table2[[#This Row],[Ratingd]]&lt;3, "Poor",IF( Table2[[#This Row],[Ratingd]]&lt;4, "Average", "Excellent"))</f>
        <v>Poor</v>
      </c>
    </row>
    <row r="84" spans="1:9" x14ac:dyDescent="0.35">
      <c r="A84" s="22" t="s">
        <v>85</v>
      </c>
      <c r="B84" s="23">
        <v>1460</v>
      </c>
      <c r="C84" s="23">
        <v>2290</v>
      </c>
      <c r="D84" s="23">
        <f>Table2[[#This Row],[old price]]-Table2[[#This Row],[Current price]]</f>
        <v>830</v>
      </c>
      <c r="E84" s="24">
        <v>0.36</v>
      </c>
      <c r="F84" s="24" t="str">
        <f>IF(Table2[[#This Row],[Discount]]&lt;20%,"Low Discount", IF(Table2[[#This Row],[Discount]]&lt;=40%, "Medium Discount", "High Discount"))</f>
        <v>Medium Discount</v>
      </c>
      <c r="G84" s="25">
        <v>-13</v>
      </c>
      <c r="H84" s="26">
        <v>3.9</v>
      </c>
      <c r="I84" s="27" t="str">
        <f>IF(Table2[[#This Row],[Ratingd]]&lt;3, "Poor",IF( Table2[[#This Row],[Ratingd]]&lt;4, "Average", "Excellent"))</f>
        <v>Average</v>
      </c>
    </row>
    <row r="85" spans="1:9" x14ac:dyDescent="0.35">
      <c r="A85" s="22" t="s">
        <v>39</v>
      </c>
      <c r="B85" s="23">
        <v>1940</v>
      </c>
      <c r="C85" s="23">
        <v>2650</v>
      </c>
      <c r="D85" s="23">
        <f>Table2[[#This Row],[old price]]-Table2[[#This Row],[Current price]]</f>
        <v>710</v>
      </c>
      <c r="E85" s="24">
        <v>0.27</v>
      </c>
      <c r="F85" s="24" t="str">
        <f>IF(Table2[[#This Row],[Discount]]&lt;20%,"Low Discount", IF(Table2[[#This Row],[Discount]]&lt;=40%, "Medium Discount", "High Discount"))</f>
        <v>Medium Discount</v>
      </c>
      <c r="G85" s="4">
        <v>-20</v>
      </c>
      <c r="H85" s="28">
        <v>4.7</v>
      </c>
      <c r="I85" s="27" t="str">
        <f>IF(Table2[[#This Row],[Ratingd]]&lt;3, "Poor",IF( Table2[[#This Row],[Ratingd]]&lt;4, "Average", "Excellent"))</f>
        <v>Excellent</v>
      </c>
    </row>
    <row r="86" spans="1:9" x14ac:dyDescent="0.35">
      <c r="A86" s="22" t="s">
        <v>40</v>
      </c>
      <c r="B86" s="23">
        <v>1980</v>
      </c>
      <c r="C86" s="23">
        <v>2699</v>
      </c>
      <c r="D86" s="23">
        <f>Table2[[#This Row],[old price]]-Table2[[#This Row],[Current price]]</f>
        <v>719</v>
      </c>
      <c r="E86" s="24">
        <v>0.27</v>
      </c>
      <c r="F86" s="24" t="str">
        <f>IF(Table2[[#This Row],[Discount]]&lt;20%,"Low Discount", IF(Table2[[#This Row],[Discount]]&lt;=40%, "Medium Discount", "High Discount"))</f>
        <v>Medium Discount</v>
      </c>
      <c r="G86" s="4">
        <v>-32</v>
      </c>
      <c r="H86" s="28">
        <v>4.5</v>
      </c>
      <c r="I86" s="27" t="str">
        <f>IF(Table2[[#This Row],[Ratingd]]&lt;3, "Poor",IF( Table2[[#This Row],[Ratingd]]&lt;4, "Average", "Excellent"))</f>
        <v>Excellent</v>
      </c>
    </row>
    <row r="87" spans="1:9" x14ac:dyDescent="0.35">
      <c r="A87" s="22" t="s">
        <v>34</v>
      </c>
      <c r="B87" s="23">
        <v>1758</v>
      </c>
      <c r="C87" s="23">
        <v>2499</v>
      </c>
      <c r="D87" s="23">
        <f>Table2[[#This Row],[old price]]-Table2[[#This Row],[Current price]]</f>
        <v>741</v>
      </c>
      <c r="E87" s="24">
        <v>0.3</v>
      </c>
      <c r="F87" s="24" t="str">
        <f>IF(Table2[[#This Row],[Discount]]&lt;20%,"Low Discount", IF(Table2[[#This Row],[Discount]]&lt;=40%, "Medium Discount", "High Discount"))</f>
        <v>Medium Discount</v>
      </c>
      <c r="G87" s="4">
        <v>-20</v>
      </c>
      <c r="H87" s="28">
        <v>4.0999999999999996</v>
      </c>
      <c r="I87" s="27" t="str">
        <f>IF(Table2[[#This Row],[Ratingd]]&lt;3, "Poor",IF( Table2[[#This Row],[Ratingd]]&lt;4, "Average", "Excellent"))</f>
        <v>Excellent</v>
      </c>
    </row>
    <row r="88" spans="1:9" x14ac:dyDescent="0.35">
      <c r="A88" s="22" t="s">
        <v>64</v>
      </c>
      <c r="B88" s="23">
        <v>2170</v>
      </c>
      <c r="C88" s="23">
        <v>2500</v>
      </c>
      <c r="D88" s="23">
        <f>Table2[[#This Row],[old price]]-Table2[[#This Row],[Current price]]</f>
        <v>330</v>
      </c>
      <c r="E88" s="24">
        <v>0.13</v>
      </c>
      <c r="F88" s="24" t="str">
        <f>IF(Table2[[#This Row],[Discount]]&lt;20%,"Low Discount", IF(Table2[[#This Row],[Discount]]&lt;=40%, "Medium Discount", "High Discount"))</f>
        <v>Low Discount</v>
      </c>
      <c r="G88" s="4">
        <v>-6</v>
      </c>
      <c r="H88" s="28">
        <v>2.5</v>
      </c>
      <c r="I88" s="27" t="str">
        <f>IF(Table2[[#This Row],[Ratingd]]&lt;3, "Poor",IF( Table2[[#This Row],[Ratingd]]&lt;4, "Average", "Excellent"))</f>
        <v>Poor</v>
      </c>
    </row>
    <row r="89" spans="1:9" x14ac:dyDescent="0.35">
      <c r="A89" s="22" t="s">
        <v>27</v>
      </c>
      <c r="B89" s="23">
        <v>1860</v>
      </c>
      <c r="C89" s="23">
        <v>3220</v>
      </c>
      <c r="D89" s="23">
        <f>Table2[[#This Row],[old price]]-Table2[[#This Row],[Current price]]</f>
        <v>1360</v>
      </c>
      <c r="E89" s="24">
        <v>0.42</v>
      </c>
      <c r="F89" s="24" t="str">
        <f>IF(Table2[[#This Row],[Discount]]&lt;20%,"Low Discount", IF(Table2[[#This Row],[Discount]]&lt;=40%, "Medium Discount", "High Discount"))</f>
        <v>High Discount</v>
      </c>
      <c r="G89" s="25">
        <v>-13</v>
      </c>
      <c r="H89" s="26">
        <v>3.9</v>
      </c>
      <c r="I89" s="27" t="str">
        <f>IF(Table2[[#This Row],[Ratingd]]&lt;3, "Poor",IF( Table2[[#This Row],[Ratingd]]&lt;4, "Average", "Excellent"))</f>
        <v>Average</v>
      </c>
    </row>
    <row r="90" spans="1:9" x14ac:dyDescent="0.35">
      <c r="A90" s="22" t="s">
        <v>46</v>
      </c>
      <c r="B90" s="23">
        <v>475</v>
      </c>
      <c r="C90" s="23">
        <v>931</v>
      </c>
      <c r="D90" s="23">
        <f>Table2[[#This Row],[old price]]-Table2[[#This Row],[Current price]]</f>
        <v>456</v>
      </c>
      <c r="E90" s="24">
        <v>0.49</v>
      </c>
      <c r="F90" s="24" t="str">
        <f>IF(Table2[[#This Row],[Discount]]&lt;20%,"Low Discount", IF(Table2[[#This Row],[Discount]]&lt;=40%, "Medium Discount", "High Discount"))</f>
        <v>High Discount</v>
      </c>
      <c r="G90" s="25">
        <v>-13</v>
      </c>
      <c r="H90" s="26">
        <v>3.9</v>
      </c>
      <c r="I90" s="27" t="str">
        <f>IF(Table2[[#This Row],[Ratingd]]&lt;3, "Poor",IF( Table2[[#This Row],[Ratingd]]&lt;4, "Average", "Excellent"))</f>
        <v>Average</v>
      </c>
    </row>
    <row r="91" spans="1:9" x14ac:dyDescent="0.35">
      <c r="A91" s="22" t="s">
        <v>18</v>
      </c>
      <c r="B91" s="23">
        <v>552</v>
      </c>
      <c r="C91" s="23">
        <v>1035</v>
      </c>
      <c r="D91" s="23">
        <f>Table2[[#This Row],[old price]]-Table2[[#This Row],[Current price]]</f>
        <v>483</v>
      </c>
      <c r="E91" s="24">
        <v>0.47</v>
      </c>
      <c r="F91" s="24" t="str">
        <f>IF(Table2[[#This Row],[Discount]]&lt;20%,"Low Discount", IF(Table2[[#This Row],[Discount]]&lt;=40%, "Medium Discount", "High Discount"))</f>
        <v>High Discount</v>
      </c>
      <c r="G91" s="4">
        <v>-12</v>
      </c>
      <c r="H91" s="28">
        <v>4.8</v>
      </c>
      <c r="I91" s="27" t="str">
        <f>IF(Table2[[#This Row],[Ratingd]]&lt;3, "Poor",IF( Table2[[#This Row],[Ratingd]]&lt;4, "Average", "Excellent"))</f>
        <v>Excellent</v>
      </c>
    </row>
    <row r="92" spans="1:9" x14ac:dyDescent="0.35">
      <c r="A92" s="22" t="s">
        <v>100</v>
      </c>
      <c r="B92" s="23">
        <v>248</v>
      </c>
      <c r="C92" s="23">
        <v>486</v>
      </c>
      <c r="D92" s="23">
        <f>Table2[[#This Row],[old price]]-Table2[[#This Row],[Current price]]</f>
        <v>238</v>
      </c>
      <c r="E92" s="24">
        <v>0.49</v>
      </c>
      <c r="F92" s="24" t="str">
        <f>IF(Table2[[#This Row],[Discount]]&lt;20%,"Low Discount", IF(Table2[[#This Row],[Discount]]&lt;=40%, "Medium Discount", "High Discount"))</f>
        <v>High Discount</v>
      </c>
      <c r="G92" s="25">
        <v>-13</v>
      </c>
      <c r="H92" s="26">
        <v>3.9</v>
      </c>
      <c r="I92" s="27" t="str">
        <f>IF(Table2[[#This Row],[Ratingd]]&lt;3, "Poor",IF( Table2[[#This Row],[Ratingd]]&lt;4, "Average", "Excellent"))</f>
        <v>Average</v>
      </c>
    </row>
    <row r="93" spans="1:9" x14ac:dyDescent="0.35">
      <c r="A93" s="22" t="s">
        <v>26</v>
      </c>
      <c r="B93" s="23">
        <v>38</v>
      </c>
      <c r="C93" s="23">
        <v>80</v>
      </c>
      <c r="D93" s="23">
        <f>Table2[[#This Row],[old price]]-Table2[[#This Row],[Current price]]</f>
        <v>42</v>
      </c>
      <c r="E93" s="24">
        <v>0.53</v>
      </c>
      <c r="F93" s="24" t="str">
        <f>IF(Table2[[#This Row],[Discount]]&lt;20%,"Low Discount", IF(Table2[[#This Row],[Discount]]&lt;=40%, "Medium Discount", "High Discount"))</f>
        <v>High Discount</v>
      </c>
      <c r="G93" s="4">
        <v>-13</v>
      </c>
      <c r="H93" s="28">
        <v>3.3</v>
      </c>
      <c r="I93" s="27" t="str">
        <f>IF(Table2[[#This Row],[Ratingd]]&lt;3, "Poor",IF( Table2[[#This Row],[Ratingd]]&lt;4, "Average", "Excellent"))</f>
        <v>Average</v>
      </c>
    </row>
    <row r="94" spans="1:9" x14ac:dyDescent="0.35">
      <c r="A94" s="22" t="s">
        <v>80</v>
      </c>
      <c r="B94" s="23">
        <v>690</v>
      </c>
      <c r="C94" s="23">
        <v>1200</v>
      </c>
      <c r="D94" s="23">
        <f>Table2[[#This Row],[old price]]-Table2[[#This Row],[Current price]]</f>
        <v>510</v>
      </c>
      <c r="E94" s="24">
        <v>0.43</v>
      </c>
      <c r="F94" s="24" t="str">
        <f>IF(Table2[[#This Row],[Discount]]&lt;20%,"Low Discount", IF(Table2[[#This Row],[Discount]]&lt;=40%, "Medium Discount", "High Discount"))</f>
        <v>High Discount</v>
      </c>
      <c r="G94" s="25">
        <v>-13</v>
      </c>
      <c r="H94" s="26">
        <v>3.9</v>
      </c>
      <c r="I94" s="27" t="str">
        <f>IF(Table2[[#This Row],[Ratingd]]&lt;3, "Poor",IF( Table2[[#This Row],[Ratingd]]&lt;4, "Average", "Excellent"))</f>
        <v>Average</v>
      </c>
    </row>
    <row r="95" spans="1:9" x14ac:dyDescent="0.35">
      <c r="A95" s="22" t="s">
        <v>25</v>
      </c>
      <c r="B95" s="23">
        <v>998</v>
      </c>
      <c r="C95" s="23">
        <v>1966</v>
      </c>
      <c r="D95" s="23">
        <f>Table2[[#This Row],[old price]]-Table2[[#This Row],[Current price]]</f>
        <v>968</v>
      </c>
      <c r="E95" s="24">
        <v>0.49</v>
      </c>
      <c r="F95" s="24" t="str">
        <f>IF(Table2[[#This Row],[Discount]]&lt;20%,"Low Discount", IF(Table2[[#This Row],[Discount]]&lt;=40%, "Medium Discount", "High Discount"))</f>
        <v>High Discount</v>
      </c>
      <c r="G95" s="4">
        <v>-44</v>
      </c>
      <c r="H95" s="28">
        <v>4.5999999999999996</v>
      </c>
      <c r="I95" s="27" t="str">
        <f>IF(Table2[[#This Row],[Ratingd]]&lt;3, "Poor",IF( Table2[[#This Row],[Ratingd]]&lt;4, "Average", "Excellent"))</f>
        <v>Excellent</v>
      </c>
    </row>
    <row r="96" spans="1:9" x14ac:dyDescent="0.35">
      <c r="A96" s="22" t="s">
        <v>71</v>
      </c>
      <c r="B96" s="23">
        <v>1000</v>
      </c>
      <c r="C96" s="23">
        <v>2000</v>
      </c>
      <c r="D96" s="23">
        <f>Table2[[#This Row],[old price]]-Table2[[#This Row],[Current price]]</f>
        <v>1000</v>
      </c>
      <c r="E96" s="24">
        <v>0.5</v>
      </c>
      <c r="F96" s="24" t="str">
        <f>IF(Table2[[#This Row],[Discount]]&lt;20%,"Low Discount", IF(Table2[[#This Row],[Discount]]&lt;=40%, "Medium Discount", "High Discount"))</f>
        <v>High Discount</v>
      </c>
      <c r="G96" s="4">
        <v>-7</v>
      </c>
      <c r="H96" s="28">
        <v>2.2999999999999998</v>
      </c>
      <c r="I96" s="27" t="str">
        <f>IF(Table2[[#This Row],[Ratingd]]&lt;3, "Poor",IF( Table2[[#This Row],[Ratingd]]&lt;4, "Average", "Excellent"))</f>
        <v>Poor</v>
      </c>
    </row>
    <row r="97" spans="1:9" x14ac:dyDescent="0.35">
      <c r="A97" s="22" t="s">
        <v>72</v>
      </c>
      <c r="B97" s="23">
        <v>3750</v>
      </c>
      <c r="C97" s="23">
        <v>6143</v>
      </c>
      <c r="D97" s="23">
        <f>Table2[[#This Row],[old price]]-Table2[[#This Row],[Current price]]</f>
        <v>2393</v>
      </c>
      <c r="E97" s="24">
        <v>0.39</v>
      </c>
      <c r="F97" s="24" t="str">
        <f>IF(Table2[[#This Row],[Discount]]&lt;20%,"Low Discount", IF(Table2[[#This Row],[Discount]]&lt;=40%, "Medium Discount", "High Discount"))</f>
        <v>Medium Discount</v>
      </c>
      <c r="G97" s="4">
        <v>-5</v>
      </c>
      <c r="H97" s="28">
        <v>3</v>
      </c>
      <c r="I97" s="27" t="str">
        <f>IF(Table2[[#This Row],[Ratingd]]&lt;3, "Poor",IF( Table2[[#This Row],[Ratingd]]&lt;4, "Average", "Excellent"))</f>
        <v>Average</v>
      </c>
    </row>
    <row r="98" spans="1:9" x14ac:dyDescent="0.35">
      <c r="A98" s="22" t="s">
        <v>79</v>
      </c>
      <c r="B98" s="23">
        <v>790</v>
      </c>
      <c r="C98" s="23">
        <v>1485</v>
      </c>
      <c r="D98" s="23">
        <f>Table2[[#This Row],[old price]]-Table2[[#This Row],[Current price]]</f>
        <v>695</v>
      </c>
      <c r="E98" s="24">
        <v>0.47</v>
      </c>
      <c r="F98" s="24" t="str">
        <f>IF(Table2[[#This Row],[Discount]]&lt;20%,"Low Discount", IF(Table2[[#This Row],[Discount]]&lt;=40%, "Medium Discount", "High Discount"))</f>
        <v>High Discount</v>
      </c>
      <c r="G98" s="25">
        <v>-13</v>
      </c>
      <c r="H98" s="26">
        <v>3.9</v>
      </c>
      <c r="I98" s="27" t="str">
        <f>IF(Table2[[#This Row],[Ratingd]]&lt;3, "Poor",IF( Table2[[#This Row],[Ratingd]]&lt;4, "Average", "Excellent"))</f>
        <v>Average</v>
      </c>
    </row>
    <row r="99" spans="1:9" x14ac:dyDescent="0.35">
      <c r="A99" s="22" t="s">
        <v>53</v>
      </c>
      <c r="B99" s="23">
        <v>1200</v>
      </c>
      <c r="C99" s="23">
        <v>1950</v>
      </c>
      <c r="D99" s="23">
        <f>Table2[[#This Row],[old price]]-Table2[[#This Row],[Current price]]</f>
        <v>750</v>
      </c>
      <c r="E99" s="24">
        <v>0.38</v>
      </c>
      <c r="F99" s="24" t="str">
        <f>IF(Table2[[#This Row],[Discount]]&lt;20%,"Low Discount", IF(Table2[[#This Row],[Discount]]&lt;=40%, "Medium Discount", "High Discount"))</f>
        <v>Medium Discount</v>
      </c>
      <c r="G99" s="25">
        <v>-13</v>
      </c>
      <c r="H99" s="26">
        <v>3.9</v>
      </c>
      <c r="I99" s="27" t="str">
        <f>IF(Table2[[#This Row],[Ratingd]]&lt;3, "Poor",IF( Table2[[#This Row],[Ratingd]]&lt;4, "Average", "Excellent"))</f>
        <v>Average</v>
      </c>
    </row>
    <row r="100" spans="1:9" x14ac:dyDescent="0.35">
      <c r="A100" s="22" t="s">
        <v>97</v>
      </c>
      <c r="B100" s="23">
        <v>1200</v>
      </c>
      <c r="C100" s="23">
        <v>2400</v>
      </c>
      <c r="D100" s="23">
        <f>Table2[[#This Row],[old price]]-Table2[[#This Row],[Current price]]</f>
        <v>1200</v>
      </c>
      <c r="E100" s="24">
        <v>0.5</v>
      </c>
      <c r="F100" s="24" t="str">
        <f>IF(Table2[[#This Row],[Discount]]&lt;20%,"Low Discount", IF(Table2[[#This Row],[Discount]]&lt;=40%, "Medium Discount", "High Discount"))</f>
        <v>High Discount</v>
      </c>
      <c r="G100" s="25">
        <v>-13</v>
      </c>
      <c r="H100" s="26">
        <v>3.9</v>
      </c>
      <c r="I100" s="27" t="str">
        <f>IF(Table2[[#This Row],[Ratingd]]&lt;3, "Poor",IF( Table2[[#This Row],[Ratingd]]&lt;4, "Average", "Excellent"))</f>
        <v>Average</v>
      </c>
    </row>
    <row r="101" spans="1:9" x14ac:dyDescent="0.35">
      <c r="A101" s="22" t="s">
        <v>106</v>
      </c>
      <c r="B101" s="23">
        <v>1875</v>
      </c>
      <c r="C101" s="23">
        <v>1899</v>
      </c>
      <c r="D101" s="23">
        <f>Table2[[#This Row],[old price]]-Table2[[#This Row],[Current price]]</f>
        <v>24</v>
      </c>
      <c r="E101" s="24">
        <v>0.01</v>
      </c>
      <c r="F101" s="24" t="str">
        <f>IF(Table2[[#This Row],[Discount]]&lt;20%,"Low Discount", IF(Table2[[#This Row],[Discount]]&lt;=40%, "Medium Discount", "High Discount"))</f>
        <v>Low Discount</v>
      </c>
      <c r="G101" s="25">
        <v>-13</v>
      </c>
      <c r="H101" s="26">
        <v>3.9</v>
      </c>
      <c r="I101" s="27" t="str">
        <f>IF(Table2[[#This Row],[Ratingd]]&lt;3, "Poor",IF( Table2[[#This Row],[Ratingd]]&lt;4, "Average", "Excellent"))</f>
        <v>Average</v>
      </c>
    </row>
    <row r="102" spans="1:9" x14ac:dyDescent="0.35">
      <c r="A102" s="22" t="s">
        <v>11</v>
      </c>
      <c r="B102" s="23">
        <v>2999</v>
      </c>
      <c r="C102" s="23">
        <v>3290</v>
      </c>
      <c r="D102" s="23">
        <f>Table2[[#This Row],[old price]]-Table2[[#This Row],[Current price]]</f>
        <v>291</v>
      </c>
      <c r="E102" s="24">
        <v>0.09</v>
      </c>
      <c r="F102" s="24" t="str">
        <f>IF(Table2[[#This Row],[Discount]]&lt;20%,"Low Discount", IF(Table2[[#This Row],[Discount]]&lt;=40%, "Medium Discount", "High Discount"))</f>
        <v>Low Discount</v>
      </c>
      <c r="G102" s="4">
        <v>-15</v>
      </c>
      <c r="H102" s="28">
        <v>4</v>
      </c>
      <c r="I102" s="27" t="str">
        <f>IF(Table2[[#This Row],[Ratingd]]&lt;3, "Poor",IF( Table2[[#This Row],[Ratingd]]&lt;4, "Average", "Excellent"))</f>
        <v>Excellent</v>
      </c>
    </row>
    <row r="103" spans="1:9" x14ac:dyDescent="0.35">
      <c r="A103" s="22" t="s">
        <v>86</v>
      </c>
      <c r="B103" s="23">
        <v>1666</v>
      </c>
      <c r="C103" s="23">
        <v>1699</v>
      </c>
      <c r="D103" s="23">
        <f>Table2[[#This Row],[old price]]-Table2[[#This Row],[Current price]]</f>
        <v>33</v>
      </c>
      <c r="E103" s="24">
        <v>0.02</v>
      </c>
      <c r="F103" s="24" t="str">
        <f>IF(Table2[[#This Row],[Discount]]&lt;20%,"Low Discount", IF(Table2[[#This Row],[Discount]]&lt;=40%, "Medium Discount", "High Discount"))</f>
        <v>Low Discount</v>
      </c>
      <c r="G103" s="25">
        <v>-13</v>
      </c>
      <c r="H103" s="26">
        <v>3.9</v>
      </c>
      <c r="I103" s="27" t="str">
        <f>IF(Table2[[#This Row],[Ratingd]]&lt;3, "Poor",IF( Table2[[#This Row],[Ratingd]]&lt;4, "Average", "Excellent"))</f>
        <v>Average</v>
      </c>
    </row>
    <row r="104" spans="1:9" x14ac:dyDescent="0.35">
      <c r="A104" s="22" t="s">
        <v>107</v>
      </c>
      <c r="B104" s="23">
        <v>198</v>
      </c>
      <c r="C104" s="23">
        <v>260</v>
      </c>
      <c r="D104" s="23">
        <f>Table2[[#This Row],[old price]]-Table2[[#This Row],[Current price]]</f>
        <v>62</v>
      </c>
      <c r="E104" s="24">
        <v>0.24</v>
      </c>
      <c r="F104" s="24" t="str">
        <f>IF(Table2[[#This Row],[Discount]]&lt;20%,"Low Discount", IF(Table2[[#This Row],[Discount]]&lt;=40%, "Medium Discount", "High Discount"))</f>
        <v>Medium Discount</v>
      </c>
      <c r="G104" s="25">
        <v>-13</v>
      </c>
      <c r="H104" s="26">
        <v>3.9</v>
      </c>
      <c r="I104" s="27" t="str">
        <f>IF(Table2[[#This Row],[Ratingd]]&lt;3, "Poor",IF( Table2[[#This Row],[Ratingd]]&lt;4, "Average", "Excellent"))</f>
        <v>Average</v>
      </c>
    </row>
    <row r="105" spans="1:9" x14ac:dyDescent="0.35">
      <c r="A105" s="22" t="s">
        <v>12</v>
      </c>
      <c r="B105" s="23">
        <v>2319</v>
      </c>
      <c r="C105" s="23">
        <v>3032</v>
      </c>
      <c r="D105" s="23">
        <f>Table2[[#This Row],[old price]]-Table2[[#This Row],[Current price]]</f>
        <v>713</v>
      </c>
      <c r="E105" s="24">
        <v>0.24</v>
      </c>
      <c r="F105" s="24" t="str">
        <f>IF(Table2[[#This Row],[Discount]]&lt;20%,"Low Discount", IF(Table2[[#This Row],[Discount]]&lt;=40%, "Medium Discount", "High Discount"))</f>
        <v>Medium Discount</v>
      </c>
      <c r="G105" s="4">
        <v>-55</v>
      </c>
      <c r="H105" s="28">
        <v>4.5999999999999996</v>
      </c>
      <c r="I105" s="27" t="str">
        <f>IF(Table2[[#This Row],[Ratingd]]&lt;3, "Poor",IF( Table2[[#This Row],[Ratingd]]&lt;4, "Average", "Excellent"))</f>
        <v>Excellent</v>
      </c>
    </row>
    <row r="106" spans="1:9" x14ac:dyDescent="0.35">
      <c r="A106" s="22" t="s">
        <v>15</v>
      </c>
      <c r="B106" s="23">
        <v>1600</v>
      </c>
      <c r="C106" s="23">
        <v>2929</v>
      </c>
      <c r="D106" s="23">
        <f>Table2[[#This Row],[old price]]-Table2[[#This Row],[Current price]]</f>
        <v>1329</v>
      </c>
      <c r="E106" s="24">
        <v>0.45</v>
      </c>
      <c r="F106" s="24" t="str">
        <f>IF(Table2[[#This Row],[Discount]]&lt;20%,"Low Discount", IF(Table2[[#This Row],[Discount]]&lt;=40%, "Medium Discount", "High Discount"))</f>
        <v>High Discount</v>
      </c>
      <c r="G106" s="4">
        <v>-5</v>
      </c>
      <c r="H106" s="28">
        <v>3.8</v>
      </c>
      <c r="I106" s="27" t="str">
        <f>IF(Table2[[#This Row],[Ratingd]]&lt;3, "Poor",IF( Table2[[#This Row],[Ratingd]]&lt;4, "Average", "Excellent"))</f>
        <v>Average</v>
      </c>
    </row>
    <row r="107" spans="1:9" x14ac:dyDescent="0.35">
      <c r="A107" s="22" t="s">
        <v>63</v>
      </c>
      <c r="B107" s="23">
        <v>2799</v>
      </c>
      <c r="C107" s="23">
        <v>3810</v>
      </c>
      <c r="D107" s="23">
        <f>Table2[[#This Row],[old price]]-Table2[[#This Row],[Current price]]</f>
        <v>1011</v>
      </c>
      <c r="E107" s="24">
        <v>0.27</v>
      </c>
      <c r="F107" s="24" t="str">
        <f>IF(Table2[[#This Row],[Discount]]&lt;20%,"Low Discount", IF(Table2[[#This Row],[Discount]]&lt;=40%, "Medium Discount", "High Discount"))</f>
        <v>Medium Discount</v>
      </c>
      <c r="G107" s="25">
        <v>-13</v>
      </c>
      <c r="H107" s="26">
        <v>3.9</v>
      </c>
      <c r="I107" s="27" t="str">
        <f>IF(Table2[[#This Row],[Ratingd]]&lt;3, "Poor",IF( Table2[[#This Row],[Ratingd]]&lt;4, "Average", "Excellent"))</f>
        <v>Average</v>
      </c>
    </row>
    <row r="108" spans="1:9" x14ac:dyDescent="0.35">
      <c r="A108" s="22" t="s">
        <v>67</v>
      </c>
      <c r="B108" s="23">
        <v>445</v>
      </c>
      <c r="C108" s="23">
        <v>873</v>
      </c>
      <c r="D108" s="23">
        <f>Table2[[#This Row],[old price]]-Table2[[#This Row],[Current price]]</f>
        <v>428</v>
      </c>
      <c r="E108" s="24">
        <v>0.49</v>
      </c>
      <c r="F108" s="24" t="str">
        <f>IF(Table2[[#This Row],[Discount]]&lt;20%,"Low Discount", IF(Table2[[#This Row],[Discount]]&lt;=40%, "Medium Discount", "High Discount"))</f>
        <v>High Discount</v>
      </c>
      <c r="G108" s="4">
        <v>-69</v>
      </c>
      <c r="H108" s="28">
        <v>2.8</v>
      </c>
      <c r="I108" s="27" t="str">
        <f>IF(Table2[[#This Row],[Ratingd]]&lt;3, "Poor",IF( Table2[[#This Row],[Ratingd]]&lt;4, "Average", "Excellent"))</f>
        <v>Poor</v>
      </c>
    </row>
    <row r="109" spans="1:9" x14ac:dyDescent="0.35">
      <c r="A109" s="22" t="s">
        <v>37</v>
      </c>
      <c r="B109" s="23">
        <v>980</v>
      </c>
      <c r="C109" s="23">
        <v>1490</v>
      </c>
      <c r="D109" s="23">
        <f>Table2[[#This Row],[old price]]-Table2[[#This Row],[Current price]]</f>
        <v>510</v>
      </c>
      <c r="E109" s="24">
        <v>0.34</v>
      </c>
      <c r="F109" s="24" t="str">
        <f>IF(Table2[[#This Row],[Discount]]&lt;20%,"Low Discount", IF(Table2[[#This Row],[Discount]]&lt;=40%, "Medium Discount", "High Discount"))</f>
        <v>Medium Discount</v>
      </c>
      <c r="G109" s="4">
        <v>-12</v>
      </c>
      <c r="H109" s="28">
        <v>4.7</v>
      </c>
      <c r="I109" s="27" t="str">
        <f>IF(Table2[[#This Row],[Ratingd]]&lt;3, "Poor",IF( Table2[[#This Row],[Ratingd]]&lt;4, "Average", "Excellent"))</f>
        <v>Excellent</v>
      </c>
    </row>
    <row r="110" spans="1:9" x14ac:dyDescent="0.35">
      <c r="A110" s="22" t="s">
        <v>33</v>
      </c>
      <c r="B110" s="23">
        <v>1350</v>
      </c>
      <c r="C110" s="23">
        <v>1990</v>
      </c>
      <c r="D110" s="23">
        <f>Table2[[#This Row],[old price]]-Table2[[#This Row],[Current price]]</f>
        <v>640</v>
      </c>
      <c r="E110" s="24">
        <v>0.32</v>
      </c>
      <c r="F110" s="24" t="str">
        <f>IF(Table2[[#This Row],[Discount]]&lt;20%,"Low Discount", IF(Table2[[#This Row],[Discount]]&lt;=40%, "Medium Discount", "High Discount"))</f>
        <v>Medium Discount</v>
      </c>
      <c r="G110" s="4">
        <v>-13</v>
      </c>
      <c r="H110" s="28">
        <v>3.8</v>
      </c>
      <c r="I110" s="27" t="str">
        <f>IF(Table2[[#This Row],[Ratingd]]&lt;3, "Poor",IF( Table2[[#This Row],[Ratingd]]&lt;4, "Average", "Excellent"))</f>
        <v>Average</v>
      </c>
    </row>
    <row r="111" spans="1:9" x14ac:dyDescent="0.35">
      <c r="A111" s="22" t="s">
        <v>6</v>
      </c>
      <c r="B111" s="23">
        <v>950</v>
      </c>
      <c r="C111" s="23">
        <v>1525</v>
      </c>
      <c r="D111" s="23">
        <f>Table2[[#This Row],[old price]]-Table2[[#This Row],[Current price]]</f>
        <v>575</v>
      </c>
      <c r="E111" s="24">
        <v>0.38</v>
      </c>
      <c r="F111" s="24" t="str">
        <f>IF(Table2[[#This Row],[Discount]]&lt;20%,"Low Discount", IF(Table2[[#This Row],[Discount]]&lt;=40%, "Medium Discount", "High Discount"))</f>
        <v>Medium Discount</v>
      </c>
      <c r="G111" s="4">
        <v>-2</v>
      </c>
      <c r="H111" s="28">
        <v>4.5</v>
      </c>
      <c r="I111" s="27" t="str">
        <f>IF(Table2[[#This Row],[Ratingd]]&lt;3, "Poor",IF( Table2[[#This Row],[Ratingd]]&lt;4, "Average", "Excellent"))</f>
        <v>Excellent</v>
      </c>
    </row>
    <row r="112" spans="1:9" x14ac:dyDescent="0.35">
      <c r="A112" s="22" t="s">
        <v>17</v>
      </c>
      <c r="B112" s="23">
        <v>990</v>
      </c>
      <c r="C112" s="23">
        <v>1500</v>
      </c>
      <c r="D112" s="23">
        <f>Table2[[#This Row],[old price]]-Table2[[#This Row],[Current price]]</f>
        <v>510</v>
      </c>
      <c r="E112" s="24">
        <v>0.34</v>
      </c>
      <c r="F112" s="24" t="str">
        <f>IF(Table2[[#This Row],[Discount]]&lt;20%,"Low Discount", IF(Table2[[#This Row],[Discount]]&lt;=40%, "Medium Discount", "High Discount"))</f>
        <v>Medium Discount</v>
      </c>
      <c r="G112" s="4">
        <v>-39</v>
      </c>
      <c r="H112" s="28">
        <v>4.7</v>
      </c>
      <c r="I112" s="27" t="str">
        <f>IF(Table2[[#This Row],[Ratingd]]&lt;3, "Poor",IF( Table2[[#This Row],[Ratingd]]&lt;4, "Average", "Excellent"))</f>
        <v>Excellent</v>
      </c>
    </row>
    <row r="113" spans="1:9" x14ac:dyDescent="0.35">
      <c r="A113" s="29" t="s">
        <v>44</v>
      </c>
      <c r="B113" s="30" t="s">
        <v>117</v>
      </c>
      <c r="C113" s="30" t="s">
        <v>118</v>
      </c>
      <c r="D113" s="30" t="e">
        <f>Table2[[#This Row],[old price]]-Table2[[#This Row],[Current price]]</f>
        <v>#VALUE!</v>
      </c>
      <c r="E113" s="31">
        <v>0.38</v>
      </c>
      <c r="F113" s="31" t="str">
        <f>IF(Table2[[#This Row],[Discount]]&lt;20%,"Low Discount", IF(Table2[[#This Row],[Discount]]&lt;=40%, "Medium Discount", "High Discount"))</f>
        <v>Medium Discount</v>
      </c>
      <c r="G113" s="47">
        <v>-2</v>
      </c>
      <c r="H113" s="48">
        <v>4.5</v>
      </c>
      <c r="I113" s="32" t="str">
        <f>IF(Table2[[#This Row],[Ratingd]]&lt;3, "Poor",IF( Table2[[#This Row],[Ratingd]]&lt;4, "Average", "Excellent"))</f>
        <v>Excellent</v>
      </c>
    </row>
  </sheetData>
  <phoneticPr fontId="18" type="noConversion"/>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8A399-2932-4E6C-B312-A2B405D25883}">
  <dimension ref="A2:E79"/>
  <sheetViews>
    <sheetView zoomScale="76" zoomScaleNormal="76" workbookViewId="0">
      <selection activeCell="B9" sqref="B9"/>
    </sheetView>
  </sheetViews>
  <sheetFormatPr defaultRowHeight="14.5" x14ac:dyDescent="0.35"/>
  <cols>
    <col min="1" max="1" width="42.08984375" customWidth="1"/>
    <col min="2" max="2" width="97.54296875" customWidth="1"/>
    <col min="3" max="3" width="8.7265625" customWidth="1"/>
  </cols>
  <sheetData>
    <row r="2" spans="1:5" x14ac:dyDescent="0.35">
      <c r="A2" s="56" t="s">
        <v>127</v>
      </c>
      <c r="B2" s="56"/>
    </row>
    <row r="3" spans="1:5" ht="17" x14ac:dyDescent="0.5">
      <c r="A3" s="56"/>
      <c r="B3" s="56"/>
      <c r="C3" s="40"/>
      <c r="D3" s="40"/>
      <c r="E3" s="40"/>
    </row>
    <row r="5" spans="1:5" ht="16" x14ac:dyDescent="0.4">
      <c r="A5" s="59" t="s">
        <v>128</v>
      </c>
      <c r="B5" s="59"/>
    </row>
    <row r="6" spans="1:5" x14ac:dyDescent="0.35">
      <c r="A6" s="21" t="s">
        <v>121</v>
      </c>
      <c r="B6" s="41">
        <f>AVERAGE(Table2[Current price])</f>
        <v>1181.3693693693695</v>
      </c>
    </row>
    <row r="7" spans="1:5" x14ac:dyDescent="0.35">
      <c r="A7" s="21" t="s">
        <v>122</v>
      </c>
      <c r="B7" s="41">
        <f>AVERAGE(Table2[old price])</f>
        <v>1803.099099099099</v>
      </c>
    </row>
    <row r="8" spans="1:5" x14ac:dyDescent="0.35">
      <c r="A8" s="21" t="s">
        <v>123</v>
      </c>
      <c r="B8" s="6">
        <f>AVERAGE(Table2[Discount])</f>
        <v>0.36776785714285737</v>
      </c>
    </row>
    <row r="9" spans="1:5" x14ac:dyDescent="0.35">
      <c r="A9" s="21" t="s">
        <v>124</v>
      </c>
      <c r="B9" s="7">
        <f>AVERAGE(Table2[Ratingd])</f>
        <v>3.8946428571428546</v>
      </c>
    </row>
    <row r="11" spans="1:5" x14ac:dyDescent="0.35">
      <c r="A11" s="42" t="s">
        <v>125</v>
      </c>
      <c r="B11" s="57" t="s">
        <v>72</v>
      </c>
    </row>
    <row r="12" spans="1:5" x14ac:dyDescent="0.35">
      <c r="A12" s="10"/>
      <c r="B12" s="57"/>
    </row>
    <row r="13" spans="1:5" x14ac:dyDescent="0.35">
      <c r="A13" s="10"/>
      <c r="B13" s="10"/>
    </row>
    <row r="14" spans="1:5" x14ac:dyDescent="0.35">
      <c r="A14" s="42" t="s">
        <v>126</v>
      </c>
      <c r="B14" s="58" t="s">
        <v>26</v>
      </c>
    </row>
    <row r="15" spans="1:5" x14ac:dyDescent="0.35">
      <c r="B15" s="58"/>
    </row>
    <row r="17" spans="1:2" x14ac:dyDescent="0.35">
      <c r="A17" s="50" t="s">
        <v>135</v>
      </c>
      <c r="B17" s="50"/>
    </row>
    <row r="18" spans="1:2" x14ac:dyDescent="0.35">
      <c r="A18" s="5" t="s">
        <v>129</v>
      </c>
      <c r="B18" s="6">
        <f>AVERAGEIF(Table2[Discount Rating],"Low Discount",Table2[Discount])</f>
        <v>7.2222222222222243E-2</v>
      </c>
    </row>
    <row r="19" spans="1:2" x14ac:dyDescent="0.35">
      <c r="A19" s="5" t="s">
        <v>130</v>
      </c>
      <c r="B19" s="6">
        <f>AVERAGEIF(Table2[Discount Rating],"Medium Discount",Table2[Discount])</f>
        <v>0.31000000000000005</v>
      </c>
    </row>
    <row r="20" spans="1:2" x14ac:dyDescent="0.35">
      <c r="A20" s="5" t="s">
        <v>131</v>
      </c>
      <c r="B20" s="6">
        <f>AVERAGEIF(Table2[Discount Rating],"High Discount",Table2[Discount])</f>
        <v>0.48338709677419334</v>
      </c>
    </row>
    <row r="22" spans="1:2" x14ac:dyDescent="0.35">
      <c r="A22" s="50" t="s">
        <v>136</v>
      </c>
      <c r="B22" s="50"/>
    </row>
    <row r="23" spans="1:2" x14ac:dyDescent="0.35">
      <c r="A23" s="5" t="s">
        <v>132</v>
      </c>
      <c r="B23" s="7">
        <f>AVERAGEIF(Table2[Product Rating],"Poor",Table2[Ratingd])</f>
        <v>2.3916666666666671</v>
      </c>
    </row>
    <row r="24" spans="1:2" x14ac:dyDescent="0.35">
      <c r="A24" s="5" t="s">
        <v>115</v>
      </c>
      <c r="B24" s="7">
        <f>AVERAGEIF(Table2[Product Rating],"Average",Table2[Ratingd])</f>
        <v>3.8156250000000038</v>
      </c>
    </row>
    <row r="25" spans="1:2" x14ac:dyDescent="0.35">
      <c r="A25" s="5" t="s">
        <v>133</v>
      </c>
      <c r="B25" s="7">
        <f>AVERAGEIF(Table2[Product Rating],"Excellent",Table2[Ratingd])</f>
        <v>4.5361111111111097</v>
      </c>
    </row>
    <row r="28" spans="1:2" ht="16" x14ac:dyDescent="0.4">
      <c r="A28" s="59" t="s">
        <v>137</v>
      </c>
      <c r="B28" s="59"/>
    </row>
    <row r="29" spans="1:2" x14ac:dyDescent="0.35">
      <c r="A29" s="54" t="s">
        <v>141</v>
      </c>
      <c r="B29" s="55"/>
    </row>
    <row r="30" spans="1:2" x14ac:dyDescent="0.35">
      <c r="A30" s="4" t="s">
        <v>138</v>
      </c>
      <c r="B30" s="51" t="s">
        <v>143</v>
      </c>
    </row>
    <row r="31" spans="1:2" x14ac:dyDescent="0.35">
      <c r="A31" s="8">
        <f>CORREL(Table2[Review], Table2[Discount])</f>
        <v>7.5393776256081235E-2</v>
      </c>
      <c r="B31" s="52"/>
    </row>
    <row r="32" spans="1:2" x14ac:dyDescent="0.35">
      <c r="A32" s="4"/>
      <c r="B32" s="53"/>
    </row>
    <row r="33" spans="1:2" x14ac:dyDescent="0.35">
      <c r="A33" s="10"/>
      <c r="B33" s="43"/>
    </row>
    <row r="34" spans="1:2" x14ac:dyDescent="0.35">
      <c r="A34" s="54" t="s">
        <v>139</v>
      </c>
      <c r="B34" s="55"/>
    </row>
    <row r="35" spans="1:2" x14ac:dyDescent="0.35">
      <c r="A35" s="5" t="s">
        <v>142</v>
      </c>
      <c r="B35" s="60" t="s">
        <v>140</v>
      </c>
    </row>
    <row r="36" spans="1:2" x14ac:dyDescent="0.35">
      <c r="A36" s="9">
        <f>CORREL(Table2[Review],Table2[Ratingd])</f>
        <v>-5.7321082532837027E-2</v>
      </c>
      <c r="B36" s="61"/>
    </row>
    <row r="37" spans="1:2" x14ac:dyDescent="0.35">
      <c r="A37" s="4"/>
      <c r="B37" s="62"/>
    </row>
    <row r="38" spans="1:2" x14ac:dyDescent="0.35">
      <c r="A38" s="10"/>
      <c r="B38" s="44"/>
    </row>
    <row r="40" spans="1:2" x14ac:dyDescent="0.35">
      <c r="A40" s="50" t="s">
        <v>144</v>
      </c>
      <c r="B40" s="50"/>
    </row>
    <row r="41" spans="1:2" x14ac:dyDescent="0.35">
      <c r="A41" s="16"/>
      <c r="B41" s="18" t="s">
        <v>42</v>
      </c>
    </row>
    <row r="42" spans="1:2" x14ac:dyDescent="0.35">
      <c r="A42" s="16"/>
      <c r="B42" s="19" t="s">
        <v>22</v>
      </c>
    </row>
    <row r="43" spans="1:2" x14ac:dyDescent="0.35">
      <c r="A43" s="16"/>
      <c r="B43" s="20" t="s">
        <v>21</v>
      </c>
    </row>
    <row r="44" spans="1:2" x14ac:dyDescent="0.35">
      <c r="A44" s="16"/>
      <c r="B44" s="19" t="s">
        <v>84</v>
      </c>
    </row>
    <row r="45" spans="1:2" x14ac:dyDescent="0.35">
      <c r="A45" s="17"/>
      <c r="B45" s="20" t="s">
        <v>41</v>
      </c>
    </row>
    <row r="47" spans="1:2" x14ac:dyDescent="0.35">
      <c r="A47" s="54" t="s">
        <v>145</v>
      </c>
      <c r="B47" s="55"/>
    </row>
    <row r="48" spans="1:2" x14ac:dyDescent="0.35">
      <c r="A48" s="13"/>
      <c r="B48" s="18" t="s">
        <v>113</v>
      </c>
    </row>
    <row r="49" spans="1:2" x14ac:dyDescent="0.35">
      <c r="A49" s="14"/>
      <c r="B49" s="19" t="s">
        <v>78</v>
      </c>
    </row>
    <row r="50" spans="1:2" x14ac:dyDescent="0.35">
      <c r="A50" s="14"/>
      <c r="B50" s="20" t="s">
        <v>66</v>
      </c>
    </row>
    <row r="51" spans="1:2" x14ac:dyDescent="0.35">
      <c r="A51" s="14"/>
      <c r="B51" s="19" t="s">
        <v>77</v>
      </c>
    </row>
    <row r="52" spans="1:2" x14ac:dyDescent="0.35">
      <c r="A52" s="15"/>
      <c r="B52" s="20" t="s">
        <v>70</v>
      </c>
    </row>
    <row r="56" spans="1:2" ht="16" x14ac:dyDescent="0.4">
      <c r="A56" s="63" t="s">
        <v>146</v>
      </c>
      <c r="B56" s="63"/>
    </row>
    <row r="57" spans="1:2" x14ac:dyDescent="0.35">
      <c r="A57" s="50" t="s">
        <v>147</v>
      </c>
      <c r="B57" s="50"/>
    </row>
    <row r="58" spans="1:2" x14ac:dyDescent="0.35">
      <c r="A58" s="11"/>
      <c r="B58" s="18" t="s">
        <v>112</v>
      </c>
    </row>
    <row r="59" spans="1:2" x14ac:dyDescent="0.35">
      <c r="A59" s="11"/>
      <c r="B59" s="19" t="s">
        <v>54</v>
      </c>
    </row>
    <row r="60" spans="1:2" x14ac:dyDescent="0.35">
      <c r="A60" s="11"/>
      <c r="B60" s="20" t="s">
        <v>66</v>
      </c>
    </row>
    <row r="61" spans="1:2" x14ac:dyDescent="0.35">
      <c r="A61" s="11"/>
      <c r="B61" s="19" t="s">
        <v>60</v>
      </c>
    </row>
    <row r="62" spans="1:2" x14ac:dyDescent="0.35">
      <c r="A62" s="11"/>
      <c r="B62" s="20" t="s">
        <v>14</v>
      </c>
    </row>
    <row r="63" spans="1:2" x14ac:dyDescent="0.35">
      <c r="A63" s="11"/>
      <c r="B63" s="19" t="s">
        <v>65</v>
      </c>
    </row>
    <row r="64" spans="1:2" x14ac:dyDescent="0.35">
      <c r="A64" s="11"/>
      <c r="B64" s="20" t="s">
        <v>30</v>
      </c>
    </row>
    <row r="65" spans="1:2" x14ac:dyDescent="0.35">
      <c r="A65" s="11"/>
      <c r="B65" s="19" t="s">
        <v>26</v>
      </c>
    </row>
    <row r="66" spans="1:2" x14ac:dyDescent="0.35">
      <c r="A66" s="11"/>
      <c r="B66" s="20" t="s">
        <v>42</v>
      </c>
    </row>
    <row r="67" spans="1:2" x14ac:dyDescent="0.35">
      <c r="A67" s="12"/>
      <c r="B67" s="19" t="s">
        <v>68</v>
      </c>
    </row>
    <row r="69" spans="1:2" x14ac:dyDescent="0.35">
      <c r="A69" s="50" t="s">
        <v>148</v>
      </c>
      <c r="B69" s="50"/>
    </row>
    <row r="70" spans="1:2" x14ac:dyDescent="0.35">
      <c r="A70" s="11"/>
      <c r="B70" s="18" t="s">
        <v>113</v>
      </c>
    </row>
    <row r="71" spans="1:2" x14ac:dyDescent="0.35">
      <c r="A71" s="11"/>
      <c r="B71" s="19" t="s">
        <v>87</v>
      </c>
    </row>
    <row r="72" spans="1:2" x14ac:dyDescent="0.35">
      <c r="A72" s="11"/>
      <c r="B72" s="20" t="s">
        <v>84</v>
      </c>
    </row>
    <row r="73" spans="1:2" x14ac:dyDescent="0.35">
      <c r="A73" s="11"/>
      <c r="B73" s="19" t="s">
        <v>83</v>
      </c>
    </row>
    <row r="74" spans="1:2" x14ac:dyDescent="0.35">
      <c r="A74" s="11"/>
      <c r="B74" s="20" t="s">
        <v>41</v>
      </c>
    </row>
    <row r="75" spans="1:2" x14ac:dyDescent="0.35">
      <c r="A75" s="11"/>
      <c r="B75" s="19" t="s">
        <v>104</v>
      </c>
    </row>
    <row r="76" spans="1:2" x14ac:dyDescent="0.35">
      <c r="A76" s="11"/>
      <c r="B76" s="20" t="s">
        <v>42</v>
      </c>
    </row>
    <row r="77" spans="1:2" x14ac:dyDescent="0.35">
      <c r="A77" s="11"/>
      <c r="B77" s="19" t="s">
        <v>21</v>
      </c>
    </row>
    <row r="78" spans="1:2" x14ac:dyDescent="0.35">
      <c r="A78" s="11"/>
      <c r="B78" s="20" t="s">
        <v>22</v>
      </c>
    </row>
    <row r="79" spans="1:2" x14ac:dyDescent="0.35">
      <c r="A79" s="12"/>
      <c r="B79" s="19" t="s">
        <v>6</v>
      </c>
    </row>
  </sheetData>
  <mergeCells count="16">
    <mergeCell ref="A69:B69"/>
    <mergeCell ref="B30:B32"/>
    <mergeCell ref="A29:B29"/>
    <mergeCell ref="A2:B3"/>
    <mergeCell ref="B11:B12"/>
    <mergeCell ref="A34:B34"/>
    <mergeCell ref="B14:B15"/>
    <mergeCell ref="A5:B5"/>
    <mergeCell ref="A28:B28"/>
    <mergeCell ref="A17:B17"/>
    <mergeCell ref="A22:B22"/>
    <mergeCell ref="B35:B37"/>
    <mergeCell ref="A40:B40"/>
    <mergeCell ref="A47:B47"/>
    <mergeCell ref="A56:B56"/>
    <mergeCell ref="A57:B5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303FEB-5A29-4697-92EC-747FBCC42C92}">
  <dimension ref="Q7"/>
  <sheetViews>
    <sheetView tabSelected="1" zoomScale="54" zoomScaleNormal="54" workbookViewId="0">
      <selection activeCell="AB13" sqref="AB13"/>
    </sheetView>
  </sheetViews>
  <sheetFormatPr defaultRowHeight="14.5" x14ac:dyDescent="0.35"/>
  <cols>
    <col min="1" max="16384" width="8.7265625" style="39"/>
  </cols>
  <sheetData>
    <row r="7" spans="17:17" x14ac:dyDescent="0.35">
      <c r="Q7" s="4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8B217-053E-4662-BCB3-E6B478F58919}">
  <dimension ref="A3:B7"/>
  <sheetViews>
    <sheetView workbookViewId="0">
      <selection activeCell="B11" sqref="B11"/>
    </sheetView>
  </sheetViews>
  <sheetFormatPr defaultRowHeight="14.5" x14ac:dyDescent="0.35"/>
  <cols>
    <col min="1" max="1" width="12.453125" bestFit="1" customWidth="1"/>
    <col min="2" max="2" width="14.90625" bestFit="1" customWidth="1"/>
    <col min="3" max="3" width="48.81640625" bestFit="1" customWidth="1"/>
    <col min="4" max="4" width="48" bestFit="1" customWidth="1"/>
    <col min="5" max="5" width="29.54296875" bestFit="1" customWidth="1"/>
    <col min="6" max="6" width="28.6328125" bestFit="1" customWidth="1"/>
    <col min="7" max="7" width="58.81640625" bestFit="1" customWidth="1"/>
    <col min="8" max="8" width="60.453125" bestFit="1" customWidth="1"/>
    <col min="9" max="9" width="31.54296875" bestFit="1" customWidth="1"/>
    <col min="10" max="10" width="45.1796875" bestFit="1" customWidth="1"/>
    <col min="11" max="11" width="39.36328125" bestFit="1" customWidth="1"/>
    <col min="12" max="12" width="64.36328125" bestFit="1" customWidth="1"/>
    <col min="13" max="13" width="59.26953125" bestFit="1" customWidth="1"/>
    <col min="14" max="14" width="62.26953125" bestFit="1" customWidth="1"/>
    <col min="15" max="15" width="50.6328125" bestFit="1" customWidth="1"/>
    <col min="16" max="16" width="36.36328125" bestFit="1" customWidth="1"/>
    <col min="17" max="17" width="57" bestFit="1" customWidth="1"/>
    <col min="18" max="18" width="66.453125" bestFit="1" customWidth="1"/>
    <col min="19" max="19" width="52.81640625" bestFit="1" customWidth="1"/>
    <col min="20" max="20" width="44.81640625" bestFit="1" customWidth="1"/>
    <col min="21" max="21" width="38" bestFit="1" customWidth="1"/>
    <col min="22" max="22" width="46.7265625" bestFit="1" customWidth="1"/>
    <col min="23" max="23" width="42.1796875" bestFit="1" customWidth="1"/>
    <col min="24" max="24" width="35.1796875" bestFit="1" customWidth="1"/>
    <col min="25" max="25" width="43.6328125" bestFit="1" customWidth="1"/>
    <col min="26" max="26" width="60.36328125" bestFit="1" customWidth="1"/>
    <col min="27" max="27" width="45.453125" bestFit="1" customWidth="1"/>
    <col min="28" max="28" width="50.453125" bestFit="1" customWidth="1"/>
    <col min="29" max="29" width="52.26953125" bestFit="1" customWidth="1"/>
    <col min="30" max="30" width="52.54296875" bestFit="1" customWidth="1"/>
    <col min="31" max="31" width="89.26953125" bestFit="1" customWidth="1"/>
    <col min="32" max="32" width="50.453125" bestFit="1" customWidth="1"/>
    <col min="33" max="33" width="45.26953125" bestFit="1" customWidth="1"/>
    <col min="34" max="34" width="54.1796875" bestFit="1" customWidth="1"/>
    <col min="35" max="35" width="55.54296875" bestFit="1" customWidth="1"/>
    <col min="36" max="36" width="60.6328125" bestFit="1" customWidth="1"/>
    <col min="37" max="37" width="50.453125" bestFit="1" customWidth="1"/>
    <col min="38" max="38" width="27.36328125" bestFit="1" customWidth="1"/>
    <col min="39" max="39" width="58.90625" bestFit="1" customWidth="1"/>
    <col min="40" max="40" width="46.6328125" bestFit="1" customWidth="1"/>
    <col min="41" max="41" width="50.1796875" bestFit="1" customWidth="1"/>
    <col min="42" max="42" width="48" bestFit="1" customWidth="1"/>
    <col min="43" max="43" width="51.453125" bestFit="1" customWidth="1"/>
    <col min="44" max="44" width="52.6328125" bestFit="1" customWidth="1"/>
    <col min="45" max="45" width="45.1796875" bestFit="1" customWidth="1"/>
    <col min="46" max="46" width="62.453125" bestFit="1" customWidth="1"/>
    <col min="47" max="47" width="49.36328125" bestFit="1" customWidth="1"/>
    <col min="48" max="48" width="32.90625" bestFit="1" customWidth="1"/>
    <col min="49" max="49" width="22.7265625" bestFit="1" customWidth="1"/>
    <col min="50" max="50" width="52.54296875" bestFit="1" customWidth="1"/>
    <col min="51" max="51" width="58" bestFit="1" customWidth="1"/>
    <col min="52" max="52" width="53.08984375" bestFit="1" customWidth="1"/>
    <col min="53" max="53" width="54.90625" bestFit="1" customWidth="1"/>
    <col min="54" max="54" width="49" bestFit="1" customWidth="1"/>
    <col min="55" max="55" width="30.54296875" bestFit="1" customWidth="1"/>
    <col min="56" max="56" width="66.08984375" bestFit="1" customWidth="1"/>
    <col min="57" max="57" width="52.08984375" bestFit="1" customWidth="1"/>
    <col min="58" max="58" width="49.453125" bestFit="1" customWidth="1"/>
    <col min="59" max="59" width="64.6328125" bestFit="1" customWidth="1"/>
    <col min="60" max="60" width="66.7265625" bestFit="1" customWidth="1"/>
    <col min="61" max="61" width="35.08984375" bestFit="1" customWidth="1"/>
    <col min="62" max="62" width="35.453125" bestFit="1" customWidth="1"/>
    <col min="63" max="63" width="25.6328125" bestFit="1" customWidth="1"/>
    <col min="64" max="64" width="68.26953125" bestFit="1" customWidth="1"/>
    <col min="65" max="65" width="30.36328125" bestFit="1" customWidth="1"/>
    <col min="66" max="66" width="52.36328125" bestFit="1" customWidth="1"/>
    <col min="67" max="67" width="62.36328125" bestFit="1" customWidth="1"/>
    <col min="68" max="68" width="46.7265625" bestFit="1" customWidth="1"/>
    <col min="69" max="69" width="39.1796875" bestFit="1" customWidth="1"/>
    <col min="70" max="70" width="44.08984375" bestFit="1" customWidth="1"/>
    <col min="71" max="71" width="36.7265625" bestFit="1" customWidth="1"/>
    <col min="72" max="72" width="32.54296875" bestFit="1" customWidth="1"/>
    <col min="73" max="73" width="54.7265625" bestFit="1" customWidth="1"/>
    <col min="74" max="74" width="65.81640625" bestFit="1" customWidth="1"/>
    <col min="75" max="75" width="70.1796875" bestFit="1" customWidth="1"/>
    <col min="76" max="76" width="30.08984375" bestFit="1" customWidth="1"/>
    <col min="77" max="77" width="56.08984375" bestFit="1" customWidth="1"/>
    <col min="78" max="78" width="52.1796875" bestFit="1" customWidth="1"/>
    <col min="79" max="79" width="66.7265625" bestFit="1" customWidth="1"/>
    <col min="80" max="80" width="67.453125" bestFit="1" customWidth="1"/>
    <col min="81" max="81" width="44.90625" bestFit="1" customWidth="1"/>
    <col min="82" max="82" width="42.453125" bestFit="1" customWidth="1"/>
    <col min="83" max="83" width="50.1796875" bestFit="1" customWidth="1"/>
    <col min="84" max="84" width="44" bestFit="1" customWidth="1"/>
    <col min="85" max="85" width="64.54296875" bestFit="1" customWidth="1"/>
    <col min="86" max="86" width="67.90625" bestFit="1" customWidth="1"/>
    <col min="87" max="87" width="67.453125" bestFit="1" customWidth="1"/>
    <col min="88" max="88" width="54.90625" bestFit="1" customWidth="1"/>
    <col min="89" max="89" width="43.26953125" bestFit="1" customWidth="1"/>
    <col min="90" max="90" width="50.90625" bestFit="1" customWidth="1"/>
    <col min="91" max="91" width="50.1796875" bestFit="1" customWidth="1"/>
    <col min="92" max="92" width="48.1796875" bestFit="1" customWidth="1"/>
    <col min="93" max="93" width="42.81640625" bestFit="1" customWidth="1"/>
    <col min="94" max="94" width="57.36328125" bestFit="1" customWidth="1"/>
    <col min="95" max="95" width="62.453125" bestFit="1" customWidth="1"/>
    <col min="96" max="96" width="39.54296875" bestFit="1" customWidth="1"/>
    <col min="97" max="97" width="61.08984375" bestFit="1" customWidth="1"/>
    <col min="98" max="98" width="67.26953125" bestFit="1" customWidth="1"/>
    <col min="99" max="99" width="52.7265625" bestFit="1" customWidth="1"/>
    <col min="100" max="100" width="71" bestFit="1" customWidth="1"/>
    <col min="101" max="101" width="50.7265625" bestFit="1" customWidth="1"/>
    <col min="102" max="102" width="64.453125" bestFit="1" customWidth="1"/>
    <col min="103" max="103" width="72.1796875" bestFit="1" customWidth="1"/>
    <col min="104" max="104" width="28.26953125" bestFit="1" customWidth="1"/>
    <col min="105" max="105" width="72.453125" bestFit="1" customWidth="1"/>
    <col min="106" max="106" width="37.7265625" bestFit="1" customWidth="1"/>
    <col min="107" max="107" width="55" bestFit="1" customWidth="1"/>
    <col min="108" max="108" width="42.08984375" bestFit="1" customWidth="1"/>
    <col min="109" max="109" width="50.26953125" bestFit="1" customWidth="1"/>
    <col min="110" max="110" width="56.7265625" bestFit="1" customWidth="1"/>
    <col min="111" max="111" width="10.36328125" bestFit="1" customWidth="1"/>
  </cols>
  <sheetData>
    <row r="3" spans="1:2" x14ac:dyDescent="0.35">
      <c r="A3" s="45" t="s">
        <v>149</v>
      </c>
      <c r="B3" t="s">
        <v>154</v>
      </c>
    </row>
    <row r="4" spans="1:2" x14ac:dyDescent="0.35">
      <c r="A4" s="46" t="s">
        <v>134</v>
      </c>
      <c r="B4" s="2">
        <v>64</v>
      </c>
    </row>
    <row r="5" spans="1:2" x14ac:dyDescent="0.35">
      <c r="A5" s="46" t="s">
        <v>151</v>
      </c>
      <c r="B5" s="2">
        <v>36</v>
      </c>
    </row>
    <row r="6" spans="1:2" x14ac:dyDescent="0.35">
      <c r="A6" s="46" t="s">
        <v>152</v>
      </c>
      <c r="B6" s="2">
        <v>12</v>
      </c>
    </row>
    <row r="7" spans="1:2" x14ac:dyDescent="0.35">
      <c r="A7" s="46" t="s">
        <v>150</v>
      </c>
      <c r="B7" s="2">
        <v>112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072AC-C185-4CF5-932E-A070C2E327B8}">
  <dimension ref="A3:B7"/>
  <sheetViews>
    <sheetView workbookViewId="0">
      <selection activeCell="B5" sqref="B5"/>
    </sheetView>
  </sheetViews>
  <sheetFormatPr defaultRowHeight="14.5" x14ac:dyDescent="0.35"/>
  <cols>
    <col min="1" max="1" width="15" bestFit="1" customWidth="1"/>
    <col min="2" max="2" width="14.90625" bestFit="1" customWidth="1"/>
    <col min="3" max="3" width="12" bestFit="1" customWidth="1"/>
    <col min="4" max="4" width="15.6328125" bestFit="1" customWidth="1"/>
    <col min="5" max="5" width="10.36328125" bestFit="1" customWidth="1"/>
    <col min="6" max="6" width="13.7265625" bestFit="1" customWidth="1"/>
    <col min="7" max="7" width="8.54296875" bestFit="1" customWidth="1"/>
    <col min="8" max="8" width="4.54296875" bestFit="1" customWidth="1"/>
    <col min="9" max="9" width="16.54296875" bestFit="1" customWidth="1"/>
    <col min="10" max="10" width="17.36328125" bestFit="1" customWidth="1"/>
    <col min="11" max="11" width="8.54296875" bestFit="1" customWidth="1"/>
    <col min="12" max="12" width="4.54296875" bestFit="1" customWidth="1"/>
    <col min="13" max="13" width="20.1796875" bestFit="1" customWidth="1"/>
    <col min="14" max="14" width="10.36328125" bestFit="1" customWidth="1"/>
    <col min="15" max="24" width="3.36328125" bestFit="1" customWidth="1"/>
    <col min="25" max="25" width="10.36328125" bestFit="1" customWidth="1"/>
    <col min="26" max="26" width="60.36328125" bestFit="1" customWidth="1"/>
    <col min="27" max="27" width="45.453125" bestFit="1" customWidth="1"/>
    <col min="28" max="28" width="50.453125" bestFit="1" customWidth="1"/>
    <col min="29" max="29" width="52.26953125" bestFit="1" customWidth="1"/>
    <col min="30" max="30" width="52.54296875" bestFit="1" customWidth="1"/>
    <col min="31" max="31" width="89.26953125" bestFit="1" customWidth="1"/>
    <col min="32" max="32" width="50.453125" bestFit="1" customWidth="1"/>
    <col min="33" max="33" width="45.26953125" bestFit="1" customWidth="1"/>
    <col min="34" max="34" width="54.1796875" bestFit="1" customWidth="1"/>
    <col min="35" max="35" width="55.54296875" bestFit="1" customWidth="1"/>
    <col min="36" max="36" width="60.6328125" bestFit="1" customWidth="1"/>
    <col min="37" max="37" width="50.453125" bestFit="1" customWidth="1"/>
    <col min="38" max="38" width="27.36328125" bestFit="1" customWidth="1"/>
    <col min="39" max="39" width="58.90625" bestFit="1" customWidth="1"/>
    <col min="40" max="40" width="46.6328125" bestFit="1" customWidth="1"/>
    <col min="41" max="41" width="50.1796875" bestFit="1" customWidth="1"/>
    <col min="42" max="42" width="48" bestFit="1" customWidth="1"/>
    <col min="43" max="43" width="51.453125" bestFit="1" customWidth="1"/>
    <col min="44" max="44" width="52.6328125" bestFit="1" customWidth="1"/>
    <col min="45" max="45" width="45.1796875" bestFit="1" customWidth="1"/>
    <col min="46" max="46" width="62.453125" bestFit="1" customWidth="1"/>
    <col min="47" max="47" width="49.36328125" bestFit="1" customWidth="1"/>
    <col min="48" max="48" width="32.90625" bestFit="1" customWidth="1"/>
    <col min="49" max="49" width="22.7265625" bestFit="1" customWidth="1"/>
    <col min="50" max="50" width="52.54296875" bestFit="1" customWidth="1"/>
    <col min="51" max="51" width="58" bestFit="1" customWidth="1"/>
    <col min="52" max="52" width="53.08984375" bestFit="1" customWidth="1"/>
    <col min="53" max="53" width="54.90625" bestFit="1" customWidth="1"/>
    <col min="54" max="54" width="49" bestFit="1" customWidth="1"/>
    <col min="55" max="55" width="30.54296875" bestFit="1" customWidth="1"/>
    <col min="56" max="56" width="66.08984375" bestFit="1" customWidth="1"/>
    <col min="57" max="57" width="52.08984375" bestFit="1" customWidth="1"/>
    <col min="58" max="58" width="49.453125" bestFit="1" customWidth="1"/>
    <col min="59" max="59" width="64.6328125" bestFit="1" customWidth="1"/>
    <col min="60" max="60" width="66.7265625" bestFit="1" customWidth="1"/>
    <col min="61" max="61" width="35.08984375" bestFit="1" customWidth="1"/>
    <col min="62" max="62" width="35.453125" bestFit="1" customWidth="1"/>
    <col min="63" max="63" width="25.6328125" bestFit="1" customWidth="1"/>
    <col min="64" max="64" width="68.26953125" bestFit="1" customWidth="1"/>
    <col min="65" max="65" width="30.36328125" bestFit="1" customWidth="1"/>
    <col min="66" max="66" width="52.36328125" bestFit="1" customWidth="1"/>
    <col min="67" max="67" width="62.36328125" bestFit="1" customWidth="1"/>
    <col min="68" max="68" width="46.7265625" bestFit="1" customWidth="1"/>
    <col min="69" max="69" width="39.1796875" bestFit="1" customWidth="1"/>
    <col min="70" max="70" width="44.08984375" bestFit="1" customWidth="1"/>
    <col min="71" max="71" width="36.7265625" bestFit="1" customWidth="1"/>
    <col min="72" max="72" width="32.54296875" bestFit="1" customWidth="1"/>
    <col min="73" max="73" width="54.7265625" bestFit="1" customWidth="1"/>
    <col min="74" max="74" width="65.81640625" bestFit="1" customWidth="1"/>
    <col min="75" max="75" width="70.1796875" bestFit="1" customWidth="1"/>
    <col min="76" max="76" width="30.08984375" bestFit="1" customWidth="1"/>
    <col min="77" max="77" width="56.08984375" bestFit="1" customWidth="1"/>
    <col min="78" max="78" width="52.1796875" bestFit="1" customWidth="1"/>
    <col min="79" max="79" width="66.7265625" bestFit="1" customWidth="1"/>
    <col min="80" max="80" width="67.453125" bestFit="1" customWidth="1"/>
    <col min="81" max="81" width="44.90625" bestFit="1" customWidth="1"/>
    <col min="82" max="82" width="42.453125" bestFit="1" customWidth="1"/>
    <col min="83" max="83" width="50.1796875" bestFit="1" customWidth="1"/>
    <col min="84" max="84" width="44" bestFit="1" customWidth="1"/>
    <col min="85" max="85" width="64.54296875" bestFit="1" customWidth="1"/>
    <col min="86" max="86" width="67.90625" bestFit="1" customWidth="1"/>
    <col min="87" max="87" width="67.453125" bestFit="1" customWidth="1"/>
    <col min="88" max="88" width="54.90625" bestFit="1" customWidth="1"/>
    <col min="89" max="89" width="43.26953125" bestFit="1" customWidth="1"/>
    <col min="90" max="90" width="50.90625" bestFit="1" customWidth="1"/>
    <col min="91" max="91" width="50.1796875" bestFit="1" customWidth="1"/>
    <col min="92" max="92" width="48.1796875" bestFit="1" customWidth="1"/>
    <col min="93" max="93" width="42.81640625" bestFit="1" customWidth="1"/>
    <col min="94" max="94" width="57.36328125" bestFit="1" customWidth="1"/>
    <col min="95" max="95" width="62.453125" bestFit="1" customWidth="1"/>
    <col min="96" max="96" width="39.54296875" bestFit="1" customWidth="1"/>
    <col min="97" max="97" width="61.08984375" bestFit="1" customWidth="1"/>
    <col min="98" max="98" width="67.26953125" bestFit="1" customWidth="1"/>
    <col min="99" max="99" width="52.7265625" bestFit="1" customWidth="1"/>
    <col min="100" max="100" width="71" bestFit="1" customWidth="1"/>
    <col min="101" max="101" width="50.7265625" bestFit="1" customWidth="1"/>
    <col min="102" max="102" width="64.453125" bestFit="1" customWidth="1"/>
    <col min="103" max="103" width="72.1796875" bestFit="1" customWidth="1"/>
    <col min="104" max="104" width="28.26953125" bestFit="1" customWidth="1"/>
    <col min="105" max="105" width="72.453125" bestFit="1" customWidth="1"/>
    <col min="106" max="106" width="37.7265625" bestFit="1" customWidth="1"/>
    <col min="107" max="107" width="55" bestFit="1" customWidth="1"/>
    <col min="108" max="108" width="42.08984375" bestFit="1" customWidth="1"/>
    <col min="109" max="109" width="50.26953125" bestFit="1" customWidth="1"/>
    <col min="110" max="110" width="56.7265625" bestFit="1" customWidth="1"/>
    <col min="111" max="111" width="10.36328125" bestFit="1" customWidth="1"/>
    <col min="112" max="112" width="56.6328125" bestFit="1" customWidth="1"/>
    <col min="113" max="113" width="51.1796875" bestFit="1" customWidth="1"/>
    <col min="114" max="114" width="54.08984375" bestFit="1" customWidth="1"/>
    <col min="115" max="115" width="66.36328125" bestFit="1" customWidth="1"/>
    <col min="116" max="116" width="69.1796875" bestFit="1" customWidth="1"/>
    <col min="117" max="117" width="68.453125" bestFit="1" customWidth="1"/>
    <col min="118" max="118" width="71.26953125" bestFit="1" customWidth="1"/>
    <col min="119" max="119" width="36.81640625" bestFit="1" customWidth="1"/>
    <col min="120" max="120" width="39.6328125" bestFit="1" customWidth="1"/>
    <col min="121" max="121" width="37.1796875" bestFit="1" customWidth="1"/>
    <col min="122" max="122" width="40" bestFit="1" customWidth="1"/>
    <col min="123" max="123" width="27.36328125" bestFit="1" customWidth="1"/>
    <col min="124" max="124" width="30.1796875" bestFit="1" customWidth="1"/>
    <col min="125" max="125" width="70" bestFit="1" customWidth="1"/>
    <col min="126" max="126" width="72.81640625" bestFit="1" customWidth="1"/>
    <col min="127" max="127" width="32.08984375" bestFit="1" customWidth="1"/>
    <col min="128" max="128" width="34.90625" bestFit="1" customWidth="1"/>
    <col min="129" max="129" width="54.08984375" bestFit="1" customWidth="1"/>
    <col min="130" max="130" width="56.90625" bestFit="1" customWidth="1"/>
    <col min="131" max="131" width="64.08984375" bestFit="1" customWidth="1"/>
    <col min="132" max="132" width="66.90625" bestFit="1" customWidth="1"/>
    <col min="133" max="133" width="48.453125" bestFit="1" customWidth="1"/>
    <col min="134" max="134" width="51.26953125" bestFit="1" customWidth="1"/>
    <col min="135" max="135" width="40.90625" bestFit="1" customWidth="1"/>
    <col min="136" max="136" width="43.7265625" bestFit="1" customWidth="1"/>
    <col min="137" max="137" width="45.81640625" bestFit="1" customWidth="1"/>
    <col min="138" max="138" width="48.6328125" bestFit="1" customWidth="1"/>
    <col min="139" max="139" width="38.453125" bestFit="1" customWidth="1"/>
    <col min="140" max="140" width="41.26953125" bestFit="1" customWidth="1"/>
    <col min="141" max="141" width="34.26953125" bestFit="1" customWidth="1"/>
    <col min="142" max="142" width="37.08984375" bestFit="1" customWidth="1"/>
    <col min="143" max="143" width="56.453125" bestFit="1" customWidth="1"/>
    <col min="144" max="144" width="59.26953125" bestFit="1" customWidth="1"/>
    <col min="145" max="145" width="67.54296875" bestFit="1" customWidth="1"/>
    <col min="146" max="146" width="70.453125" bestFit="1" customWidth="1"/>
    <col min="147" max="147" width="71.90625" bestFit="1" customWidth="1"/>
    <col min="148" max="148" width="74.7265625" bestFit="1" customWidth="1"/>
    <col min="149" max="149" width="31.81640625" bestFit="1" customWidth="1"/>
    <col min="150" max="150" width="34.6328125" bestFit="1" customWidth="1"/>
    <col min="151" max="151" width="57.81640625" bestFit="1" customWidth="1"/>
    <col min="152" max="152" width="60.6328125" bestFit="1" customWidth="1"/>
    <col min="153" max="153" width="53.90625" bestFit="1" customWidth="1"/>
    <col min="154" max="154" width="56.7265625" bestFit="1" customWidth="1"/>
    <col min="155" max="155" width="68.453125" bestFit="1" customWidth="1"/>
    <col min="156" max="156" width="71.26953125" bestFit="1" customWidth="1"/>
    <col min="157" max="157" width="69.1796875" bestFit="1" customWidth="1"/>
    <col min="158" max="158" width="72" bestFit="1" customWidth="1"/>
    <col min="159" max="159" width="46.6328125" bestFit="1" customWidth="1"/>
    <col min="160" max="160" width="49.453125" bestFit="1" customWidth="1"/>
    <col min="161" max="161" width="44.1796875" bestFit="1" customWidth="1"/>
    <col min="162" max="162" width="47" bestFit="1" customWidth="1"/>
    <col min="163" max="163" width="51.90625" bestFit="1" customWidth="1"/>
    <col min="164" max="164" width="54.7265625" bestFit="1" customWidth="1"/>
    <col min="165" max="165" width="45.7265625" bestFit="1" customWidth="1"/>
    <col min="166" max="166" width="48.54296875" bestFit="1" customWidth="1"/>
    <col min="167" max="167" width="66.26953125" bestFit="1" customWidth="1"/>
    <col min="168" max="168" width="69.08984375" bestFit="1" customWidth="1"/>
    <col min="169" max="169" width="69.6328125" bestFit="1" customWidth="1"/>
    <col min="170" max="170" width="72.453125" bestFit="1" customWidth="1"/>
    <col min="171" max="171" width="69.1796875" bestFit="1" customWidth="1"/>
    <col min="172" max="172" width="72" bestFit="1" customWidth="1"/>
    <col min="173" max="173" width="56.6328125" bestFit="1" customWidth="1"/>
    <col min="174" max="174" width="59.453125" bestFit="1" customWidth="1"/>
    <col min="175" max="175" width="45" bestFit="1" customWidth="1"/>
    <col min="176" max="176" width="47.81640625" bestFit="1" customWidth="1"/>
    <col min="177" max="177" width="52.6328125" bestFit="1" customWidth="1"/>
    <col min="178" max="178" width="55.453125" bestFit="1" customWidth="1"/>
    <col min="179" max="179" width="51.90625" bestFit="1" customWidth="1"/>
    <col min="180" max="180" width="54.7265625" bestFit="1" customWidth="1"/>
    <col min="181" max="181" width="49.90625" bestFit="1" customWidth="1"/>
    <col min="182" max="182" width="52.7265625" bestFit="1" customWidth="1"/>
    <col min="183" max="183" width="44.54296875" bestFit="1" customWidth="1"/>
    <col min="184" max="184" width="47.36328125" bestFit="1" customWidth="1"/>
    <col min="185" max="185" width="59.08984375" bestFit="1" customWidth="1"/>
    <col min="186" max="186" width="62" bestFit="1" customWidth="1"/>
    <col min="187" max="187" width="64.1796875" bestFit="1" customWidth="1"/>
    <col min="188" max="188" width="67" bestFit="1" customWidth="1"/>
    <col min="189" max="189" width="41.26953125" bestFit="1" customWidth="1"/>
    <col min="190" max="190" width="44.08984375" bestFit="1" customWidth="1"/>
    <col min="191" max="191" width="62.81640625" bestFit="1" customWidth="1"/>
    <col min="192" max="192" width="65.6328125" bestFit="1" customWidth="1"/>
    <col min="193" max="193" width="69" bestFit="1" customWidth="1"/>
    <col min="194" max="194" width="71.81640625" bestFit="1" customWidth="1"/>
    <col min="195" max="195" width="54.453125" bestFit="1" customWidth="1"/>
    <col min="196" max="196" width="57.26953125" bestFit="1" customWidth="1"/>
    <col min="197" max="197" width="72.7265625" bestFit="1" customWidth="1"/>
    <col min="198" max="198" width="75.54296875" bestFit="1" customWidth="1"/>
    <col min="199" max="199" width="52.453125" bestFit="1" customWidth="1"/>
    <col min="200" max="200" width="55.26953125" bestFit="1" customWidth="1"/>
    <col min="201" max="201" width="66.1796875" bestFit="1" customWidth="1"/>
    <col min="202" max="202" width="69" bestFit="1" customWidth="1"/>
    <col min="203" max="203" width="73.90625" bestFit="1" customWidth="1"/>
    <col min="204" max="204" width="76.7265625" bestFit="1" customWidth="1"/>
    <col min="205" max="205" width="30" bestFit="1" customWidth="1"/>
    <col min="206" max="206" width="32.81640625" bestFit="1" customWidth="1"/>
    <col min="207" max="207" width="74.1796875" bestFit="1" customWidth="1"/>
    <col min="208" max="208" width="77" bestFit="1" customWidth="1"/>
    <col min="209" max="209" width="39.453125" bestFit="1" customWidth="1"/>
    <col min="210" max="210" width="42.26953125" bestFit="1" customWidth="1"/>
    <col min="211" max="211" width="56.7265625" bestFit="1" customWidth="1"/>
    <col min="212" max="212" width="59.54296875" bestFit="1" customWidth="1"/>
    <col min="213" max="213" width="43.81640625" bestFit="1" customWidth="1"/>
    <col min="214" max="214" width="46.6328125" bestFit="1" customWidth="1"/>
    <col min="215" max="215" width="52" bestFit="1" customWidth="1"/>
    <col min="216" max="216" width="54.81640625" bestFit="1" customWidth="1"/>
    <col min="217" max="217" width="58.453125" bestFit="1" customWidth="1"/>
    <col min="218" max="218" width="61.26953125" bestFit="1" customWidth="1"/>
    <col min="219" max="219" width="10.36328125" bestFit="1" customWidth="1"/>
  </cols>
  <sheetData>
    <row r="3" spans="1:2" x14ac:dyDescent="0.35">
      <c r="A3" s="45" t="s">
        <v>149</v>
      </c>
      <c r="B3" t="s">
        <v>154</v>
      </c>
    </row>
    <row r="4" spans="1:2" x14ac:dyDescent="0.35">
      <c r="A4" s="46" t="s">
        <v>131</v>
      </c>
      <c r="B4" s="2">
        <v>62</v>
      </c>
    </row>
    <row r="5" spans="1:2" x14ac:dyDescent="0.35">
      <c r="A5" s="46" t="s">
        <v>129</v>
      </c>
      <c r="B5" s="2">
        <v>18</v>
      </c>
    </row>
    <row r="6" spans="1:2" x14ac:dyDescent="0.35">
      <c r="A6" s="46" t="s">
        <v>130</v>
      </c>
      <c r="B6" s="2">
        <v>32</v>
      </c>
    </row>
    <row r="7" spans="1:2" x14ac:dyDescent="0.35">
      <c r="A7" s="46" t="s">
        <v>150</v>
      </c>
      <c r="B7" s="2">
        <v>112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E33C1-1559-4F17-8D30-CEA02A3632F9}">
  <dimension ref="A3:B113"/>
  <sheetViews>
    <sheetView workbookViewId="0">
      <selection activeCell="B18" sqref="B18"/>
    </sheetView>
  </sheetViews>
  <sheetFormatPr defaultRowHeight="14.5" x14ac:dyDescent="0.35"/>
  <cols>
    <col min="1" max="1" width="86.1796875" bestFit="1" customWidth="1"/>
    <col min="2" max="2" width="14.1796875" bestFit="1" customWidth="1"/>
    <col min="3" max="3" width="14.6328125" bestFit="1" customWidth="1"/>
    <col min="4" max="7" width="3.36328125" bestFit="1" customWidth="1"/>
    <col min="8" max="47" width="4.36328125" bestFit="1" customWidth="1"/>
    <col min="48" max="48" width="10.36328125" bestFit="1" customWidth="1"/>
  </cols>
  <sheetData>
    <row r="3" spans="1:2" x14ac:dyDescent="0.35">
      <c r="A3" s="45" t="s">
        <v>149</v>
      </c>
      <c r="B3" t="s">
        <v>155</v>
      </c>
    </row>
    <row r="4" spans="1:2" x14ac:dyDescent="0.35">
      <c r="A4" s="46" t="s">
        <v>44</v>
      </c>
      <c r="B4" s="2">
        <v>0.38</v>
      </c>
    </row>
    <row r="5" spans="1:2" x14ac:dyDescent="0.35">
      <c r="A5" s="46" t="s">
        <v>17</v>
      </c>
      <c r="B5" s="2">
        <v>0.34</v>
      </c>
    </row>
    <row r="6" spans="1:2" x14ac:dyDescent="0.35">
      <c r="A6" s="46" t="s">
        <v>6</v>
      </c>
      <c r="B6" s="2">
        <v>0.38</v>
      </c>
    </row>
    <row r="7" spans="1:2" x14ac:dyDescent="0.35">
      <c r="A7" s="46" t="s">
        <v>33</v>
      </c>
      <c r="B7" s="2">
        <v>0.32</v>
      </c>
    </row>
    <row r="8" spans="1:2" x14ac:dyDescent="0.35">
      <c r="A8" s="46" t="s">
        <v>37</v>
      </c>
      <c r="B8" s="2">
        <v>0.34</v>
      </c>
    </row>
    <row r="9" spans="1:2" x14ac:dyDescent="0.35">
      <c r="A9" s="46" t="s">
        <v>67</v>
      </c>
      <c r="B9" s="2">
        <v>0.49</v>
      </c>
    </row>
    <row r="10" spans="1:2" x14ac:dyDescent="0.35">
      <c r="A10" s="46" t="s">
        <v>63</v>
      </c>
      <c r="B10" s="2">
        <v>0.27</v>
      </c>
    </row>
    <row r="11" spans="1:2" x14ac:dyDescent="0.35">
      <c r="A11" s="46" t="s">
        <v>15</v>
      </c>
      <c r="B11" s="2">
        <v>0.45</v>
      </c>
    </row>
    <row r="12" spans="1:2" x14ac:dyDescent="0.35">
      <c r="A12" s="46" t="s">
        <v>12</v>
      </c>
      <c r="B12" s="2">
        <v>0.24</v>
      </c>
    </row>
    <row r="13" spans="1:2" x14ac:dyDescent="0.35">
      <c r="A13" s="46" t="s">
        <v>107</v>
      </c>
      <c r="B13" s="2">
        <v>0.24</v>
      </c>
    </row>
    <row r="14" spans="1:2" x14ac:dyDescent="0.35">
      <c r="A14" s="46" t="s">
        <v>86</v>
      </c>
      <c r="B14" s="2">
        <v>0.02</v>
      </c>
    </row>
    <row r="15" spans="1:2" x14ac:dyDescent="0.35">
      <c r="A15" s="46" t="s">
        <v>11</v>
      </c>
      <c r="B15" s="2">
        <v>0.09</v>
      </c>
    </row>
    <row r="16" spans="1:2" x14ac:dyDescent="0.35">
      <c r="A16" s="46" t="s">
        <v>106</v>
      </c>
      <c r="B16" s="2">
        <v>0.01</v>
      </c>
    </row>
    <row r="17" spans="1:2" x14ac:dyDescent="0.35">
      <c r="A17" s="46" t="s">
        <v>97</v>
      </c>
      <c r="B17" s="2">
        <v>0.5</v>
      </c>
    </row>
    <row r="18" spans="1:2" x14ac:dyDescent="0.35">
      <c r="A18" s="46" t="s">
        <v>53</v>
      </c>
      <c r="B18" s="2">
        <v>0.38</v>
      </c>
    </row>
    <row r="19" spans="1:2" x14ac:dyDescent="0.35">
      <c r="A19" s="46" t="s">
        <v>79</v>
      </c>
      <c r="B19" s="2">
        <v>0.47</v>
      </c>
    </row>
    <row r="20" spans="1:2" x14ac:dyDescent="0.35">
      <c r="A20" s="46" t="s">
        <v>72</v>
      </c>
      <c r="B20" s="2">
        <v>0.39</v>
      </c>
    </row>
    <row r="21" spans="1:2" x14ac:dyDescent="0.35">
      <c r="A21" s="46" t="s">
        <v>71</v>
      </c>
      <c r="B21" s="2">
        <v>0.5</v>
      </c>
    </row>
    <row r="22" spans="1:2" x14ac:dyDescent="0.35">
      <c r="A22" s="46" t="s">
        <v>25</v>
      </c>
      <c r="B22" s="2">
        <v>0.49</v>
      </c>
    </row>
    <row r="23" spans="1:2" x14ac:dyDescent="0.35">
      <c r="A23" s="46" t="s">
        <v>80</v>
      </c>
      <c r="B23" s="2">
        <v>0.43</v>
      </c>
    </row>
    <row r="24" spans="1:2" x14ac:dyDescent="0.35">
      <c r="A24" s="46" t="s">
        <v>26</v>
      </c>
      <c r="B24" s="2">
        <v>0.53</v>
      </c>
    </row>
    <row r="25" spans="1:2" x14ac:dyDescent="0.35">
      <c r="A25" s="46" t="s">
        <v>100</v>
      </c>
      <c r="B25" s="2">
        <v>0.49</v>
      </c>
    </row>
    <row r="26" spans="1:2" x14ac:dyDescent="0.35">
      <c r="A26" s="46" t="s">
        <v>18</v>
      </c>
      <c r="B26" s="2">
        <v>0.47</v>
      </c>
    </row>
    <row r="27" spans="1:2" x14ac:dyDescent="0.35">
      <c r="A27" s="46" t="s">
        <v>46</v>
      </c>
      <c r="B27" s="2">
        <v>0.49</v>
      </c>
    </row>
    <row r="28" spans="1:2" x14ac:dyDescent="0.35">
      <c r="A28" s="46" t="s">
        <v>27</v>
      </c>
      <c r="B28" s="2">
        <v>0.42</v>
      </c>
    </row>
    <row r="29" spans="1:2" x14ac:dyDescent="0.35">
      <c r="A29" s="46" t="s">
        <v>64</v>
      </c>
      <c r="B29" s="2">
        <v>0.13</v>
      </c>
    </row>
    <row r="30" spans="1:2" x14ac:dyDescent="0.35">
      <c r="A30" s="46" t="s">
        <v>34</v>
      </c>
      <c r="B30" s="2">
        <v>0.3</v>
      </c>
    </row>
    <row r="31" spans="1:2" x14ac:dyDescent="0.35">
      <c r="A31" s="46" t="s">
        <v>40</v>
      </c>
      <c r="B31" s="2">
        <v>0.27</v>
      </c>
    </row>
    <row r="32" spans="1:2" x14ac:dyDescent="0.35">
      <c r="A32" s="46" t="s">
        <v>39</v>
      </c>
      <c r="B32" s="2">
        <v>0.27</v>
      </c>
    </row>
    <row r="33" spans="1:2" x14ac:dyDescent="0.35">
      <c r="A33" s="46" t="s">
        <v>85</v>
      </c>
      <c r="B33" s="2">
        <v>0.36</v>
      </c>
    </row>
    <row r="34" spans="1:2" x14ac:dyDescent="0.35">
      <c r="A34" s="46" t="s">
        <v>66</v>
      </c>
      <c r="B34" s="2">
        <v>0.55000000000000004</v>
      </c>
    </row>
    <row r="35" spans="1:2" x14ac:dyDescent="0.35">
      <c r="A35" s="46" t="s">
        <v>112</v>
      </c>
      <c r="B35" s="2">
        <v>0.64</v>
      </c>
    </row>
    <row r="36" spans="1:2" x14ac:dyDescent="0.35">
      <c r="A36" s="46" t="s">
        <v>96</v>
      </c>
      <c r="B36" s="2">
        <v>0.47</v>
      </c>
    </row>
    <row r="37" spans="1:2" x14ac:dyDescent="0.35">
      <c r="A37" s="46" t="s">
        <v>51</v>
      </c>
      <c r="B37" s="2">
        <v>0.33</v>
      </c>
    </row>
    <row r="38" spans="1:2" x14ac:dyDescent="0.35">
      <c r="A38" s="46" t="s">
        <v>82</v>
      </c>
      <c r="B38" s="2">
        <v>0.49</v>
      </c>
    </row>
    <row r="39" spans="1:2" x14ac:dyDescent="0.35">
      <c r="A39" s="46" t="s">
        <v>77</v>
      </c>
      <c r="B39" s="2">
        <v>0.47</v>
      </c>
    </row>
    <row r="40" spans="1:2" x14ac:dyDescent="0.35">
      <c r="A40" s="46" t="s">
        <v>103</v>
      </c>
      <c r="B40" s="2">
        <v>0.42</v>
      </c>
    </row>
    <row r="41" spans="1:2" x14ac:dyDescent="0.35">
      <c r="A41" s="46" t="s">
        <v>105</v>
      </c>
      <c r="B41" s="2">
        <v>0.41</v>
      </c>
    </row>
    <row r="42" spans="1:2" x14ac:dyDescent="0.35">
      <c r="A42" s="46" t="s">
        <v>73</v>
      </c>
      <c r="B42" s="2">
        <v>0.45</v>
      </c>
    </row>
    <row r="43" spans="1:2" x14ac:dyDescent="0.35">
      <c r="A43" s="46" t="s">
        <v>62</v>
      </c>
      <c r="B43" s="2">
        <v>0.49</v>
      </c>
    </row>
    <row r="44" spans="1:2" x14ac:dyDescent="0.35">
      <c r="A44" s="46" t="s">
        <v>21</v>
      </c>
      <c r="B44" s="2">
        <v>0.51</v>
      </c>
    </row>
    <row r="45" spans="1:2" x14ac:dyDescent="0.35">
      <c r="A45" s="46" t="s">
        <v>70</v>
      </c>
      <c r="B45" s="2">
        <v>0.45</v>
      </c>
    </row>
    <row r="46" spans="1:2" x14ac:dyDescent="0.35">
      <c r="A46" s="46" t="s">
        <v>102</v>
      </c>
      <c r="B46" s="2">
        <v>0.49</v>
      </c>
    </row>
    <row r="47" spans="1:2" x14ac:dyDescent="0.35">
      <c r="A47" s="46" t="s">
        <v>48</v>
      </c>
      <c r="B47" s="2">
        <v>0.42</v>
      </c>
    </row>
    <row r="48" spans="1:2" x14ac:dyDescent="0.35">
      <c r="A48" s="46" t="s">
        <v>84</v>
      </c>
      <c r="B48" s="2">
        <v>0.49</v>
      </c>
    </row>
    <row r="49" spans="1:2" x14ac:dyDescent="0.35">
      <c r="A49" s="46" t="s">
        <v>114</v>
      </c>
      <c r="B49" s="2">
        <v>0.47</v>
      </c>
    </row>
    <row r="50" spans="1:2" x14ac:dyDescent="0.35">
      <c r="A50" s="46" t="s">
        <v>55</v>
      </c>
      <c r="B50" s="2">
        <v>0.5</v>
      </c>
    </row>
    <row r="51" spans="1:2" x14ac:dyDescent="0.35">
      <c r="A51" s="46" t="s">
        <v>52</v>
      </c>
      <c r="B51" s="2">
        <v>0.49</v>
      </c>
    </row>
    <row r="52" spans="1:2" x14ac:dyDescent="0.35">
      <c r="A52" s="46" t="s">
        <v>89</v>
      </c>
      <c r="B52" s="2">
        <v>0.49</v>
      </c>
    </row>
    <row r="53" spans="1:2" x14ac:dyDescent="0.35">
      <c r="A53" s="46" t="s">
        <v>109</v>
      </c>
      <c r="B53" s="2">
        <v>0.34</v>
      </c>
    </row>
    <row r="54" spans="1:2" x14ac:dyDescent="0.35">
      <c r="A54" s="46" t="s">
        <v>50</v>
      </c>
      <c r="B54" s="2">
        <v>0.5</v>
      </c>
    </row>
    <row r="55" spans="1:2" x14ac:dyDescent="0.35">
      <c r="A55" s="46" t="s">
        <v>61</v>
      </c>
      <c r="B55" s="2">
        <v>0.48</v>
      </c>
    </row>
    <row r="56" spans="1:2" x14ac:dyDescent="0.35">
      <c r="A56" s="46" t="s">
        <v>42</v>
      </c>
      <c r="B56" s="2">
        <v>0.53</v>
      </c>
    </row>
    <row r="57" spans="1:2" x14ac:dyDescent="0.35">
      <c r="A57" s="46" t="s">
        <v>54</v>
      </c>
      <c r="B57" s="2">
        <v>0.61</v>
      </c>
    </row>
    <row r="58" spans="1:2" x14ac:dyDescent="0.35">
      <c r="A58" s="46" t="s">
        <v>81</v>
      </c>
      <c r="B58" s="2">
        <v>0.04</v>
      </c>
    </row>
    <row r="59" spans="1:2" x14ac:dyDescent="0.35">
      <c r="A59" s="46" t="s">
        <v>59</v>
      </c>
      <c r="B59" s="2">
        <v>0.41</v>
      </c>
    </row>
    <row r="60" spans="1:2" x14ac:dyDescent="0.35">
      <c r="A60" s="46" t="s">
        <v>13</v>
      </c>
      <c r="B60" s="2">
        <v>0.37</v>
      </c>
    </row>
    <row r="61" spans="1:2" x14ac:dyDescent="0.35">
      <c r="A61" s="46" t="s">
        <v>41</v>
      </c>
      <c r="B61" s="2">
        <v>0.4</v>
      </c>
    </row>
    <row r="62" spans="1:2" x14ac:dyDescent="0.35">
      <c r="A62" s="46" t="s">
        <v>78</v>
      </c>
      <c r="B62" s="2">
        <v>0.47</v>
      </c>
    </row>
    <row r="63" spans="1:2" x14ac:dyDescent="0.35">
      <c r="A63" s="46" t="s">
        <v>31</v>
      </c>
      <c r="B63" s="2">
        <v>0.35</v>
      </c>
    </row>
    <row r="64" spans="1:2" x14ac:dyDescent="0.35">
      <c r="A64" s="46" t="s">
        <v>36</v>
      </c>
      <c r="B64" s="2">
        <v>0.52</v>
      </c>
    </row>
    <row r="65" spans="1:2" x14ac:dyDescent="0.35">
      <c r="A65" s="46" t="s">
        <v>29</v>
      </c>
      <c r="B65" s="2">
        <v>0.23</v>
      </c>
    </row>
    <row r="66" spans="1:2" x14ac:dyDescent="0.35">
      <c r="A66" s="46" t="s">
        <v>16</v>
      </c>
      <c r="B66" s="2">
        <v>0.2</v>
      </c>
    </row>
    <row r="67" spans="1:2" x14ac:dyDescent="0.35">
      <c r="A67" s="46" t="s">
        <v>87</v>
      </c>
      <c r="B67" s="2">
        <v>0.49</v>
      </c>
    </row>
    <row r="68" spans="1:2" x14ac:dyDescent="0.35">
      <c r="A68" s="46" t="s">
        <v>68</v>
      </c>
      <c r="B68" s="2">
        <v>0.52</v>
      </c>
    </row>
    <row r="69" spans="1:2" x14ac:dyDescent="0.35">
      <c r="A69" s="46" t="s">
        <v>104</v>
      </c>
      <c r="B69" s="2">
        <v>0.21</v>
      </c>
    </row>
    <row r="70" spans="1:2" x14ac:dyDescent="0.35">
      <c r="A70" s="46" t="s">
        <v>74</v>
      </c>
      <c r="B70" s="2">
        <v>0.28999999999999998</v>
      </c>
    </row>
    <row r="71" spans="1:2" x14ac:dyDescent="0.35">
      <c r="A71" s="46" t="s">
        <v>30</v>
      </c>
      <c r="B71" s="2">
        <v>0.54</v>
      </c>
    </row>
    <row r="72" spans="1:2" x14ac:dyDescent="0.35">
      <c r="A72" s="46" t="s">
        <v>23</v>
      </c>
      <c r="B72" s="2">
        <v>0.49</v>
      </c>
    </row>
    <row r="73" spans="1:2" x14ac:dyDescent="0.35">
      <c r="A73" s="46" t="s">
        <v>19</v>
      </c>
      <c r="B73" s="2">
        <v>0.42</v>
      </c>
    </row>
    <row r="74" spans="1:2" x14ac:dyDescent="0.35">
      <c r="A74" s="46" t="s">
        <v>14</v>
      </c>
      <c r="B74" s="2">
        <v>0.55000000000000004</v>
      </c>
    </row>
    <row r="75" spans="1:2" x14ac:dyDescent="0.35">
      <c r="A75" s="46" t="s">
        <v>45</v>
      </c>
      <c r="B75" s="2">
        <v>0.38</v>
      </c>
    </row>
    <row r="76" spans="1:2" x14ac:dyDescent="0.35">
      <c r="A76" s="46" t="s">
        <v>38</v>
      </c>
      <c r="B76" s="2">
        <v>0.48</v>
      </c>
    </row>
    <row r="77" spans="1:2" x14ac:dyDescent="0.35">
      <c r="A77" s="46" t="s">
        <v>28</v>
      </c>
      <c r="B77" s="2">
        <v>0.35</v>
      </c>
    </row>
    <row r="78" spans="1:2" x14ac:dyDescent="0.35">
      <c r="A78" s="46" t="s">
        <v>108</v>
      </c>
      <c r="B78" s="2">
        <v>0.34</v>
      </c>
    </row>
    <row r="79" spans="1:2" x14ac:dyDescent="0.35">
      <c r="A79" s="46" t="s">
        <v>24</v>
      </c>
      <c r="B79" s="2">
        <v>0.19</v>
      </c>
    </row>
    <row r="80" spans="1:2" x14ac:dyDescent="0.35">
      <c r="A80" s="46" t="s">
        <v>83</v>
      </c>
      <c r="B80" s="2">
        <v>0.46</v>
      </c>
    </row>
    <row r="81" spans="1:2" x14ac:dyDescent="0.35">
      <c r="A81" s="46" t="s">
        <v>7</v>
      </c>
      <c r="B81" s="2">
        <v>0.47</v>
      </c>
    </row>
    <row r="82" spans="1:2" x14ac:dyDescent="0.35">
      <c r="A82" s="46" t="s">
        <v>101</v>
      </c>
      <c r="B82" s="2">
        <v>0.04</v>
      </c>
    </row>
    <row r="83" spans="1:2" x14ac:dyDescent="0.35">
      <c r="A83" s="46" t="s">
        <v>47</v>
      </c>
      <c r="B83" s="2">
        <v>0.5</v>
      </c>
    </row>
    <row r="84" spans="1:2" x14ac:dyDescent="0.35">
      <c r="A84" s="46" t="s">
        <v>20</v>
      </c>
      <c r="B84" s="2">
        <v>0.33</v>
      </c>
    </row>
    <row r="85" spans="1:2" x14ac:dyDescent="0.35">
      <c r="A85" s="46" t="s">
        <v>92</v>
      </c>
      <c r="B85" s="2">
        <v>0.43</v>
      </c>
    </row>
    <row r="86" spans="1:2" x14ac:dyDescent="0.35">
      <c r="A86" s="46" t="s">
        <v>35</v>
      </c>
      <c r="B86" s="2">
        <v>0.46</v>
      </c>
    </row>
    <row r="87" spans="1:2" x14ac:dyDescent="0.35">
      <c r="A87" s="46" t="s">
        <v>58</v>
      </c>
      <c r="B87" s="2">
        <v>0.03</v>
      </c>
    </row>
    <row r="88" spans="1:2" x14ac:dyDescent="0.35">
      <c r="A88" s="46" t="s">
        <v>65</v>
      </c>
      <c r="B88" s="2">
        <v>0.54</v>
      </c>
    </row>
    <row r="89" spans="1:2" x14ac:dyDescent="0.35">
      <c r="A89" s="46" t="s">
        <v>88</v>
      </c>
      <c r="B89" s="2">
        <v>0.14000000000000001</v>
      </c>
    </row>
    <row r="90" spans="1:2" x14ac:dyDescent="0.35">
      <c r="A90" s="46" t="s">
        <v>90</v>
      </c>
      <c r="B90" s="2">
        <v>0.11</v>
      </c>
    </row>
    <row r="91" spans="1:2" x14ac:dyDescent="0.35">
      <c r="A91" s="46" t="s">
        <v>22</v>
      </c>
      <c r="B91" s="2">
        <v>0.46</v>
      </c>
    </row>
    <row r="92" spans="1:2" x14ac:dyDescent="0.35">
      <c r="A92" s="46" t="s">
        <v>56</v>
      </c>
      <c r="B92" s="2">
        <v>0.02</v>
      </c>
    </row>
    <row r="93" spans="1:2" x14ac:dyDescent="0.35">
      <c r="A93" s="46" t="s">
        <v>57</v>
      </c>
      <c r="B93" s="2">
        <v>0.22</v>
      </c>
    </row>
    <row r="94" spans="1:2" x14ac:dyDescent="0.35">
      <c r="A94" s="46" t="s">
        <v>10</v>
      </c>
      <c r="B94" s="2">
        <v>0.26</v>
      </c>
    </row>
    <row r="95" spans="1:2" x14ac:dyDescent="0.35">
      <c r="A95" s="46" t="s">
        <v>8</v>
      </c>
      <c r="B95" s="2">
        <v>0.25</v>
      </c>
    </row>
    <row r="96" spans="1:2" x14ac:dyDescent="0.35">
      <c r="A96" s="46" t="s">
        <v>99</v>
      </c>
      <c r="B96" s="2">
        <v>0.02</v>
      </c>
    </row>
    <row r="97" spans="1:2" x14ac:dyDescent="0.35">
      <c r="A97" s="46" t="s">
        <v>32</v>
      </c>
      <c r="B97" s="2">
        <v>0.18</v>
      </c>
    </row>
    <row r="98" spans="1:2" x14ac:dyDescent="0.35">
      <c r="A98" s="46" t="s">
        <v>94</v>
      </c>
      <c r="B98" s="2">
        <v>0.48</v>
      </c>
    </row>
    <row r="99" spans="1:2" x14ac:dyDescent="0.35">
      <c r="A99" s="46" t="s">
        <v>43</v>
      </c>
      <c r="B99" s="2">
        <v>0.41</v>
      </c>
    </row>
    <row r="100" spans="1:2" x14ac:dyDescent="0.35">
      <c r="A100" s="46" t="s">
        <v>95</v>
      </c>
      <c r="B100" s="2">
        <v>0.48</v>
      </c>
    </row>
    <row r="101" spans="1:2" x14ac:dyDescent="0.35">
      <c r="A101" s="46" t="s">
        <v>49</v>
      </c>
      <c r="B101" s="2">
        <v>0.02</v>
      </c>
    </row>
    <row r="102" spans="1:2" x14ac:dyDescent="0.35">
      <c r="A102" s="46" t="s">
        <v>110</v>
      </c>
      <c r="B102" s="2">
        <v>0.02</v>
      </c>
    </row>
    <row r="103" spans="1:2" x14ac:dyDescent="0.35">
      <c r="A103" s="46" t="s">
        <v>60</v>
      </c>
      <c r="B103" s="2">
        <v>0.55000000000000004</v>
      </c>
    </row>
    <row r="104" spans="1:2" x14ac:dyDescent="0.35">
      <c r="A104" s="46" t="s">
        <v>111</v>
      </c>
      <c r="B104" s="2">
        <v>0.02</v>
      </c>
    </row>
    <row r="105" spans="1:2" x14ac:dyDescent="0.35">
      <c r="A105" s="46" t="s">
        <v>69</v>
      </c>
      <c r="B105" s="2">
        <v>0.22</v>
      </c>
    </row>
    <row r="106" spans="1:2" x14ac:dyDescent="0.35">
      <c r="A106" s="46" t="s">
        <v>93</v>
      </c>
      <c r="B106" s="2">
        <v>0.5</v>
      </c>
    </row>
    <row r="107" spans="1:2" x14ac:dyDescent="0.35">
      <c r="A107" s="46" t="s">
        <v>98</v>
      </c>
      <c r="B107" s="2">
        <v>0.08</v>
      </c>
    </row>
    <row r="108" spans="1:2" x14ac:dyDescent="0.35">
      <c r="A108" s="46" t="s">
        <v>113</v>
      </c>
      <c r="B108" s="2">
        <v>0.5</v>
      </c>
    </row>
    <row r="109" spans="1:2" x14ac:dyDescent="0.35">
      <c r="A109" s="46" t="s">
        <v>91</v>
      </c>
      <c r="B109" s="2">
        <v>0.14000000000000001</v>
      </c>
    </row>
    <row r="110" spans="1:2" x14ac:dyDescent="0.35">
      <c r="A110" s="46" t="s">
        <v>75</v>
      </c>
      <c r="B110" s="2">
        <v>0.43</v>
      </c>
    </row>
    <row r="111" spans="1:2" x14ac:dyDescent="0.35">
      <c r="A111" s="46" t="s">
        <v>9</v>
      </c>
      <c r="B111" s="2">
        <v>0.37</v>
      </c>
    </row>
    <row r="112" spans="1:2" x14ac:dyDescent="0.35">
      <c r="A112" s="46" t="s">
        <v>76</v>
      </c>
      <c r="B112" s="2">
        <v>0.43</v>
      </c>
    </row>
    <row r="113" spans="1:2" x14ac:dyDescent="0.35">
      <c r="A113" s="46" t="s">
        <v>150</v>
      </c>
      <c r="B113" s="2">
        <v>0.64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1B80D-871F-4304-A809-26DE75395E4F}">
  <dimension ref="A3:B113"/>
  <sheetViews>
    <sheetView workbookViewId="0">
      <selection activeCell="A16" sqref="A16"/>
    </sheetView>
  </sheetViews>
  <sheetFormatPr defaultRowHeight="14.5" x14ac:dyDescent="0.35"/>
  <cols>
    <col min="1" max="1" width="86.1796875" bestFit="1" customWidth="1"/>
    <col min="2" max="2" width="16.26953125" bestFit="1" customWidth="1"/>
  </cols>
  <sheetData>
    <row r="3" spans="1:2" x14ac:dyDescent="0.35">
      <c r="A3" s="45" t="s">
        <v>149</v>
      </c>
      <c r="B3" t="s">
        <v>153</v>
      </c>
    </row>
    <row r="4" spans="1:2" x14ac:dyDescent="0.35">
      <c r="A4" s="46" t="s">
        <v>44</v>
      </c>
      <c r="B4" s="2">
        <v>4.5</v>
      </c>
    </row>
    <row r="5" spans="1:2" x14ac:dyDescent="0.35">
      <c r="A5" s="46" t="s">
        <v>17</v>
      </c>
      <c r="B5" s="2">
        <v>4.7</v>
      </c>
    </row>
    <row r="6" spans="1:2" x14ac:dyDescent="0.35">
      <c r="A6" s="46" t="s">
        <v>6</v>
      </c>
      <c r="B6" s="2">
        <v>4.5</v>
      </c>
    </row>
    <row r="7" spans="1:2" x14ac:dyDescent="0.35">
      <c r="A7" s="46" t="s">
        <v>33</v>
      </c>
      <c r="B7" s="2">
        <v>3.8</v>
      </c>
    </row>
    <row r="8" spans="1:2" x14ac:dyDescent="0.35">
      <c r="A8" s="46" t="s">
        <v>37</v>
      </c>
      <c r="B8" s="2">
        <v>4.7</v>
      </c>
    </row>
    <row r="9" spans="1:2" x14ac:dyDescent="0.35">
      <c r="A9" s="46" t="s">
        <v>67</v>
      </c>
      <c r="B9" s="2">
        <v>2.8</v>
      </c>
    </row>
    <row r="10" spans="1:2" x14ac:dyDescent="0.35">
      <c r="A10" s="46" t="s">
        <v>63</v>
      </c>
      <c r="B10" s="2">
        <v>3.9</v>
      </c>
    </row>
    <row r="11" spans="1:2" x14ac:dyDescent="0.35">
      <c r="A11" s="46" t="s">
        <v>15</v>
      </c>
      <c r="B11" s="2">
        <v>3.8</v>
      </c>
    </row>
    <row r="12" spans="1:2" x14ac:dyDescent="0.35">
      <c r="A12" s="46" t="s">
        <v>12</v>
      </c>
      <c r="B12" s="2">
        <v>4.5999999999999996</v>
      </c>
    </row>
    <row r="13" spans="1:2" x14ac:dyDescent="0.35">
      <c r="A13" s="46" t="s">
        <v>107</v>
      </c>
      <c r="B13" s="2">
        <v>3.9</v>
      </c>
    </row>
    <row r="14" spans="1:2" x14ac:dyDescent="0.35">
      <c r="A14" s="46" t="s">
        <v>86</v>
      </c>
      <c r="B14" s="2">
        <v>3.9</v>
      </c>
    </row>
    <row r="15" spans="1:2" x14ac:dyDescent="0.35">
      <c r="A15" s="46" t="s">
        <v>11</v>
      </c>
      <c r="B15" s="2">
        <v>4</v>
      </c>
    </row>
    <row r="16" spans="1:2" x14ac:dyDescent="0.35">
      <c r="A16" s="46" t="s">
        <v>106</v>
      </c>
      <c r="B16" s="2">
        <v>3.9</v>
      </c>
    </row>
    <row r="17" spans="1:2" x14ac:dyDescent="0.35">
      <c r="A17" s="46" t="s">
        <v>97</v>
      </c>
      <c r="B17" s="2">
        <v>3.9</v>
      </c>
    </row>
    <row r="18" spans="1:2" x14ac:dyDescent="0.35">
      <c r="A18" s="46" t="s">
        <v>53</v>
      </c>
      <c r="B18" s="2">
        <v>3.9</v>
      </c>
    </row>
    <row r="19" spans="1:2" x14ac:dyDescent="0.35">
      <c r="A19" s="46" t="s">
        <v>79</v>
      </c>
      <c r="B19" s="2">
        <v>3.9</v>
      </c>
    </row>
    <row r="20" spans="1:2" x14ac:dyDescent="0.35">
      <c r="A20" s="46" t="s">
        <v>72</v>
      </c>
      <c r="B20" s="2">
        <v>3</v>
      </c>
    </row>
    <row r="21" spans="1:2" x14ac:dyDescent="0.35">
      <c r="A21" s="46" t="s">
        <v>71</v>
      </c>
      <c r="B21" s="2">
        <v>2.2999999999999998</v>
      </c>
    </row>
    <row r="22" spans="1:2" x14ac:dyDescent="0.35">
      <c r="A22" s="46" t="s">
        <v>25</v>
      </c>
      <c r="B22" s="2">
        <v>4.5999999999999996</v>
      </c>
    </row>
    <row r="23" spans="1:2" x14ac:dyDescent="0.35">
      <c r="A23" s="46" t="s">
        <v>80</v>
      </c>
      <c r="B23" s="2">
        <v>3.9</v>
      </c>
    </row>
    <row r="24" spans="1:2" x14ac:dyDescent="0.35">
      <c r="A24" s="46" t="s">
        <v>26</v>
      </c>
      <c r="B24" s="2">
        <v>3.3</v>
      </c>
    </row>
    <row r="25" spans="1:2" x14ac:dyDescent="0.35">
      <c r="A25" s="46" t="s">
        <v>100</v>
      </c>
      <c r="B25" s="2">
        <v>3.9</v>
      </c>
    </row>
    <row r="26" spans="1:2" x14ac:dyDescent="0.35">
      <c r="A26" s="46" t="s">
        <v>18</v>
      </c>
      <c r="B26" s="2">
        <v>4.8</v>
      </c>
    </row>
    <row r="27" spans="1:2" x14ac:dyDescent="0.35">
      <c r="A27" s="46" t="s">
        <v>46</v>
      </c>
      <c r="B27" s="2">
        <v>3.9</v>
      </c>
    </row>
    <row r="28" spans="1:2" x14ac:dyDescent="0.35">
      <c r="A28" s="46" t="s">
        <v>27</v>
      </c>
      <c r="B28" s="2">
        <v>3.9</v>
      </c>
    </row>
    <row r="29" spans="1:2" x14ac:dyDescent="0.35">
      <c r="A29" s="46" t="s">
        <v>64</v>
      </c>
      <c r="B29" s="2">
        <v>2.5</v>
      </c>
    </row>
    <row r="30" spans="1:2" x14ac:dyDescent="0.35">
      <c r="A30" s="46" t="s">
        <v>34</v>
      </c>
      <c r="B30" s="2">
        <v>4.0999999999999996</v>
      </c>
    </row>
    <row r="31" spans="1:2" x14ac:dyDescent="0.35">
      <c r="A31" s="46" t="s">
        <v>40</v>
      </c>
      <c r="B31" s="2">
        <v>4.5</v>
      </c>
    </row>
    <row r="32" spans="1:2" x14ac:dyDescent="0.35">
      <c r="A32" s="46" t="s">
        <v>39</v>
      </c>
      <c r="B32" s="2">
        <v>4.7</v>
      </c>
    </row>
    <row r="33" spans="1:2" x14ac:dyDescent="0.35">
      <c r="A33" s="46" t="s">
        <v>85</v>
      </c>
      <c r="B33" s="2">
        <v>3.9</v>
      </c>
    </row>
    <row r="34" spans="1:2" x14ac:dyDescent="0.35">
      <c r="A34" s="46" t="s">
        <v>66</v>
      </c>
      <c r="B34" s="2">
        <v>2.1</v>
      </c>
    </row>
    <row r="35" spans="1:2" x14ac:dyDescent="0.35">
      <c r="A35" s="46" t="s">
        <v>112</v>
      </c>
      <c r="B35" s="2">
        <v>3.9</v>
      </c>
    </row>
    <row r="36" spans="1:2" x14ac:dyDescent="0.35">
      <c r="A36" s="46" t="s">
        <v>96</v>
      </c>
      <c r="B36" s="2">
        <v>3.9</v>
      </c>
    </row>
    <row r="37" spans="1:2" x14ac:dyDescent="0.35">
      <c r="A37" s="46" t="s">
        <v>51</v>
      </c>
      <c r="B37" s="2">
        <v>3.9</v>
      </c>
    </row>
    <row r="38" spans="1:2" x14ac:dyDescent="0.35">
      <c r="A38" s="46" t="s">
        <v>82</v>
      </c>
      <c r="B38" s="2">
        <v>3.9</v>
      </c>
    </row>
    <row r="39" spans="1:2" x14ac:dyDescent="0.35">
      <c r="A39" s="46" t="s">
        <v>77</v>
      </c>
      <c r="B39" s="2">
        <v>2.2000000000000002</v>
      </c>
    </row>
    <row r="40" spans="1:2" x14ac:dyDescent="0.35">
      <c r="A40" s="46" t="s">
        <v>103</v>
      </c>
      <c r="B40" s="2">
        <v>3.9</v>
      </c>
    </row>
    <row r="41" spans="1:2" x14ac:dyDescent="0.35">
      <c r="A41" s="46" t="s">
        <v>105</v>
      </c>
      <c r="B41" s="2">
        <v>3.9</v>
      </c>
    </row>
    <row r="42" spans="1:2" x14ac:dyDescent="0.35">
      <c r="A42" s="46" t="s">
        <v>73</v>
      </c>
      <c r="B42" s="2">
        <v>2.6</v>
      </c>
    </row>
    <row r="43" spans="1:2" x14ac:dyDescent="0.35">
      <c r="A43" s="46" t="s">
        <v>62</v>
      </c>
      <c r="B43" s="2">
        <v>3.9</v>
      </c>
    </row>
    <row r="44" spans="1:2" x14ac:dyDescent="0.35">
      <c r="A44" s="46" t="s">
        <v>21</v>
      </c>
      <c r="B44" s="2">
        <v>5</v>
      </c>
    </row>
    <row r="45" spans="1:2" x14ac:dyDescent="0.35">
      <c r="A45" s="46" t="s">
        <v>70</v>
      </c>
      <c r="B45" s="2">
        <v>2.2000000000000002</v>
      </c>
    </row>
    <row r="46" spans="1:2" x14ac:dyDescent="0.35">
      <c r="A46" s="46" t="s">
        <v>102</v>
      </c>
      <c r="B46" s="2">
        <v>3.9</v>
      </c>
    </row>
    <row r="47" spans="1:2" x14ac:dyDescent="0.35">
      <c r="A47" s="46" t="s">
        <v>48</v>
      </c>
      <c r="B47" s="2">
        <v>3.9</v>
      </c>
    </row>
    <row r="48" spans="1:2" x14ac:dyDescent="0.35">
      <c r="A48" s="46" t="s">
        <v>84</v>
      </c>
      <c r="B48" s="2">
        <v>5</v>
      </c>
    </row>
    <row r="49" spans="1:2" x14ac:dyDescent="0.35">
      <c r="A49" s="46" t="s">
        <v>114</v>
      </c>
      <c r="B49" s="2">
        <v>3.9</v>
      </c>
    </row>
    <row r="50" spans="1:2" x14ac:dyDescent="0.35">
      <c r="A50" s="46" t="s">
        <v>55</v>
      </c>
      <c r="B50" s="2">
        <v>3.9</v>
      </c>
    </row>
    <row r="51" spans="1:2" x14ac:dyDescent="0.35">
      <c r="A51" s="46" t="s">
        <v>52</v>
      </c>
      <c r="B51" s="2">
        <v>3.9</v>
      </c>
    </row>
    <row r="52" spans="1:2" x14ac:dyDescent="0.35">
      <c r="A52" s="46" t="s">
        <v>89</v>
      </c>
      <c r="B52" s="2">
        <v>3.9</v>
      </c>
    </row>
    <row r="53" spans="1:2" x14ac:dyDescent="0.35">
      <c r="A53" s="46" t="s">
        <v>109</v>
      </c>
      <c r="B53" s="2">
        <v>3.9</v>
      </c>
    </row>
    <row r="54" spans="1:2" x14ac:dyDescent="0.35">
      <c r="A54" s="46" t="s">
        <v>50</v>
      </c>
      <c r="B54" s="2">
        <v>3.9</v>
      </c>
    </row>
    <row r="55" spans="1:2" x14ac:dyDescent="0.35">
      <c r="A55" s="46" t="s">
        <v>61</v>
      </c>
      <c r="B55" s="2">
        <v>3.9</v>
      </c>
    </row>
    <row r="56" spans="1:2" x14ac:dyDescent="0.35">
      <c r="A56" s="46" t="s">
        <v>42</v>
      </c>
      <c r="B56" s="2">
        <v>5</v>
      </c>
    </row>
    <row r="57" spans="1:2" x14ac:dyDescent="0.35">
      <c r="A57" s="46" t="s">
        <v>54</v>
      </c>
      <c r="B57" s="2">
        <v>3.9</v>
      </c>
    </row>
    <row r="58" spans="1:2" x14ac:dyDescent="0.35">
      <c r="A58" s="46" t="s">
        <v>81</v>
      </c>
      <c r="B58" s="2">
        <v>3.9</v>
      </c>
    </row>
    <row r="59" spans="1:2" x14ac:dyDescent="0.35">
      <c r="A59" s="46" t="s">
        <v>59</v>
      </c>
      <c r="B59" s="2">
        <v>3.9</v>
      </c>
    </row>
    <row r="60" spans="1:2" x14ac:dyDescent="0.35">
      <c r="A60" s="46" t="s">
        <v>13</v>
      </c>
      <c r="B60" s="2">
        <v>4</v>
      </c>
    </row>
    <row r="61" spans="1:2" x14ac:dyDescent="0.35">
      <c r="A61" s="46" t="s">
        <v>41</v>
      </c>
      <c r="B61" s="2">
        <v>5</v>
      </c>
    </row>
    <row r="62" spans="1:2" x14ac:dyDescent="0.35">
      <c r="A62" s="46" t="s">
        <v>78</v>
      </c>
      <c r="B62" s="2">
        <v>2.1</v>
      </c>
    </row>
    <row r="63" spans="1:2" x14ac:dyDescent="0.35">
      <c r="A63" s="46" t="s">
        <v>31</v>
      </c>
      <c r="B63" s="2">
        <v>4.5999999999999996</v>
      </c>
    </row>
    <row r="64" spans="1:2" x14ac:dyDescent="0.35">
      <c r="A64" s="46" t="s">
        <v>36</v>
      </c>
      <c r="B64" s="2">
        <v>4.3</v>
      </c>
    </row>
    <row r="65" spans="1:2" x14ac:dyDescent="0.35">
      <c r="A65" s="46" t="s">
        <v>29</v>
      </c>
      <c r="B65" s="2">
        <v>4.4000000000000004</v>
      </c>
    </row>
    <row r="66" spans="1:2" x14ac:dyDescent="0.35">
      <c r="A66" s="46" t="s">
        <v>16</v>
      </c>
      <c r="B66" s="2">
        <v>4.0999999999999996</v>
      </c>
    </row>
    <row r="67" spans="1:2" x14ac:dyDescent="0.35">
      <c r="A67" s="46" t="s">
        <v>87</v>
      </c>
      <c r="B67" s="2">
        <v>4</v>
      </c>
    </row>
    <row r="68" spans="1:2" x14ac:dyDescent="0.35">
      <c r="A68" s="46" t="s">
        <v>68</v>
      </c>
      <c r="B68" s="2">
        <v>2.7</v>
      </c>
    </row>
    <row r="69" spans="1:2" x14ac:dyDescent="0.35">
      <c r="A69" s="46" t="s">
        <v>104</v>
      </c>
      <c r="B69" s="2">
        <v>5</v>
      </c>
    </row>
    <row r="70" spans="1:2" x14ac:dyDescent="0.35">
      <c r="A70" s="46" t="s">
        <v>74</v>
      </c>
      <c r="B70" s="2">
        <v>3</v>
      </c>
    </row>
    <row r="71" spans="1:2" x14ac:dyDescent="0.35">
      <c r="A71" s="46" t="s">
        <v>30</v>
      </c>
      <c r="B71" s="2">
        <v>4.3</v>
      </c>
    </row>
    <row r="72" spans="1:2" x14ac:dyDescent="0.35">
      <c r="A72" s="46" t="s">
        <v>23</v>
      </c>
      <c r="B72" s="2">
        <v>5</v>
      </c>
    </row>
    <row r="73" spans="1:2" x14ac:dyDescent="0.35">
      <c r="A73" s="46" t="s">
        <v>19</v>
      </c>
      <c r="B73" s="2">
        <v>4.5</v>
      </c>
    </row>
    <row r="74" spans="1:2" x14ac:dyDescent="0.35">
      <c r="A74" s="46" t="s">
        <v>14</v>
      </c>
      <c r="B74" s="2">
        <v>4.8</v>
      </c>
    </row>
    <row r="75" spans="1:2" x14ac:dyDescent="0.35">
      <c r="A75" s="46" t="s">
        <v>45</v>
      </c>
      <c r="B75" s="2">
        <v>3.9</v>
      </c>
    </row>
    <row r="76" spans="1:2" x14ac:dyDescent="0.35">
      <c r="A76" s="46" t="s">
        <v>38</v>
      </c>
      <c r="B76" s="2">
        <v>4.3</v>
      </c>
    </row>
    <row r="77" spans="1:2" x14ac:dyDescent="0.35">
      <c r="A77" s="46" t="s">
        <v>28</v>
      </c>
      <c r="B77" s="2">
        <v>4</v>
      </c>
    </row>
    <row r="78" spans="1:2" x14ac:dyDescent="0.35">
      <c r="A78" s="46" t="s">
        <v>108</v>
      </c>
      <c r="B78" s="2">
        <v>3.9</v>
      </c>
    </row>
    <row r="79" spans="1:2" x14ac:dyDescent="0.35">
      <c r="A79" s="46" t="s">
        <v>24</v>
      </c>
      <c r="B79" s="2">
        <v>4.5999999999999996</v>
      </c>
    </row>
    <row r="80" spans="1:2" x14ac:dyDescent="0.35">
      <c r="A80" s="46" t="s">
        <v>83</v>
      </c>
      <c r="B80" s="2">
        <v>3</v>
      </c>
    </row>
    <row r="81" spans="1:2" x14ac:dyDescent="0.35">
      <c r="A81" s="46" t="s">
        <v>7</v>
      </c>
      <c r="B81" s="2">
        <v>4.0999999999999996</v>
      </c>
    </row>
    <row r="82" spans="1:2" x14ac:dyDescent="0.35">
      <c r="A82" s="46" t="s">
        <v>101</v>
      </c>
      <c r="B82" s="2">
        <v>3.9</v>
      </c>
    </row>
    <row r="83" spans="1:2" x14ac:dyDescent="0.35">
      <c r="A83" s="46" t="s">
        <v>47</v>
      </c>
      <c r="B83" s="2">
        <v>3.9</v>
      </c>
    </row>
    <row r="84" spans="1:2" x14ac:dyDescent="0.35">
      <c r="A84" s="46" t="s">
        <v>20</v>
      </c>
      <c r="B84" s="2">
        <v>4.2</v>
      </c>
    </row>
    <row r="85" spans="1:2" x14ac:dyDescent="0.35">
      <c r="A85" s="46" t="s">
        <v>92</v>
      </c>
      <c r="B85" s="2">
        <v>3.9</v>
      </c>
    </row>
    <row r="86" spans="1:2" x14ac:dyDescent="0.35">
      <c r="A86" s="46" t="s">
        <v>35</v>
      </c>
      <c r="B86" s="2">
        <v>3.9</v>
      </c>
    </row>
    <row r="87" spans="1:2" x14ac:dyDescent="0.35">
      <c r="A87" s="46" t="s">
        <v>58</v>
      </c>
      <c r="B87" s="2">
        <v>3.9</v>
      </c>
    </row>
    <row r="88" spans="1:2" x14ac:dyDescent="0.35">
      <c r="A88" s="46" t="s">
        <v>65</v>
      </c>
      <c r="B88" s="2">
        <v>3</v>
      </c>
    </row>
    <row r="89" spans="1:2" x14ac:dyDescent="0.35">
      <c r="A89" s="46" t="s">
        <v>88</v>
      </c>
      <c r="B89" s="2">
        <v>3.9</v>
      </c>
    </row>
    <row r="90" spans="1:2" x14ac:dyDescent="0.35">
      <c r="A90" s="46" t="s">
        <v>90</v>
      </c>
      <c r="B90" s="2">
        <v>3.9</v>
      </c>
    </row>
    <row r="91" spans="1:2" x14ac:dyDescent="0.35">
      <c r="A91" s="46" t="s">
        <v>22</v>
      </c>
      <c r="B91" s="2">
        <v>5</v>
      </c>
    </row>
    <row r="92" spans="1:2" x14ac:dyDescent="0.35">
      <c r="A92" s="46" t="s">
        <v>56</v>
      </c>
      <c r="B92" s="2">
        <v>3.9</v>
      </c>
    </row>
    <row r="93" spans="1:2" x14ac:dyDescent="0.35">
      <c r="A93" s="46" t="s">
        <v>57</v>
      </c>
      <c r="B93" s="2">
        <v>3.9</v>
      </c>
    </row>
    <row r="94" spans="1:2" x14ac:dyDescent="0.35">
      <c r="A94" s="46" t="s">
        <v>10</v>
      </c>
      <c r="B94" s="2">
        <v>4.8</v>
      </c>
    </row>
    <row r="95" spans="1:2" x14ac:dyDescent="0.35">
      <c r="A95" s="46" t="s">
        <v>8</v>
      </c>
      <c r="B95" s="2">
        <v>4.5999999999999996</v>
      </c>
    </row>
    <row r="96" spans="1:2" x14ac:dyDescent="0.35">
      <c r="A96" s="46" t="s">
        <v>99</v>
      </c>
      <c r="B96" s="2">
        <v>3.9</v>
      </c>
    </row>
    <row r="97" spans="1:2" x14ac:dyDescent="0.35">
      <c r="A97" s="46" t="s">
        <v>32</v>
      </c>
      <c r="B97" s="2">
        <v>3.8</v>
      </c>
    </row>
    <row r="98" spans="1:2" x14ac:dyDescent="0.35">
      <c r="A98" s="46" t="s">
        <v>94</v>
      </c>
      <c r="B98" s="2">
        <v>3.9</v>
      </c>
    </row>
    <row r="99" spans="1:2" x14ac:dyDescent="0.35">
      <c r="A99" s="46" t="s">
        <v>43</v>
      </c>
      <c r="B99" s="2">
        <v>4.3</v>
      </c>
    </row>
    <row r="100" spans="1:2" x14ac:dyDescent="0.35">
      <c r="A100" s="46" t="s">
        <v>95</v>
      </c>
      <c r="B100" s="2">
        <v>3.9</v>
      </c>
    </row>
    <row r="101" spans="1:2" x14ac:dyDescent="0.35">
      <c r="A101" s="46" t="s">
        <v>49</v>
      </c>
      <c r="B101" s="2">
        <v>3.9</v>
      </c>
    </row>
    <row r="102" spans="1:2" x14ac:dyDescent="0.35">
      <c r="A102" s="46" t="s">
        <v>110</v>
      </c>
      <c r="B102" s="2">
        <v>3.9</v>
      </c>
    </row>
    <row r="103" spans="1:2" x14ac:dyDescent="0.35">
      <c r="A103" s="46" t="s">
        <v>60</v>
      </c>
      <c r="B103" s="2">
        <v>3.9</v>
      </c>
    </row>
    <row r="104" spans="1:2" x14ac:dyDescent="0.35">
      <c r="A104" s="46" t="s">
        <v>111</v>
      </c>
      <c r="B104" s="2">
        <v>3.9</v>
      </c>
    </row>
    <row r="105" spans="1:2" x14ac:dyDescent="0.35">
      <c r="A105" s="46" t="s">
        <v>69</v>
      </c>
      <c r="B105" s="2">
        <v>2.9</v>
      </c>
    </row>
    <row r="106" spans="1:2" x14ac:dyDescent="0.35">
      <c r="A106" s="46" t="s">
        <v>93</v>
      </c>
      <c r="B106" s="2">
        <v>3.9</v>
      </c>
    </row>
    <row r="107" spans="1:2" x14ac:dyDescent="0.35">
      <c r="A107" s="46" t="s">
        <v>98</v>
      </c>
      <c r="B107" s="2">
        <v>3.9</v>
      </c>
    </row>
    <row r="108" spans="1:2" x14ac:dyDescent="0.35">
      <c r="A108" s="46" t="s">
        <v>113</v>
      </c>
      <c r="B108" s="2">
        <v>2</v>
      </c>
    </row>
    <row r="109" spans="1:2" x14ac:dyDescent="0.35">
      <c r="A109" s="46" t="s">
        <v>91</v>
      </c>
      <c r="B109" s="2">
        <v>3.9</v>
      </c>
    </row>
    <row r="110" spans="1:2" x14ac:dyDescent="0.35">
      <c r="A110" s="46" t="s">
        <v>75</v>
      </c>
      <c r="B110" s="2">
        <v>2.2999999999999998</v>
      </c>
    </row>
    <row r="111" spans="1:2" x14ac:dyDescent="0.35">
      <c r="A111" s="46" t="s">
        <v>9</v>
      </c>
      <c r="B111" s="2">
        <v>4.7</v>
      </c>
    </row>
    <row r="112" spans="1:2" x14ac:dyDescent="0.35">
      <c r="A112" s="46" t="s">
        <v>76</v>
      </c>
      <c r="B112" s="2">
        <v>3</v>
      </c>
    </row>
    <row r="113" spans="1:2" x14ac:dyDescent="0.35">
      <c r="A113" s="46" t="s">
        <v>150</v>
      </c>
      <c r="B113" s="2">
        <v>3.8946428571428546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30CF87-3ABF-4502-92B8-92DA9DA7E300}">
  <dimension ref="A3:B113"/>
  <sheetViews>
    <sheetView workbookViewId="0">
      <selection activeCell="B9" sqref="B9"/>
    </sheetView>
  </sheetViews>
  <sheetFormatPr defaultRowHeight="14.5" x14ac:dyDescent="0.35"/>
  <cols>
    <col min="1" max="1" width="86.1796875" bestFit="1" customWidth="1"/>
    <col min="2" max="2" width="15.81640625" bestFit="1" customWidth="1"/>
    <col min="3" max="4" width="13.54296875" bestFit="1" customWidth="1"/>
  </cols>
  <sheetData>
    <row r="3" spans="1:2" x14ac:dyDescent="0.35">
      <c r="A3" s="45" t="s">
        <v>149</v>
      </c>
      <c r="B3" t="s">
        <v>156</v>
      </c>
    </row>
    <row r="4" spans="1:2" x14ac:dyDescent="0.35">
      <c r="A4" s="46" t="s">
        <v>44</v>
      </c>
      <c r="B4" s="2">
        <v>22</v>
      </c>
    </row>
    <row r="5" spans="1:2" x14ac:dyDescent="0.35">
      <c r="A5" s="46" t="s">
        <v>17</v>
      </c>
      <c r="B5" s="2">
        <v>5</v>
      </c>
    </row>
    <row r="6" spans="1:2" x14ac:dyDescent="0.35">
      <c r="A6" s="46" t="s">
        <v>6</v>
      </c>
      <c r="B6" s="2">
        <v>22</v>
      </c>
    </row>
    <row r="7" spans="1:2" x14ac:dyDescent="0.35">
      <c r="A7" s="46" t="s">
        <v>33</v>
      </c>
      <c r="B7" s="2">
        <v>14</v>
      </c>
    </row>
    <row r="8" spans="1:2" x14ac:dyDescent="0.35">
      <c r="A8" s="46" t="s">
        <v>37</v>
      </c>
      <c r="B8" s="2">
        <v>15</v>
      </c>
    </row>
    <row r="9" spans="1:2" x14ac:dyDescent="0.35">
      <c r="A9" s="46" t="s">
        <v>67</v>
      </c>
      <c r="B9" s="2">
        <v>1</v>
      </c>
    </row>
    <row r="10" spans="1:2" x14ac:dyDescent="0.35">
      <c r="A10" s="46" t="s">
        <v>63</v>
      </c>
      <c r="B10" s="2">
        <v>14</v>
      </c>
    </row>
    <row r="11" spans="1:2" x14ac:dyDescent="0.35">
      <c r="A11" s="46" t="s">
        <v>15</v>
      </c>
      <c r="B11" s="2">
        <v>20</v>
      </c>
    </row>
    <row r="12" spans="1:2" x14ac:dyDescent="0.35">
      <c r="A12" s="46" t="s">
        <v>12</v>
      </c>
      <c r="B12" s="2">
        <v>2</v>
      </c>
    </row>
    <row r="13" spans="1:2" x14ac:dyDescent="0.35">
      <c r="A13" s="46" t="s">
        <v>107</v>
      </c>
      <c r="B13" s="2">
        <v>14</v>
      </c>
    </row>
    <row r="14" spans="1:2" x14ac:dyDescent="0.35">
      <c r="A14" s="46" t="s">
        <v>86</v>
      </c>
      <c r="B14" s="2">
        <v>14</v>
      </c>
    </row>
    <row r="15" spans="1:2" x14ac:dyDescent="0.35">
      <c r="A15" s="46" t="s">
        <v>11</v>
      </c>
      <c r="B15" s="2">
        <v>12</v>
      </c>
    </row>
    <row r="16" spans="1:2" x14ac:dyDescent="0.35">
      <c r="A16" s="46" t="s">
        <v>106</v>
      </c>
      <c r="B16" s="2">
        <v>14</v>
      </c>
    </row>
    <row r="17" spans="1:2" x14ac:dyDescent="0.35">
      <c r="A17" s="46" t="s">
        <v>97</v>
      </c>
      <c r="B17" s="2">
        <v>14</v>
      </c>
    </row>
    <row r="18" spans="1:2" x14ac:dyDescent="0.35">
      <c r="A18" s="46" t="s">
        <v>53</v>
      </c>
      <c r="B18" s="2">
        <v>14</v>
      </c>
    </row>
    <row r="19" spans="1:2" x14ac:dyDescent="0.35">
      <c r="A19" s="46" t="s">
        <v>79</v>
      </c>
      <c r="B19" s="2">
        <v>14</v>
      </c>
    </row>
    <row r="20" spans="1:2" x14ac:dyDescent="0.35">
      <c r="A20" s="46" t="s">
        <v>72</v>
      </c>
      <c r="B20" s="2">
        <v>20</v>
      </c>
    </row>
    <row r="21" spans="1:2" x14ac:dyDescent="0.35">
      <c r="A21" s="46" t="s">
        <v>71</v>
      </c>
      <c r="B21" s="2">
        <v>18</v>
      </c>
    </row>
    <row r="22" spans="1:2" x14ac:dyDescent="0.35">
      <c r="A22" s="46" t="s">
        <v>25</v>
      </c>
      <c r="B22" s="2">
        <v>4</v>
      </c>
    </row>
    <row r="23" spans="1:2" x14ac:dyDescent="0.35">
      <c r="A23" s="46" t="s">
        <v>80</v>
      </c>
      <c r="B23" s="2">
        <v>14</v>
      </c>
    </row>
    <row r="24" spans="1:2" x14ac:dyDescent="0.35">
      <c r="A24" s="46" t="s">
        <v>26</v>
      </c>
      <c r="B24" s="2">
        <v>14</v>
      </c>
    </row>
    <row r="25" spans="1:2" x14ac:dyDescent="0.35">
      <c r="A25" s="46" t="s">
        <v>100</v>
      </c>
      <c r="B25" s="2">
        <v>14</v>
      </c>
    </row>
    <row r="26" spans="1:2" x14ac:dyDescent="0.35">
      <c r="A26" s="46" t="s">
        <v>18</v>
      </c>
      <c r="B26" s="2">
        <v>15</v>
      </c>
    </row>
    <row r="27" spans="1:2" x14ac:dyDescent="0.35">
      <c r="A27" s="46" t="s">
        <v>46</v>
      </c>
      <c r="B27" s="2">
        <v>14</v>
      </c>
    </row>
    <row r="28" spans="1:2" x14ac:dyDescent="0.35">
      <c r="A28" s="46" t="s">
        <v>27</v>
      </c>
      <c r="B28" s="2">
        <v>14</v>
      </c>
    </row>
    <row r="29" spans="1:2" x14ac:dyDescent="0.35">
      <c r="A29" s="46" t="s">
        <v>64</v>
      </c>
      <c r="B29" s="2">
        <v>19</v>
      </c>
    </row>
    <row r="30" spans="1:2" x14ac:dyDescent="0.35">
      <c r="A30" s="46" t="s">
        <v>34</v>
      </c>
      <c r="B30" s="2">
        <v>9</v>
      </c>
    </row>
    <row r="31" spans="1:2" x14ac:dyDescent="0.35">
      <c r="A31" s="46" t="s">
        <v>40</v>
      </c>
      <c r="B31" s="2">
        <v>7</v>
      </c>
    </row>
    <row r="32" spans="1:2" x14ac:dyDescent="0.35">
      <c r="A32" s="46" t="s">
        <v>39</v>
      </c>
      <c r="B32" s="2">
        <v>9</v>
      </c>
    </row>
    <row r="33" spans="1:2" x14ac:dyDescent="0.35">
      <c r="A33" s="46" t="s">
        <v>85</v>
      </c>
      <c r="B33" s="2">
        <v>14</v>
      </c>
    </row>
    <row r="34" spans="1:2" x14ac:dyDescent="0.35">
      <c r="A34" s="46" t="s">
        <v>66</v>
      </c>
      <c r="B34" s="2">
        <v>14</v>
      </c>
    </row>
    <row r="35" spans="1:2" x14ac:dyDescent="0.35">
      <c r="A35" s="46" t="s">
        <v>112</v>
      </c>
      <c r="B35" s="2">
        <v>14</v>
      </c>
    </row>
    <row r="36" spans="1:2" x14ac:dyDescent="0.35">
      <c r="A36" s="46" t="s">
        <v>96</v>
      </c>
      <c r="B36" s="2">
        <v>14</v>
      </c>
    </row>
    <row r="37" spans="1:2" x14ac:dyDescent="0.35">
      <c r="A37" s="46" t="s">
        <v>51</v>
      </c>
      <c r="B37" s="2">
        <v>14</v>
      </c>
    </row>
    <row r="38" spans="1:2" x14ac:dyDescent="0.35">
      <c r="A38" s="46" t="s">
        <v>82</v>
      </c>
      <c r="B38" s="2">
        <v>14</v>
      </c>
    </row>
    <row r="39" spans="1:2" x14ac:dyDescent="0.35">
      <c r="A39" s="46" t="s">
        <v>77</v>
      </c>
      <c r="B39" s="2">
        <v>19</v>
      </c>
    </row>
    <row r="40" spans="1:2" x14ac:dyDescent="0.35">
      <c r="A40" s="46" t="s">
        <v>103</v>
      </c>
      <c r="B40" s="2">
        <v>14</v>
      </c>
    </row>
    <row r="41" spans="1:2" x14ac:dyDescent="0.35">
      <c r="A41" s="46" t="s">
        <v>105</v>
      </c>
      <c r="B41" s="2">
        <v>14</v>
      </c>
    </row>
    <row r="42" spans="1:2" x14ac:dyDescent="0.35">
      <c r="A42" s="46" t="s">
        <v>73</v>
      </c>
      <c r="B42" s="2">
        <v>10</v>
      </c>
    </row>
    <row r="43" spans="1:2" x14ac:dyDescent="0.35">
      <c r="A43" s="46" t="s">
        <v>62</v>
      </c>
      <c r="B43" s="2">
        <v>14</v>
      </c>
    </row>
    <row r="44" spans="1:2" x14ac:dyDescent="0.35">
      <c r="A44" s="46" t="s">
        <v>21</v>
      </c>
      <c r="B44" s="2">
        <v>22</v>
      </c>
    </row>
    <row r="45" spans="1:2" x14ac:dyDescent="0.35">
      <c r="A45" s="46" t="s">
        <v>70</v>
      </c>
      <c r="B45" s="2">
        <v>19</v>
      </c>
    </row>
    <row r="46" spans="1:2" x14ac:dyDescent="0.35">
      <c r="A46" s="46" t="s">
        <v>102</v>
      </c>
      <c r="B46" s="2">
        <v>14</v>
      </c>
    </row>
    <row r="47" spans="1:2" x14ac:dyDescent="0.35">
      <c r="A47" s="46" t="s">
        <v>48</v>
      </c>
      <c r="B47" s="2">
        <v>14</v>
      </c>
    </row>
    <row r="48" spans="1:2" x14ac:dyDescent="0.35">
      <c r="A48" s="46" t="s">
        <v>84</v>
      </c>
      <c r="B48" s="2">
        <v>23</v>
      </c>
    </row>
    <row r="49" spans="1:2" x14ac:dyDescent="0.35">
      <c r="A49" s="46" t="s">
        <v>114</v>
      </c>
      <c r="B49" s="2">
        <v>14</v>
      </c>
    </row>
    <row r="50" spans="1:2" x14ac:dyDescent="0.35">
      <c r="A50" s="46" t="s">
        <v>55</v>
      </c>
      <c r="B50" s="2">
        <v>14</v>
      </c>
    </row>
    <row r="51" spans="1:2" x14ac:dyDescent="0.35">
      <c r="A51" s="46" t="s">
        <v>52</v>
      </c>
      <c r="B51" s="2">
        <v>14</v>
      </c>
    </row>
    <row r="52" spans="1:2" x14ac:dyDescent="0.35">
      <c r="A52" s="46" t="s">
        <v>89</v>
      </c>
      <c r="B52" s="2">
        <v>14</v>
      </c>
    </row>
    <row r="53" spans="1:2" x14ac:dyDescent="0.35">
      <c r="A53" s="46" t="s">
        <v>109</v>
      </c>
      <c r="B53" s="2">
        <v>14</v>
      </c>
    </row>
    <row r="54" spans="1:2" x14ac:dyDescent="0.35">
      <c r="A54" s="46" t="s">
        <v>50</v>
      </c>
      <c r="B54" s="2">
        <v>14</v>
      </c>
    </row>
    <row r="55" spans="1:2" x14ac:dyDescent="0.35">
      <c r="A55" s="46" t="s">
        <v>61</v>
      </c>
      <c r="B55" s="2">
        <v>14</v>
      </c>
    </row>
    <row r="56" spans="1:2" x14ac:dyDescent="0.35">
      <c r="A56" s="46" t="s">
        <v>42</v>
      </c>
      <c r="B56" s="2">
        <v>22</v>
      </c>
    </row>
    <row r="57" spans="1:2" x14ac:dyDescent="0.35">
      <c r="A57" s="46" t="s">
        <v>54</v>
      </c>
      <c r="B57" s="2">
        <v>14</v>
      </c>
    </row>
    <row r="58" spans="1:2" x14ac:dyDescent="0.35">
      <c r="A58" s="46" t="s">
        <v>81</v>
      </c>
      <c r="B58" s="2">
        <v>14</v>
      </c>
    </row>
    <row r="59" spans="1:2" x14ac:dyDescent="0.35">
      <c r="A59" s="46" t="s">
        <v>59</v>
      </c>
      <c r="B59" s="2">
        <v>14</v>
      </c>
    </row>
    <row r="60" spans="1:2" x14ac:dyDescent="0.35">
      <c r="A60" s="46" t="s">
        <v>13</v>
      </c>
      <c r="B60" s="2">
        <v>22</v>
      </c>
    </row>
    <row r="61" spans="1:2" x14ac:dyDescent="0.35">
      <c r="A61" s="46" t="s">
        <v>41</v>
      </c>
      <c r="B61" s="2">
        <v>23</v>
      </c>
    </row>
    <row r="62" spans="1:2" x14ac:dyDescent="0.35">
      <c r="A62" s="46" t="s">
        <v>78</v>
      </c>
      <c r="B62" s="2">
        <v>18</v>
      </c>
    </row>
    <row r="63" spans="1:2" x14ac:dyDescent="0.35">
      <c r="A63" s="46" t="s">
        <v>31</v>
      </c>
      <c r="B63" s="2">
        <v>3</v>
      </c>
    </row>
    <row r="64" spans="1:2" x14ac:dyDescent="0.35">
      <c r="A64" s="46" t="s">
        <v>36</v>
      </c>
      <c r="B64" s="2">
        <v>17</v>
      </c>
    </row>
    <row r="65" spans="1:2" x14ac:dyDescent="0.35">
      <c r="A65" s="46" t="s">
        <v>29</v>
      </c>
      <c r="B65" s="2">
        <v>13</v>
      </c>
    </row>
    <row r="66" spans="1:2" x14ac:dyDescent="0.35">
      <c r="A66" s="46" t="s">
        <v>16</v>
      </c>
      <c r="B66" s="2">
        <v>15</v>
      </c>
    </row>
    <row r="67" spans="1:2" x14ac:dyDescent="0.35">
      <c r="A67" s="46" t="s">
        <v>87</v>
      </c>
      <c r="B67" s="2">
        <v>23</v>
      </c>
    </row>
    <row r="68" spans="1:2" x14ac:dyDescent="0.35">
      <c r="A68" s="46" t="s">
        <v>68</v>
      </c>
      <c r="B68" s="2">
        <v>12</v>
      </c>
    </row>
    <row r="69" spans="1:2" x14ac:dyDescent="0.35">
      <c r="A69" s="46" t="s">
        <v>104</v>
      </c>
      <c r="B69" s="2">
        <v>23</v>
      </c>
    </row>
    <row r="70" spans="1:2" x14ac:dyDescent="0.35">
      <c r="A70" s="46" t="s">
        <v>74</v>
      </c>
      <c r="B70" s="2">
        <v>20</v>
      </c>
    </row>
    <row r="71" spans="1:2" x14ac:dyDescent="0.35">
      <c r="A71" s="46" t="s">
        <v>30</v>
      </c>
      <c r="B71" s="2">
        <v>18</v>
      </c>
    </row>
    <row r="72" spans="1:2" x14ac:dyDescent="0.35">
      <c r="A72" s="46" t="s">
        <v>23</v>
      </c>
      <c r="B72" s="2">
        <v>21</v>
      </c>
    </row>
    <row r="73" spans="1:2" x14ac:dyDescent="0.35">
      <c r="A73" s="46" t="s">
        <v>19</v>
      </c>
      <c r="B73" s="2">
        <v>19</v>
      </c>
    </row>
    <row r="74" spans="1:2" x14ac:dyDescent="0.35">
      <c r="A74" s="46" t="s">
        <v>14</v>
      </c>
      <c r="B74" s="2">
        <v>20</v>
      </c>
    </row>
    <row r="75" spans="1:2" x14ac:dyDescent="0.35">
      <c r="A75" s="46" t="s">
        <v>45</v>
      </c>
      <c r="B75" s="2">
        <v>14</v>
      </c>
    </row>
    <row r="76" spans="1:2" x14ac:dyDescent="0.35">
      <c r="A76" s="46" t="s">
        <v>38</v>
      </c>
      <c r="B76" s="2">
        <v>17</v>
      </c>
    </row>
    <row r="77" spans="1:2" x14ac:dyDescent="0.35">
      <c r="A77" s="46" t="s">
        <v>28</v>
      </c>
      <c r="B77" s="2">
        <v>19</v>
      </c>
    </row>
    <row r="78" spans="1:2" x14ac:dyDescent="0.35">
      <c r="A78" s="46" t="s">
        <v>108</v>
      </c>
      <c r="B78" s="2">
        <v>14</v>
      </c>
    </row>
    <row r="79" spans="1:2" x14ac:dyDescent="0.35">
      <c r="A79" s="46" t="s">
        <v>24</v>
      </c>
      <c r="B79" s="2">
        <v>20</v>
      </c>
    </row>
    <row r="80" spans="1:2" x14ac:dyDescent="0.35">
      <c r="A80" s="46" t="s">
        <v>83</v>
      </c>
      <c r="B80" s="2">
        <v>23</v>
      </c>
    </row>
    <row r="81" spans="1:2" x14ac:dyDescent="0.35">
      <c r="A81" s="46" t="s">
        <v>7</v>
      </c>
      <c r="B81" s="2">
        <v>13</v>
      </c>
    </row>
    <row r="82" spans="1:2" x14ac:dyDescent="0.35">
      <c r="A82" s="46" t="s">
        <v>101</v>
      </c>
      <c r="B82" s="2">
        <v>14</v>
      </c>
    </row>
    <row r="83" spans="1:2" x14ac:dyDescent="0.35">
      <c r="A83" s="46" t="s">
        <v>47</v>
      </c>
      <c r="B83" s="2">
        <v>14</v>
      </c>
    </row>
    <row r="84" spans="1:2" x14ac:dyDescent="0.35">
      <c r="A84" s="46" t="s">
        <v>20</v>
      </c>
      <c r="B84" s="2">
        <v>17</v>
      </c>
    </row>
    <row r="85" spans="1:2" x14ac:dyDescent="0.35">
      <c r="A85" s="46" t="s">
        <v>92</v>
      </c>
      <c r="B85" s="2">
        <v>14</v>
      </c>
    </row>
    <row r="86" spans="1:2" x14ac:dyDescent="0.35">
      <c r="A86" s="46" t="s">
        <v>35</v>
      </c>
      <c r="B86" s="2">
        <v>14</v>
      </c>
    </row>
    <row r="87" spans="1:2" x14ac:dyDescent="0.35">
      <c r="A87" s="46" t="s">
        <v>58</v>
      </c>
      <c r="B87" s="2">
        <v>14</v>
      </c>
    </row>
    <row r="88" spans="1:2" x14ac:dyDescent="0.35">
      <c r="A88" s="46" t="s">
        <v>65</v>
      </c>
      <c r="B88" s="2">
        <v>16</v>
      </c>
    </row>
    <row r="89" spans="1:2" x14ac:dyDescent="0.35">
      <c r="A89" s="46" t="s">
        <v>88</v>
      </c>
      <c r="B89" s="2">
        <v>14</v>
      </c>
    </row>
    <row r="90" spans="1:2" x14ac:dyDescent="0.35">
      <c r="A90" s="46" t="s">
        <v>90</v>
      </c>
      <c r="B90" s="2">
        <v>14</v>
      </c>
    </row>
    <row r="91" spans="1:2" x14ac:dyDescent="0.35">
      <c r="A91" s="46" t="s">
        <v>22</v>
      </c>
      <c r="B91" s="2">
        <v>22</v>
      </c>
    </row>
    <row r="92" spans="1:2" x14ac:dyDescent="0.35">
      <c r="A92" s="46" t="s">
        <v>56</v>
      </c>
      <c r="B92" s="2">
        <v>14</v>
      </c>
    </row>
    <row r="93" spans="1:2" x14ac:dyDescent="0.35">
      <c r="A93" s="46" t="s">
        <v>57</v>
      </c>
      <c r="B93" s="2">
        <v>14</v>
      </c>
    </row>
    <row r="94" spans="1:2" x14ac:dyDescent="0.35">
      <c r="A94" s="46" t="s">
        <v>10</v>
      </c>
      <c r="B94" s="2">
        <v>20</v>
      </c>
    </row>
    <row r="95" spans="1:2" x14ac:dyDescent="0.35">
      <c r="A95" s="46" t="s">
        <v>8</v>
      </c>
      <c r="B95" s="2">
        <v>8</v>
      </c>
    </row>
    <row r="96" spans="1:2" x14ac:dyDescent="0.35">
      <c r="A96" s="46" t="s">
        <v>99</v>
      </c>
      <c r="B96" s="2">
        <v>14</v>
      </c>
    </row>
    <row r="97" spans="1:2" x14ac:dyDescent="0.35">
      <c r="A97" s="46" t="s">
        <v>32</v>
      </c>
      <c r="B97" s="2">
        <v>15</v>
      </c>
    </row>
    <row r="98" spans="1:2" x14ac:dyDescent="0.35">
      <c r="A98" s="46" t="s">
        <v>94</v>
      </c>
      <c r="B98" s="2">
        <v>14</v>
      </c>
    </row>
    <row r="99" spans="1:2" x14ac:dyDescent="0.35">
      <c r="A99" s="46" t="s">
        <v>43</v>
      </c>
      <c r="B99" s="2">
        <v>6</v>
      </c>
    </row>
    <row r="100" spans="1:2" x14ac:dyDescent="0.35">
      <c r="A100" s="46" t="s">
        <v>95</v>
      </c>
      <c r="B100" s="2">
        <v>14</v>
      </c>
    </row>
    <row r="101" spans="1:2" x14ac:dyDescent="0.35">
      <c r="A101" s="46" t="s">
        <v>49</v>
      </c>
      <c r="B101" s="2">
        <v>14</v>
      </c>
    </row>
    <row r="102" spans="1:2" x14ac:dyDescent="0.35">
      <c r="A102" s="46" t="s">
        <v>110</v>
      </c>
      <c r="B102" s="2">
        <v>14</v>
      </c>
    </row>
    <row r="103" spans="1:2" x14ac:dyDescent="0.35">
      <c r="A103" s="46" t="s">
        <v>60</v>
      </c>
      <c r="B103" s="2">
        <v>14</v>
      </c>
    </row>
    <row r="104" spans="1:2" x14ac:dyDescent="0.35">
      <c r="A104" s="46" t="s">
        <v>111</v>
      </c>
      <c r="B104" s="2">
        <v>14</v>
      </c>
    </row>
    <row r="105" spans="1:2" x14ac:dyDescent="0.35">
      <c r="A105" s="46" t="s">
        <v>69</v>
      </c>
      <c r="B105" s="2">
        <v>11</v>
      </c>
    </row>
    <row r="106" spans="1:2" x14ac:dyDescent="0.35">
      <c r="A106" s="46" t="s">
        <v>93</v>
      </c>
      <c r="B106" s="2">
        <v>14</v>
      </c>
    </row>
    <row r="107" spans="1:2" x14ac:dyDescent="0.35">
      <c r="A107" s="46" t="s">
        <v>98</v>
      </c>
      <c r="B107" s="2">
        <v>14</v>
      </c>
    </row>
    <row r="108" spans="1:2" x14ac:dyDescent="0.35">
      <c r="A108" s="46" t="s">
        <v>113</v>
      </c>
      <c r="B108" s="2">
        <v>23</v>
      </c>
    </row>
    <row r="109" spans="1:2" x14ac:dyDescent="0.35">
      <c r="A109" s="46" t="s">
        <v>91</v>
      </c>
      <c r="B109" s="2">
        <v>14</v>
      </c>
    </row>
    <row r="110" spans="1:2" x14ac:dyDescent="0.35">
      <c r="A110" s="46" t="s">
        <v>75</v>
      </c>
      <c r="B110" s="2">
        <v>19</v>
      </c>
    </row>
    <row r="111" spans="1:2" x14ac:dyDescent="0.35">
      <c r="A111" s="46" t="s">
        <v>9</v>
      </c>
      <c r="B111" s="2">
        <v>18</v>
      </c>
    </row>
    <row r="112" spans="1:2" x14ac:dyDescent="0.35">
      <c r="A112" s="46" t="s">
        <v>76</v>
      </c>
      <c r="B112" s="2">
        <v>20</v>
      </c>
    </row>
    <row r="113" spans="1:2" x14ac:dyDescent="0.35">
      <c r="A113" s="46" t="s">
        <v>150</v>
      </c>
      <c r="B113" s="2"/>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CLEANED DATASET</vt:lpstr>
      <vt:lpstr>DATA ANALYSIS</vt:lpstr>
      <vt:lpstr>DASHBOARD</vt:lpstr>
      <vt:lpstr>Product by Rating Category</vt:lpstr>
      <vt:lpstr>Product by Discount Category</vt:lpstr>
      <vt:lpstr>Top 10 Products by Discount </vt:lpstr>
      <vt:lpstr>Top 10 Products by Rating</vt:lpstr>
      <vt:lpstr>Top 10 Products by Review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Mwangi Analyst</dc:creator>
  <cp:lastModifiedBy>Mwangi Analyst</cp:lastModifiedBy>
  <dcterms:created xsi:type="dcterms:W3CDTF">2025-06-13T10:48:04Z</dcterms:created>
  <dcterms:modified xsi:type="dcterms:W3CDTF">2025-06-13T22:19:23Z</dcterms:modified>
</cp:coreProperties>
</file>