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ns.otieno\Downloads\"/>
    </mc:Choice>
  </mc:AlternateContent>
  <xr:revisionPtr revIDLastSave="0" documentId="13_ncr:1_{FE3AC9C8-6F19-458D-8159-E807822C575E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MAIZE23-24FY" sheetId="1" r:id="rId1"/>
    <sheet name="MAIZE22-23FY" sheetId="2" r:id="rId2"/>
    <sheet name="OTHER CROPS23-24FY" sheetId="3" r:id="rId3"/>
    <sheet name="Sheet1" sheetId="4" r:id="rId4"/>
    <sheet name="Sheet2" sheetId="5" r:id="rId5"/>
  </sheets>
  <definedNames>
    <definedName name="_xlnm._FilterDatabase" localSheetId="3" hidden="1">Sheet1!$A$1:$S$80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0" i="4" l="1"/>
  <c r="N10" i="4"/>
  <c r="M10" i="4"/>
  <c r="J10" i="4"/>
  <c r="F10" i="4"/>
  <c r="R9" i="4"/>
  <c r="N9" i="4"/>
  <c r="J9" i="4"/>
  <c r="F9" i="4"/>
  <c r="R8" i="4"/>
  <c r="N8" i="4"/>
  <c r="J8" i="4"/>
  <c r="F8" i="4"/>
  <c r="R7" i="4"/>
  <c r="N7" i="4"/>
  <c r="J7" i="4"/>
  <c r="F7" i="4"/>
  <c r="R6" i="4"/>
  <c r="N6" i="4"/>
  <c r="J6" i="4"/>
  <c r="F6" i="4"/>
  <c r="S6" i="4" s="1"/>
  <c r="R5" i="4"/>
  <c r="N5" i="4"/>
  <c r="J5" i="4"/>
  <c r="F5" i="4"/>
  <c r="R4" i="4"/>
  <c r="L4" i="4"/>
  <c r="N4" i="4" s="1"/>
  <c r="J4" i="4"/>
  <c r="F4" i="4"/>
  <c r="R3" i="4"/>
  <c r="N3" i="4"/>
  <c r="G3" i="4"/>
  <c r="J3" i="4" s="1"/>
  <c r="F3" i="4"/>
  <c r="R2" i="4"/>
  <c r="N2" i="4"/>
  <c r="J2" i="4"/>
  <c r="F2" i="4"/>
  <c r="F28" i="3"/>
  <c r="S28" i="3" s="1"/>
  <c r="J28" i="3"/>
  <c r="N28" i="3"/>
  <c r="R28" i="3"/>
  <c r="S5" i="1"/>
  <c r="T5" i="1" s="1"/>
  <c r="S6" i="1"/>
  <c r="T6" i="1" s="1"/>
  <c r="S7" i="1"/>
  <c r="T7" i="1" s="1"/>
  <c r="S8" i="1"/>
  <c r="T8" i="1" s="1"/>
  <c r="S9" i="1"/>
  <c r="T9" i="1" s="1"/>
  <c r="S10" i="1"/>
  <c r="T10" i="1" s="1"/>
  <c r="S11" i="1"/>
  <c r="T11" i="1" s="1"/>
  <c r="S12" i="1"/>
  <c r="T12" i="1" s="1"/>
  <c r="S13" i="1"/>
  <c r="T13" i="1" s="1"/>
  <c r="S14" i="1"/>
  <c r="T14" i="1" s="1"/>
  <c r="S15" i="1"/>
  <c r="T15" i="1" s="1"/>
  <c r="S16" i="1"/>
  <c r="T16" i="1" s="1"/>
  <c r="S17" i="1"/>
  <c r="T17" i="1" s="1"/>
  <c r="S4" i="1"/>
  <c r="T4" i="1" s="1"/>
  <c r="S2" i="4" l="1"/>
  <c r="S8" i="4"/>
  <c r="S5" i="4"/>
  <c r="S7" i="4"/>
  <c r="S10" i="4"/>
  <c r="S3" i="4"/>
  <c r="S9" i="4"/>
  <c r="S4" i="4"/>
  <c r="E11" i="1"/>
  <c r="M10" i="1"/>
  <c r="E7" i="1" l="1"/>
  <c r="E8" i="1"/>
  <c r="E9" i="1"/>
  <c r="E10" i="1"/>
  <c r="E12" i="1"/>
  <c r="E13" i="1"/>
  <c r="E14" i="1"/>
  <c r="E16" i="1"/>
  <c r="E17" i="1"/>
  <c r="Q6" i="1"/>
  <c r="Q7" i="1"/>
  <c r="Q8" i="1"/>
  <c r="Q9" i="1"/>
  <c r="Q10" i="1"/>
  <c r="Q11" i="1"/>
  <c r="Q12" i="1"/>
  <c r="Q13" i="1"/>
  <c r="Q14" i="1"/>
  <c r="Q16" i="1"/>
  <c r="Q17" i="1"/>
  <c r="M6" i="1"/>
  <c r="M7" i="1"/>
  <c r="M8" i="1"/>
  <c r="M9" i="1"/>
  <c r="M11" i="1"/>
  <c r="M12" i="1"/>
  <c r="M13" i="1"/>
  <c r="M14" i="1"/>
  <c r="M16" i="1"/>
  <c r="M17" i="1"/>
  <c r="I7" i="1"/>
  <c r="I8" i="1"/>
  <c r="I9" i="1"/>
  <c r="I10" i="1"/>
  <c r="I11" i="1"/>
  <c r="I12" i="1"/>
  <c r="I13" i="1"/>
  <c r="I14" i="1"/>
  <c r="I17" i="1"/>
  <c r="R16" i="1" l="1"/>
  <c r="R7" i="1"/>
  <c r="R8" i="1"/>
  <c r="R9" i="1"/>
  <c r="P21" i="1" s="1"/>
  <c r="R10" i="1"/>
  <c r="R11" i="1"/>
  <c r="R12" i="1"/>
  <c r="R13" i="1"/>
  <c r="R14" i="1"/>
  <c r="I6" i="1"/>
  <c r="E6" i="1" l="1"/>
  <c r="R6" i="1" s="1"/>
  <c r="Q5" i="1"/>
  <c r="M5" i="1"/>
  <c r="I5" i="1"/>
  <c r="E5" i="1"/>
  <c r="R5" i="1" l="1"/>
  <c r="Q4" i="1"/>
  <c r="Q15" i="1" s="1"/>
  <c r="K4" i="1"/>
  <c r="E4" i="1"/>
  <c r="E15" i="1" s="1"/>
  <c r="M4" i="1" l="1"/>
  <c r="M15" i="1" s="1"/>
  <c r="I4" i="1"/>
  <c r="I15" i="1" s="1"/>
  <c r="R4" i="1" l="1"/>
  <c r="R15" i="1" s="1"/>
  <c r="R17" i="1" s="1"/>
  <c r="R96" i="3"/>
  <c r="R97" i="3"/>
  <c r="R100" i="3"/>
  <c r="R101" i="3"/>
  <c r="R102" i="3"/>
  <c r="R103" i="3"/>
  <c r="R104" i="3"/>
  <c r="R105" i="3"/>
  <c r="R106" i="3"/>
  <c r="N96" i="3"/>
  <c r="N97" i="3"/>
  <c r="N100" i="3"/>
  <c r="N101" i="3"/>
  <c r="N102" i="3"/>
  <c r="N103" i="3"/>
  <c r="N104" i="3"/>
  <c r="N105" i="3"/>
  <c r="N106" i="3"/>
  <c r="J96" i="3"/>
  <c r="J97" i="3"/>
  <c r="J100" i="3"/>
  <c r="J101" i="3"/>
  <c r="J102" i="3"/>
  <c r="J103" i="3"/>
  <c r="J104" i="3"/>
  <c r="J105" i="3"/>
  <c r="J106" i="3"/>
  <c r="J107" i="3"/>
  <c r="F96" i="3"/>
  <c r="F97" i="3"/>
  <c r="F100" i="3"/>
  <c r="F101" i="3"/>
  <c r="F102" i="3"/>
  <c r="F103" i="3"/>
  <c r="F104" i="3"/>
  <c r="F105" i="3"/>
  <c r="F106" i="3"/>
  <c r="F107" i="3"/>
  <c r="R84" i="3"/>
  <c r="R85" i="3"/>
  <c r="R87" i="3"/>
  <c r="R88" i="3"/>
  <c r="R89" i="3"/>
  <c r="R90" i="3"/>
  <c r="R91" i="3"/>
  <c r="R92" i="3"/>
  <c r="R93" i="3"/>
  <c r="R94" i="3"/>
  <c r="R95" i="3"/>
  <c r="N84" i="3"/>
  <c r="N85" i="3"/>
  <c r="N87" i="3"/>
  <c r="N88" i="3"/>
  <c r="N89" i="3"/>
  <c r="N90" i="3"/>
  <c r="N91" i="3"/>
  <c r="N92" i="3"/>
  <c r="N93" i="3"/>
  <c r="N94" i="3"/>
  <c r="N95" i="3"/>
  <c r="J84" i="3"/>
  <c r="J85" i="3"/>
  <c r="J87" i="3"/>
  <c r="J88" i="3"/>
  <c r="J89" i="3"/>
  <c r="J90" i="3"/>
  <c r="J91" i="3"/>
  <c r="J92" i="3"/>
  <c r="J93" i="3"/>
  <c r="J94" i="3"/>
  <c r="J95" i="3"/>
  <c r="F84" i="3"/>
  <c r="F85" i="3"/>
  <c r="F87" i="3"/>
  <c r="F88" i="3"/>
  <c r="F89" i="3"/>
  <c r="F90" i="3"/>
  <c r="F91" i="3"/>
  <c r="F92" i="3"/>
  <c r="F93" i="3"/>
  <c r="F94" i="3"/>
  <c r="F95" i="3"/>
  <c r="R72" i="3"/>
  <c r="R73" i="3"/>
  <c r="R75" i="3"/>
  <c r="R76" i="3"/>
  <c r="R77" i="3"/>
  <c r="R78" i="3"/>
  <c r="R79" i="3"/>
  <c r="R80" i="3"/>
  <c r="R81" i="3"/>
  <c r="R82" i="3"/>
  <c r="R83" i="3"/>
  <c r="N72" i="3"/>
  <c r="N73" i="3"/>
  <c r="N75" i="3"/>
  <c r="N76" i="3"/>
  <c r="N77" i="3"/>
  <c r="N78" i="3"/>
  <c r="N79" i="3"/>
  <c r="N80" i="3"/>
  <c r="N81" i="3"/>
  <c r="N82" i="3"/>
  <c r="N83" i="3"/>
  <c r="J72" i="3"/>
  <c r="J73" i="3"/>
  <c r="J75" i="3"/>
  <c r="J76" i="3"/>
  <c r="J77" i="3"/>
  <c r="J78" i="3"/>
  <c r="J79" i="3"/>
  <c r="J80" i="3"/>
  <c r="J81" i="3"/>
  <c r="J82" i="3"/>
  <c r="J83" i="3"/>
  <c r="F72" i="3"/>
  <c r="F73" i="3"/>
  <c r="F75" i="3"/>
  <c r="F76" i="3"/>
  <c r="F77" i="3"/>
  <c r="F78" i="3"/>
  <c r="F79" i="3"/>
  <c r="F80" i="3"/>
  <c r="F81" i="3"/>
  <c r="F82" i="3"/>
  <c r="F83" i="3"/>
  <c r="S90" i="3" l="1"/>
  <c r="S100" i="3"/>
  <c r="S79" i="3"/>
  <c r="S78" i="3"/>
  <c r="S93" i="3"/>
  <c r="S102" i="3"/>
  <c r="S84" i="3"/>
  <c r="S76" i="3"/>
  <c r="S97" i="3"/>
  <c r="S83" i="3"/>
  <c r="S75" i="3"/>
  <c r="S81" i="3"/>
  <c r="S72" i="3"/>
  <c r="S101" i="3"/>
  <c r="S106" i="3"/>
  <c r="S73" i="3"/>
  <c r="S96" i="3"/>
  <c r="S82" i="3"/>
  <c r="S77" i="3"/>
  <c r="S80" i="3"/>
  <c r="S89" i="3"/>
  <c r="S88" i="3"/>
  <c r="S91" i="3"/>
  <c r="S105" i="3"/>
  <c r="S103" i="3"/>
  <c r="S95" i="3"/>
  <c r="S87" i="3"/>
  <c r="S104" i="3"/>
  <c r="S94" i="3"/>
  <c r="S85" i="3"/>
  <c r="S92" i="3"/>
  <c r="R70" i="3" l="1"/>
  <c r="R71" i="3"/>
  <c r="N70" i="3"/>
  <c r="N71" i="3"/>
  <c r="F70" i="3"/>
  <c r="F71" i="3"/>
  <c r="J70" i="3"/>
  <c r="J71" i="3"/>
  <c r="R60" i="3"/>
  <c r="R61" i="3"/>
  <c r="R63" i="3"/>
  <c r="R64" i="3"/>
  <c r="R65" i="3"/>
  <c r="R66" i="3"/>
  <c r="R67" i="3"/>
  <c r="R68" i="3"/>
  <c r="R69" i="3"/>
  <c r="N60" i="3"/>
  <c r="N61" i="3"/>
  <c r="N63" i="3"/>
  <c r="N64" i="3"/>
  <c r="N65" i="3"/>
  <c r="N66" i="3"/>
  <c r="N67" i="3"/>
  <c r="N68" i="3"/>
  <c r="N69" i="3"/>
  <c r="J60" i="3"/>
  <c r="J61" i="3"/>
  <c r="J63" i="3"/>
  <c r="J64" i="3"/>
  <c r="J65" i="3"/>
  <c r="J66" i="3"/>
  <c r="J67" i="3"/>
  <c r="J68" i="3"/>
  <c r="J69" i="3"/>
  <c r="F63" i="3"/>
  <c r="F64" i="3"/>
  <c r="F65" i="3"/>
  <c r="F66" i="3"/>
  <c r="F67" i="3"/>
  <c r="F68" i="3"/>
  <c r="F69" i="3"/>
  <c r="S49" i="3"/>
  <c r="S50" i="3"/>
  <c r="R52" i="3"/>
  <c r="R53" i="3"/>
  <c r="R54" i="3"/>
  <c r="R55" i="3"/>
  <c r="R56" i="3"/>
  <c r="R57" i="3"/>
  <c r="R58" i="3"/>
  <c r="R59" i="3"/>
  <c r="N52" i="3"/>
  <c r="N53" i="3"/>
  <c r="N54" i="3"/>
  <c r="N55" i="3"/>
  <c r="N56" i="3"/>
  <c r="N57" i="3"/>
  <c r="N58" i="3"/>
  <c r="N59" i="3"/>
  <c r="N48" i="3"/>
  <c r="J52" i="3"/>
  <c r="J53" i="3"/>
  <c r="J54" i="3"/>
  <c r="J55" i="3"/>
  <c r="J56" i="3"/>
  <c r="J57" i="3"/>
  <c r="J58" i="3"/>
  <c r="J59" i="3"/>
  <c r="F52" i="3"/>
  <c r="F53" i="3"/>
  <c r="F54" i="3"/>
  <c r="S54" i="3" s="1"/>
  <c r="F55" i="3"/>
  <c r="F56" i="3"/>
  <c r="F57" i="3"/>
  <c r="F58" i="3"/>
  <c r="F59" i="3"/>
  <c r="S58" i="3" l="1"/>
  <c r="S59" i="3"/>
  <c r="S52" i="3"/>
  <c r="S67" i="3"/>
  <c r="S55" i="3"/>
  <c r="S53" i="3"/>
  <c r="S65" i="3"/>
  <c r="S64" i="3"/>
  <c r="S56" i="3"/>
  <c r="S70" i="3"/>
  <c r="S69" i="3"/>
  <c r="S63" i="3"/>
  <c r="S61" i="3"/>
  <c r="S57" i="3"/>
  <c r="S60" i="3"/>
  <c r="S66" i="3"/>
  <c r="S71" i="3"/>
  <c r="S68" i="3"/>
  <c r="R37" i="3"/>
  <c r="S37" i="3" s="1"/>
  <c r="R38" i="3"/>
  <c r="S38" i="3" s="1"/>
  <c r="R41" i="3"/>
  <c r="R42" i="3"/>
  <c r="R43" i="3"/>
  <c r="R44" i="3"/>
  <c r="R45" i="3"/>
  <c r="R46" i="3"/>
  <c r="R47" i="3"/>
  <c r="R48" i="3"/>
  <c r="R36" i="3"/>
  <c r="F41" i="3"/>
  <c r="F42" i="3"/>
  <c r="F43" i="3"/>
  <c r="F44" i="3"/>
  <c r="F45" i="3"/>
  <c r="F46" i="3"/>
  <c r="F47" i="3"/>
  <c r="F48" i="3"/>
  <c r="J41" i="3"/>
  <c r="J42" i="3"/>
  <c r="J43" i="3"/>
  <c r="J44" i="3"/>
  <c r="J45" i="3"/>
  <c r="J46" i="3"/>
  <c r="J47" i="3"/>
  <c r="J48" i="3"/>
  <c r="N41" i="3"/>
  <c r="N42" i="3"/>
  <c r="N43" i="3"/>
  <c r="N44" i="3"/>
  <c r="N45" i="3"/>
  <c r="N46" i="3"/>
  <c r="N47" i="3"/>
  <c r="S46" i="3" l="1"/>
  <c r="S45" i="3"/>
  <c r="S44" i="3"/>
  <c r="S42" i="3"/>
  <c r="S48" i="3"/>
  <c r="S43" i="3"/>
  <c r="S41" i="3"/>
  <c r="S47" i="3"/>
  <c r="R25" i="3"/>
  <c r="R26" i="3"/>
  <c r="R29" i="3"/>
  <c r="R30" i="3"/>
  <c r="R31" i="3"/>
  <c r="R32" i="3"/>
  <c r="R33" i="3"/>
  <c r="R34" i="3"/>
  <c r="R35" i="3"/>
  <c r="N25" i="3"/>
  <c r="N26" i="3"/>
  <c r="N29" i="3"/>
  <c r="N31" i="3"/>
  <c r="N32" i="3"/>
  <c r="N33" i="3"/>
  <c r="N34" i="3"/>
  <c r="N35" i="3"/>
  <c r="J36" i="3"/>
  <c r="J35" i="3"/>
  <c r="J34" i="3"/>
  <c r="J33" i="3"/>
  <c r="J32" i="3"/>
  <c r="J31" i="3"/>
  <c r="J30" i="3"/>
  <c r="J26" i="3"/>
  <c r="J25" i="3"/>
  <c r="F25" i="3"/>
  <c r="F26" i="3"/>
  <c r="F29" i="3"/>
  <c r="F30" i="3"/>
  <c r="F31" i="3"/>
  <c r="F32" i="3"/>
  <c r="F33" i="3"/>
  <c r="F34" i="3"/>
  <c r="F35" i="3"/>
  <c r="F36" i="3"/>
  <c r="M36" i="3"/>
  <c r="N36" i="3" s="1"/>
  <c r="L30" i="3"/>
  <c r="N30" i="3" s="1"/>
  <c r="G29" i="3"/>
  <c r="J29" i="3" s="1"/>
  <c r="S34" i="3" l="1"/>
  <c r="S25" i="3"/>
  <c r="S33" i="3"/>
  <c r="S36" i="3"/>
  <c r="S32" i="3"/>
  <c r="S35" i="3"/>
  <c r="S26" i="3"/>
  <c r="S30" i="3"/>
  <c r="S29" i="3"/>
  <c r="S31" i="3"/>
  <c r="R17" i="3"/>
  <c r="R18" i="3"/>
  <c r="R19" i="3"/>
  <c r="R20" i="3"/>
  <c r="R21" i="3"/>
  <c r="R22" i="3"/>
  <c r="R23" i="3"/>
  <c r="R24" i="3"/>
  <c r="R16" i="3"/>
  <c r="N17" i="3"/>
  <c r="N18" i="3"/>
  <c r="N19" i="3"/>
  <c r="N20" i="3"/>
  <c r="N21" i="3"/>
  <c r="N22" i="3"/>
  <c r="N23" i="3"/>
  <c r="N24" i="3"/>
  <c r="N16" i="3"/>
  <c r="J17" i="3"/>
  <c r="J18" i="3"/>
  <c r="J19" i="3"/>
  <c r="J20" i="3"/>
  <c r="J21" i="3"/>
  <c r="J22" i="3"/>
  <c r="J23" i="3"/>
  <c r="J24" i="3"/>
  <c r="J16" i="3"/>
  <c r="F17" i="3"/>
  <c r="F18" i="3"/>
  <c r="F19" i="3"/>
  <c r="F20" i="3"/>
  <c r="F21" i="3"/>
  <c r="F22" i="3"/>
  <c r="F23" i="3"/>
  <c r="F24" i="3"/>
  <c r="F16" i="3"/>
  <c r="S20" i="3" l="1"/>
  <c r="S16" i="3"/>
  <c r="S23" i="3"/>
  <c r="S24" i="3"/>
  <c r="S22" i="3"/>
  <c r="S18" i="3"/>
  <c r="S21" i="3"/>
  <c r="S19" i="3"/>
  <c r="S17" i="3"/>
  <c r="R5" i="3"/>
  <c r="R6" i="3"/>
  <c r="R7" i="3"/>
  <c r="R8" i="3"/>
  <c r="R9" i="3"/>
  <c r="R10" i="3"/>
  <c r="R11" i="3"/>
  <c r="R12" i="3"/>
  <c r="R4" i="3"/>
  <c r="N5" i="3"/>
  <c r="N6" i="3"/>
  <c r="N7" i="3"/>
  <c r="N8" i="3"/>
  <c r="N9" i="3"/>
  <c r="N10" i="3"/>
  <c r="N11" i="3"/>
  <c r="N12" i="3"/>
  <c r="N4" i="3"/>
  <c r="J5" i="3"/>
  <c r="J6" i="3"/>
  <c r="J7" i="3"/>
  <c r="J8" i="3"/>
  <c r="J9" i="3"/>
  <c r="J10" i="3"/>
  <c r="J11" i="3"/>
  <c r="J12" i="3"/>
  <c r="J4" i="3"/>
  <c r="F5" i="3"/>
  <c r="F6" i="3"/>
  <c r="F7" i="3"/>
  <c r="F8" i="3"/>
  <c r="F9" i="3"/>
  <c r="F10" i="3"/>
  <c r="F11" i="3"/>
  <c r="F12" i="3"/>
  <c r="F4" i="3"/>
  <c r="S7" i="3" l="1"/>
  <c r="S8" i="3"/>
  <c r="S10" i="3"/>
  <c r="S9" i="3"/>
  <c r="S11" i="3"/>
  <c r="S12" i="3"/>
  <c r="S4" i="3"/>
  <c r="S5" i="3"/>
  <c r="S6" i="3"/>
</calcChain>
</file>

<file path=xl/sharedStrings.xml><?xml version="1.0" encoding="utf-8"?>
<sst xmlns="http://schemas.openxmlformats.org/spreadsheetml/2006/main" count="734" uniqueCount="93">
  <si>
    <t>REVISED MAIZE SALES TARGETS PER BRANCH 2022-23FY</t>
  </si>
  <si>
    <t>BRANCHES</t>
  </si>
  <si>
    <t>JULY</t>
  </si>
  <si>
    <t>AUGUST</t>
  </si>
  <si>
    <t>SEPTEMBER</t>
  </si>
  <si>
    <t>1ST QUARTER</t>
  </si>
  <si>
    <t>OCTOBER</t>
  </si>
  <si>
    <t>NOVEMBER</t>
  </si>
  <si>
    <t>DECEMBER</t>
  </si>
  <si>
    <t>2ND QUARTER</t>
  </si>
  <si>
    <t>JANUARY</t>
  </si>
  <si>
    <t>FEBRUARY</t>
  </si>
  <si>
    <t>MARCH</t>
  </si>
  <si>
    <t>3RD QUARTER</t>
  </si>
  <si>
    <t>APRIL</t>
  </si>
  <si>
    <t>MAY</t>
  </si>
  <si>
    <t>JUNE</t>
  </si>
  <si>
    <t>4TH QUARTER</t>
  </si>
  <si>
    <t>TOTAL REVISED</t>
  </si>
  <si>
    <t xml:space="preserve">BRANCH </t>
  </si>
  <si>
    <t>SEED MAIZE</t>
  </si>
  <si>
    <t>variance</t>
  </si>
  <si>
    <t>KITALE RE</t>
  </si>
  <si>
    <t>KITALE</t>
  </si>
  <si>
    <t>NAKURU RE</t>
  </si>
  <si>
    <t>NAKURU</t>
  </si>
  <si>
    <t>ELDORET R</t>
  </si>
  <si>
    <t>ELDORET</t>
  </si>
  <si>
    <t>KERICHOR</t>
  </si>
  <si>
    <t>KERICHO</t>
  </si>
  <si>
    <t>KISIIRE</t>
  </si>
  <si>
    <t>KISII</t>
  </si>
  <si>
    <t>NAROK RE</t>
  </si>
  <si>
    <t>NAROK</t>
  </si>
  <si>
    <t>KAPSABERE</t>
  </si>
  <si>
    <t>KAPSABET</t>
  </si>
  <si>
    <t>KAKAMEGAR</t>
  </si>
  <si>
    <t>KAKAMEGA</t>
  </si>
  <si>
    <t>BUNGOMARE</t>
  </si>
  <si>
    <t>BUNGOMA</t>
  </si>
  <si>
    <t>SIMLAWRE</t>
  </si>
  <si>
    <t>SIMLAW</t>
  </si>
  <si>
    <t>ORGANRE</t>
  </si>
  <si>
    <t xml:space="preserve">                  -  </t>
  </si>
  <si>
    <t xml:space="preserve">                     -  </t>
  </si>
  <si>
    <t>ORGANIZATIONS</t>
  </si>
  <si>
    <t>EXPORTRE</t>
  </si>
  <si>
    <t>EXPORT</t>
  </si>
  <si>
    <t>TOTAL REV.</t>
  </si>
  <si>
    <t>TOTAL</t>
  </si>
  <si>
    <t>SEPT</t>
  </si>
  <si>
    <t>OCT</t>
  </si>
  <si>
    <t>NOV</t>
  </si>
  <si>
    <t>JAN</t>
  </si>
  <si>
    <t>FEB</t>
  </si>
  <si>
    <t>3RD QUA</t>
  </si>
  <si>
    <t>CROP</t>
  </si>
  <si>
    <t>WHEAT</t>
  </si>
  <si>
    <t>PASTURE</t>
  </si>
  <si>
    <t>SUNFLOWER</t>
  </si>
  <si>
    <t>SORGHUM</t>
  </si>
  <si>
    <t>BEANS</t>
  </si>
  <si>
    <t>F/ MILLET</t>
  </si>
  <si>
    <t>SOYA</t>
  </si>
  <si>
    <t>PULSES</t>
  </si>
  <si>
    <t>VEGETABLES(KSH.)</t>
  </si>
  <si>
    <t>TOTALS</t>
  </si>
  <si>
    <t>F/MILLET</t>
  </si>
  <si>
    <t>Pasture/Oats</t>
  </si>
  <si>
    <t>S/Flower seed</t>
  </si>
  <si>
    <t>Sorghum</t>
  </si>
  <si>
    <t>Beans</t>
  </si>
  <si>
    <t>F/Millet</t>
  </si>
  <si>
    <t>Pulses</t>
  </si>
  <si>
    <t>Soya Beans</t>
  </si>
  <si>
    <t>CROPS</t>
  </si>
  <si>
    <t>Pasture</t>
  </si>
  <si>
    <t>Wheat</t>
  </si>
  <si>
    <t>Sunflower</t>
  </si>
  <si>
    <t>Finger Millet</t>
  </si>
  <si>
    <t>Rice</t>
  </si>
  <si>
    <t>RICE</t>
  </si>
  <si>
    <t>VEGETABLES</t>
  </si>
  <si>
    <t>HORTICULTURE</t>
  </si>
  <si>
    <t>O</t>
  </si>
  <si>
    <t xml:space="preserve">ELDORET </t>
  </si>
  <si>
    <t xml:space="preserve">KITALE </t>
  </si>
  <si>
    <t>ORGAN</t>
  </si>
  <si>
    <t xml:space="preserve">LOCAL </t>
  </si>
  <si>
    <t>daily</t>
  </si>
  <si>
    <t>weekly</t>
  </si>
  <si>
    <t>BRANCH</t>
  </si>
  <si>
    <t>pasture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</si>
</sst>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64" formatCode="_-* #,##0.00_-;\-* #,##0.00_-;_-* &quot;-&quot;??_-;_-@_-"/>
    <numFmt numFmtId="165" formatCode="_-* #,##0_-;\-* #,##0_-;_-* &quot;-&quot;??_-;_-@_-"/>
    <numFmt numFmtId="166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9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1" fillId="0" borderId="3" xfId="0" applyFont="1" applyBorder="1"/>
    <xf numFmtId="0" fontId="1" fillId="0" borderId="4" xfId="0" applyFont="1" applyBorder="1"/>
    <xf numFmtId="3" fontId="2" fillId="0" borderId="0" xfId="0" applyNumberFormat="1" applyFont="1"/>
    <xf numFmtId="0" fontId="3" fillId="0" borderId="0" xfId="0" applyFont="1"/>
    <xf numFmtId="0" fontId="4" fillId="0" borderId="2" xfId="0" applyFont="1" applyBorder="1"/>
    <xf numFmtId="0" fontId="4" fillId="0" borderId="4" xfId="0" applyFont="1" applyBorder="1"/>
    <xf numFmtId="165" fontId="4" fillId="0" borderId="4" xfId="0" applyNumberFormat="1" applyFont="1" applyBorder="1"/>
    <xf numFmtId="3" fontId="3" fillId="0" borderId="0" xfId="0" applyNumberFormat="1" applyFont="1"/>
    <xf numFmtId="3" fontId="4" fillId="0" borderId="0" xfId="0" applyNumberFormat="1" applyFont="1"/>
    <xf numFmtId="0" fontId="1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166" fontId="0" fillId="0" borderId="5" xfId="0" applyNumberFormat="1" applyBorder="1"/>
    <xf numFmtId="166" fontId="0" fillId="0" borderId="0" xfId="0" applyNumberFormat="1"/>
    <xf numFmtId="0" fontId="0" fillId="0" borderId="5" xfId="0" applyBorder="1"/>
    <xf numFmtId="0" fontId="7" fillId="0" borderId="0" xfId="0" applyFont="1"/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1" fontId="0" fillId="0" borderId="0" xfId="0" applyNumberFormat="1"/>
    <xf numFmtId="0" fontId="4" fillId="0" borderId="6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right"/>
    </xf>
    <xf numFmtId="3" fontId="0" fillId="0" borderId="5" xfId="0" applyNumberFormat="1" applyBorder="1" applyAlignment="1">
      <alignment horizontal="right"/>
    </xf>
    <xf numFmtId="3" fontId="0" fillId="0" borderId="5" xfId="0" applyNumberFormat="1" applyBorder="1"/>
    <xf numFmtId="3" fontId="0" fillId="0" borderId="5" xfId="0" applyNumberFormat="1" applyBorder="1" applyAlignment="1">
      <alignment horizontal="center"/>
    </xf>
    <xf numFmtId="41" fontId="0" fillId="0" borderId="5" xfId="0" applyNumberFormat="1" applyBorder="1"/>
    <xf numFmtId="0" fontId="6" fillId="0" borderId="0" xfId="0" applyFont="1"/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center"/>
    </xf>
    <xf numFmtId="0" fontId="2" fillId="0" borderId="5" xfId="0" applyFont="1" applyBorder="1" applyAlignment="1">
      <alignment horizontal="right" vertical="center" wrapText="1"/>
    </xf>
    <xf numFmtId="0" fontId="0" fillId="0" borderId="5" xfId="0" applyBorder="1" applyAlignment="1">
      <alignment horizontal="right" vertical="center" wrapText="1"/>
    </xf>
    <xf numFmtId="0" fontId="0" fillId="0" borderId="5" xfId="0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2" fillId="0" borderId="5" xfId="0" applyNumberFormat="1" applyFont="1" applyBorder="1" applyAlignment="1">
      <alignment horizontal="right" vertical="center" wrapText="1"/>
    </xf>
    <xf numFmtId="3" fontId="0" fillId="0" borderId="5" xfId="0" applyNumberFormat="1" applyBorder="1" applyAlignment="1">
      <alignment horizontal="right" vertical="center" wrapText="1"/>
    </xf>
    <xf numFmtId="3" fontId="0" fillId="0" borderId="5" xfId="0" applyNumberFormat="1" applyBorder="1" applyAlignment="1">
      <alignment horizontal="center" vertical="center" wrapText="1"/>
    </xf>
    <xf numFmtId="3" fontId="0" fillId="0" borderId="5" xfId="0" applyNumberForma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6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166" fontId="6" fillId="0" borderId="5" xfId="0" applyNumberFormat="1" applyFont="1" applyBorder="1"/>
    <xf numFmtId="166" fontId="6" fillId="0" borderId="0" xfId="0" applyNumberFormat="1" applyFont="1"/>
    <xf numFmtId="0" fontId="1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/>
    </xf>
    <xf numFmtId="41" fontId="5" fillId="0" borderId="5" xfId="1" applyNumberFormat="1" applyFont="1" applyBorder="1" applyAlignment="1">
      <alignment horizontal="left"/>
    </xf>
    <xf numFmtId="41" fontId="5" fillId="2" borderId="5" xfId="1" applyNumberFormat="1" applyFont="1" applyFill="1" applyBorder="1" applyAlignment="1">
      <alignment horizontal="left"/>
    </xf>
    <xf numFmtId="164" fontId="5" fillId="0" borderId="5" xfId="1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3" fontId="0" fillId="0" borderId="7" xfId="0" applyNumberFormat="1" applyBorder="1"/>
    <xf numFmtId="3" fontId="9" fillId="0" borderId="5" xfId="0" applyNumberFormat="1" applyFont="1" applyBorder="1"/>
    <xf numFmtId="0" fontId="0" fillId="0" borderId="7" xfId="0" applyBorder="1"/>
    <xf numFmtId="166" fontId="5" fillId="0" borderId="7" xfId="1" applyNumberFormat="1" applyFont="1" applyBorder="1"/>
    <xf numFmtId="3" fontId="5" fillId="0" borderId="5" xfId="1" applyNumberFormat="1" applyFont="1" applyBorder="1" applyAlignment="1">
      <alignment horizontal="left"/>
    </xf>
    <xf numFmtId="0" fontId="5" fillId="0" borderId="5" xfId="1" applyNumberFormat="1" applyFont="1" applyBorder="1" applyAlignment="1">
      <alignment horizontal="left"/>
    </xf>
    <xf numFmtId="3" fontId="5" fillId="0" borderId="5" xfId="1" applyNumberFormat="1" applyFont="1" applyFill="1" applyBorder="1" applyAlignment="1">
      <alignment horizontal="left"/>
    </xf>
    <xf numFmtId="0" fontId="5" fillId="0" borderId="5" xfId="1" applyNumberFormat="1" applyFont="1" applyFill="1" applyBorder="1" applyAlignment="1">
      <alignment horizontal="left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top" wrapText="1"/>
    </xf>
    <xf numFmtId="3" fontId="2" fillId="0" borderId="5" xfId="0" applyNumberFormat="1" applyFont="1" applyBorder="1" applyAlignment="1">
      <alignment horizontal="center" vertical="top" wrapText="1"/>
    </xf>
    <xf numFmtId="166" fontId="2" fillId="0" borderId="5" xfId="1" applyNumberFormat="1" applyFont="1" applyFill="1" applyBorder="1" applyAlignment="1">
      <alignment horizontal="left" vertical="top" wrapText="1"/>
    </xf>
    <xf numFmtId="166" fontId="2" fillId="0" borderId="5" xfId="1" applyNumberFormat="1" applyFont="1" applyFill="1" applyBorder="1" applyAlignment="1">
      <alignment horizontal="center" vertical="top" wrapText="1"/>
    </xf>
    <xf numFmtId="0" fontId="8" fillId="0" borderId="0" xfId="0" applyFont="1"/>
    <xf numFmtId="164" fontId="0" fillId="0" borderId="5" xfId="1" applyFont="1" applyBorder="1"/>
    <xf numFmtId="165" fontId="0" fillId="0" borderId="0" xfId="0" applyNumberFormat="1"/>
    <xf numFmtId="166" fontId="2" fillId="0" borderId="0" xfId="0" applyNumberFormat="1" applyFont="1"/>
    <xf numFmtId="165" fontId="2" fillId="0" borderId="0" xfId="0" applyNumberFormat="1" applyFont="1"/>
    <xf numFmtId="165" fontId="3" fillId="0" borderId="0" xfId="0" applyNumberFormat="1" applyFont="1"/>
    <xf numFmtId="3" fontId="10" fillId="0" borderId="5" xfId="0" applyNumberFormat="1" applyFont="1" applyBorder="1" applyAlignment="1">
      <alignment horizontal="right"/>
    </xf>
    <xf numFmtId="3" fontId="13" fillId="0" borderId="9" xfId="0" applyNumberFormat="1" applyFont="1" applyBorder="1" applyAlignment="1">
      <alignment horizontal="right" vertical="center" wrapText="1"/>
    </xf>
    <xf numFmtId="3" fontId="10" fillId="0" borderId="10" xfId="0" applyNumberFormat="1" applyFont="1" applyBorder="1" applyAlignment="1">
      <alignment horizontal="right" vertical="center" wrapText="1"/>
    </xf>
    <xf numFmtId="3" fontId="10" fillId="0" borderId="9" xfId="0" applyNumberFormat="1" applyFont="1" applyBorder="1" applyAlignment="1">
      <alignment horizontal="right" vertical="center" wrapText="1"/>
    </xf>
    <xf numFmtId="166" fontId="10" fillId="0" borderId="5" xfId="0" applyNumberFormat="1" applyFont="1" applyBorder="1" applyAlignment="1">
      <alignment horizontal="right"/>
    </xf>
    <xf numFmtId="165" fontId="11" fillId="0" borderId="4" xfId="0" applyNumberFormat="1" applyFont="1" applyBorder="1" applyAlignment="1">
      <alignment horizontal="right"/>
    </xf>
    <xf numFmtId="165" fontId="12" fillId="0" borderId="4" xfId="0" applyNumberFormat="1" applyFont="1" applyBorder="1" applyAlignment="1">
      <alignment horizontal="right"/>
    </xf>
    <xf numFmtId="3" fontId="10" fillId="0" borderId="5" xfId="1" applyNumberFormat="1" applyFont="1" applyBorder="1" applyAlignment="1">
      <alignment horizontal="right"/>
    </xf>
    <xf numFmtId="165" fontId="13" fillId="0" borderId="4" xfId="0" applyNumberFormat="1" applyFont="1" applyBorder="1" applyAlignment="1">
      <alignment horizontal="right"/>
    </xf>
    <xf numFmtId="165" fontId="14" fillId="0" borderId="4" xfId="0" applyNumberFormat="1" applyFont="1" applyBorder="1" applyAlignment="1">
      <alignment horizontal="right"/>
    </xf>
    <xf numFmtId="41" fontId="10" fillId="0" borderId="5" xfId="1" applyNumberFormat="1" applyFont="1" applyBorder="1" applyAlignment="1">
      <alignment horizontal="right"/>
    </xf>
    <xf numFmtId="3" fontId="13" fillId="0" borderId="5" xfId="0" applyNumberFormat="1" applyFont="1" applyBorder="1" applyAlignment="1">
      <alignment horizontal="right" vertical="top" wrapText="1"/>
    </xf>
    <xf numFmtId="166" fontId="1" fillId="0" borderId="4" xfId="0" applyNumberFormat="1" applyFont="1" applyBorder="1"/>
    <xf numFmtId="0" fontId="1" fillId="0" borderId="11" xfId="0" applyFont="1" applyBorder="1"/>
    <xf numFmtId="0" fontId="6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0" fillId="3" borderId="5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opLeftCell="G1" workbookViewId="0">
      <selection activeCell="U24" sqref="U24"/>
    </sheetView>
  </sheetViews>
  <sheetFormatPr defaultRowHeight="15" x14ac:dyDescent="0.25"/>
  <cols>
    <col min="1" max="1" width="12.140625" customWidth="1"/>
    <col min="5" max="5" width="12.140625" style="7" bestFit="1" customWidth="1"/>
    <col min="8" max="8" width="13.28515625" bestFit="1" customWidth="1"/>
    <col min="9" max="9" width="12.85546875" bestFit="1" customWidth="1"/>
    <col min="10" max="12" width="10.140625" bestFit="1" customWidth="1"/>
    <col min="13" max="13" width="11.140625" style="7" bestFit="1" customWidth="1"/>
    <col min="14" max="14" width="10.140625" bestFit="1" customWidth="1"/>
    <col min="17" max="17" width="12.5703125" style="7" bestFit="1" customWidth="1"/>
    <col min="18" max="18" width="11.140625" bestFit="1" customWidth="1"/>
    <col min="19" max="19" width="13.42578125" customWidth="1"/>
    <col min="20" max="20" width="11.5703125" bestFit="1" customWidth="1"/>
  </cols>
  <sheetData>
    <row r="1" spans="1:20" x14ac:dyDescent="0.25">
      <c r="I1" s="7"/>
    </row>
    <row r="2" spans="1:20" x14ac:dyDescent="0.25">
      <c r="A2" s="1"/>
      <c r="B2" s="2"/>
      <c r="C2" s="2"/>
      <c r="D2" s="2"/>
      <c r="E2" s="8"/>
      <c r="F2" s="2"/>
      <c r="G2" s="2"/>
      <c r="H2" s="2"/>
      <c r="I2" s="8"/>
      <c r="J2" s="2"/>
      <c r="K2" s="2"/>
      <c r="L2" s="2"/>
      <c r="M2" s="8"/>
      <c r="N2" s="2"/>
      <c r="O2" s="2"/>
      <c r="P2" s="2"/>
      <c r="Q2" s="8"/>
      <c r="R2" s="2"/>
      <c r="S2" s="2"/>
    </row>
    <row r="3" spans="1:20" x14ac:dyDescent="0.25">
      <c r="A3" s="4" t="s">
        <v>1</v>
      </c>
      <c r="B3" s="5" t="s">
        <v>2</v>
      </c>
      <c r="C3" s="5" t="s">
        <v>3</v>
      </c>
      <c r="D3" s="5" t="s">
        <v>50</v>
      </c>
      <c r="E3" s="9" t="s">
        <v>5</v>
      </c>
      <c r="F3" s="5" t="s">
        <v>51</v>
      </c>
      <c r="G3" s="5" t="s">
        <v>52</v>
      </c>
      <c r="H3" s="5" t="s">
        <v>8</v>
      </c>
      <c r="I3" s="9" t="s">
        <v>9</v>
      </c>
      <c r="J3" s="5" t="s">
        <v>53</v>
      </c>
      <c r="K3" s="5" t="s">
        <v>54</v>
      </c>
      <c r="L3" s="5" t="s">
        <v>12</v>
      </c>
      <c r="M3" s="9" t="s">
        <v>55</v>
      </c>
      <c r="N3" s="5" t="s">
        <v>14</v>
      </c>
      <c r="O3" s="5" t="s">
        <v>15</v>
      </c>
      <c r="P3" s="5" t="s">
        <v>16</v>
      </c>
      <c r="Q3" s="9" t="s">
        <v>17</v>
      </c>
      <c r="R3" s="5" t="s">
        <v>20</v>
      </c>
      <c r="S3" s="5" t="s">
        <v>89</v>
      </c>
      <c r="T3" s="88" t="s">
        <v>90</v>
      </c>
    </row>
    <row r="4" spans="1:20" x14ac:dyDescent="0.25">
      <c r="A4" s="4" t="s">
        <v>86</v>
      </c>
      <c r="B4" s="79">
        <v>20000</v>
      </c>
      <c r="C4" s="79">
        <v>30000</v>
      </c>
      <c r="D4" s="79">
        <v>50000</v>
      </c>
      <c r="E4" s="84">
        <f>SUM(B4:D4)</f>
        <v>100000</v>
      </c>
      <c r="F4" s="79">
        <v>55000</v>
      </c>
      <c r="G4" s="79">
        <v>200000</v>
      </c>
      <c r="H4" s="79">
        <v>240000</v>
      </c>
      <c r="I4" s="84">
        <f>SUM(F4:H4)</f>
        <v>495000</v>
      </c>
      <c r="J4" s="79">
        <v>600000</v>
      </c>
      <c r="K4" s="79">
        <f>900000+31000</f>
        <v>931000</v>
      </c>
      <c r="L4" s="79">
        <v>1000000</v>
      </c>
      <c r="M4" s="84">
        <f>SUM(J4:L4)</f>
        <v>2531000</v>
      </c>
      <c r="N4" s="79">
        <v>780000</v>
      </c>
      <c r="O4" s="79">
        <v>240000</v>
      </c>
      <c r="P4" s="79">
        <v>96000</v>
      </c>
      <c r="Q4" s="84">
        <f>SUM(N4:P4)</f>
        <v>1116000</v>
      </c>
      <c r="R4" s="83">
        <f>E4+I4+M4+Q4</f>
        <v>4242000</v>
      </c>
      <c r="S4" s="87">
        <f>J4/27</f>
        <v>22222.222222222223</v>
      </c>
      <c r="T4" s="16">
        <f>S4*6</f>
        <v>133333.33333333334</v>
      </c>
    </row>
    <row r="5" spans="1:20" x14ac:dyDescent="0.25">
      <c r="A5" s="4" t="s">
        <v>25</v>
      </c>
      <c r="B5" s="85">
        <v>10000</v>
      </c>
      <c r="C5" s="85">
        <v>8000</v>
      </c>
      <c r="D5" s="85">
        <v>5000</v>
      </c>
      <c r="E5" s="84">
        <f>SUM(B5:D5)</f>
        <v>23000</v>
      </c>
      <c r="F5" s="85">
        <v>5000</v>
      </c>
      <c r="G5" s="85">
        <v>5000</v>
      </c>
      <c r="H5" s="85">
        <v>5000</v>
      </c>
      <c r="I5" s="84">
        <f>SUM(F5:H5)</f>
        <v>15000</v>
      </c>
      <c r="J5" s="85">
        <v>200000</v>
      </c>
      <c r="K5" s="85">
        <v>400000</v>
      </c>
      <c r="L5" s="85">
        <v>2300000</v>
      </c>
      <c r="M5" s="84">
        <f>SUM(J5:L5)</f>
        <v>2900000</v>
      </c>
      <c r="N5" s="85">
        <v>1050000</v>
      </c>
      <c r="O5" s="85">
        <v>70000</v>
      </c>
      <c r="P5" s="85">
        <v>7000</v>
      </c>
      <c r="Q5" s="84">
        <f>SUM(N5:P5)</f>
        <v>1127000</v>
      </c>
      <c r="R5" s="83">
        <f t="shared" ref="R5:R14" si="0">E5+I5+M5+Q5</f>
        <v>4065000</v>
      </c>
      <c r="S5" s="87">
        <f t="shared" ref="S5:S17" si="1">J5/27</f>
        <v>7407.4074074074078</v>
      </c>
      <c r="T5" s="16">
        <f t="shared" ref="T5:T17" si="2">S5*6</f>
        <v>44444.444444444445</v>
      </c>
    </row>
    <row r="6" spans="1:20" x14ac:dyDescent="0.25">
      <c r="A6" s="4" t="s">
        <v>85</v>
      </c>
      <c r="B6" s="82">
        <v>8648</v>
      </c>
      <c r="C6" s="82">
        <v>10893</v>
      </c>
      <c r="D6" s="82">
        <v>1000</v>
      </c>
      <c r="E6" s="84">
        <f t="shared" ref="E6:E14" si="3">B6+C6+D6</f>
        <v>20541</v>
      </c>
      <c r="F6" s="82">
        <v>1000</v>
      </c>
      <c r="G6" s="82">
        <v>1000</v>
      </c>
      <c r="H6" s="82">
        <v>1300</v>
      </c>
      <c r="I6" s="84">
        <f>F6+G6+H6</f>
        <v>3300</v>
      </c>
      <c r="J6" s="82">
        <v>163000</v>
      </c>
      <c r="K6" s="82">
        <v>830000</v>
      </c>
      <c r="L6" s="82">
        <v>2158000</v>
      </c>
      <c r="M6" s="84">
        <f t="shared" ref="M6:M17" si="4">SUM(J6:L6)</f>
        <v>3151000</v>
      </c>
      <c r="N6" s="82">
        <v>1260000</v>
      </c>
      <c r="O6" s="82">
        <v>20000</v>
      </c>
      <c r="P6" s="82">
        <v>3159</v>
      </c>
      <c r="Q6" s="84">
        <f t="shared" ref="Q6:Q17" si="5">SUM(N6:P6)</f>
        <v>1283159</v>
      </c>
      <c r="R6" s="83">
        <f t="shared" si="0"/>
        <v>4458000</v>
      </c>
      <c r="S6" s="87">
        <f t="shared" si="1"/>
        <v>6037.0370370370374</v>
      </c>
      <c r="T6" s="16">
        <f t="shared" si="2"/>
        <v>36222.222222222226</v>
      </c>
    </row>
    <row r="7" spans="1:20" x14ac:dyDescent="0.25">
      <c r="A7" s="4" t="s">
        <v>29</v>
      </c>
      <c r="B7" s="83">
        <v>12000</v>
      </c>
      <c r="C7" s="83">
        <v>40000</v>
      </c>
      <c r="D7" s="83">
        <v>20000</v>
      </c>
      <c r="E7" s="84">
        <f t="shared" si="3"/>
        <v>72000</v>
      </c>
      <c r="F7" s="83">
        <v>45000</v>
      </c>
      <c r="G7" s="83">
        <v>90000</v>
      </c>
      <c r="H7" s="83">
        <v>120000</v>
      </c>
      <c r="I7" s="84">
        <f t="shared" ref="I7:I17" si="6">F7+G7+H7</f>
        <v>255000</v>
      </c>
      <c r="J7" s="83">
        <v>60000</v>
      </c>
      <c r="K7" s="83">
        <v>270000</v>
      </c>
      <c r="L7" s="83">
        <v>600000</v>
      </c>
      <c r="M7" s="84">
        <f t="shared" si="4"/>
        <v>930000</v>
      </c>
      <c r="N7" s="83">
        <v>404000</v>
      </c>
      <c r="O7" s="83">
        <v>72000</v>
      </c>
      <c r="P7" s="83">
        <v>38000</v>
      </c>
      <c r="Q7" s="84">
        <f t="shared" si="5"/>
        <v>514000</v>
      </c>
      <c r="R7" s="83">
        <f t="shared" si="0"/>
        <v>1771000</v>
      </c>
      <c r="S7" s="87">
        <f t="shared" si="1"/>
        <v>2222.2222222222222</v>
      </c>
      <c r="T7" s="16">
        <f t="shared" si="2"/>
        <v>13333.333333333332</v>
      </c>
    </row>
    <row r="8" spans="1:20" x14ac:dyDescent="0.25">
      <c r="A8" s="4" t="s">
        <v>31</v>
      </c>
      <c r="B8" s="75">
        <v>170000</v>
      </c>
      <c r="C8" s="75">
        <v>345000</v>
      </c>
      <c r="D8" s="75">
        <v>210000</v>
      </c>
      <c r="E8" s="84">
        <f t="shared" si="3"/>
        <v>725000</v>
      </c>
      <c r="F8" s="75">
        <v>55000</v>
      </c>
      <c r="G8" s="75">
        <v>94000</v>
      </c>
      <c r="H8" s="75">
        <v>126000</v>
      </c>
      <c r="I8" s="84">
        <f t="shared" si="6"/>
        <v>275000</v>
      </c>
      <c r="J8" s="75">
        <v>191000</v>
      </c>
      <c r="K8" s="75">
        <v>200000</v>
      </c>
      <c r="L8" s="75">
        <v>95500</v>
      </c>
      <c r="M8" s="84">
        <f t="shared" si="4"/>
        <v>486500</v>
      </c>
      <c r="N8" s="75">
        <v>4500</v>
      </c>
      <c r="O8" s="75">
        <v>4000</v>
      </c>
      <c r="P8" s="75">
        <v>45000</v>
      </c>
      <c r="Q8" s="84">
        <f t="shared" si="5"/>
        <v>53500</v>
      </c>
      <c r="R8" s="83">
        <f t="shared" si="0"/>
        <v>1540000</v>
      </c>
      <c r="S8" s="87">
        <f t="shared" si="1"/>
        <v>7074.0740740740739</v>
      </c>
      <c r="T8" s="16">
        <f t="shared" si="2"/>
        <v>42444.444444444445</v>
      </c>
    </row>
    <row r="9" spans="1:20" x14ac:dyDescent="0.25">
      <c r="A9" s="4" t="s">
        <v>33</v>
      </c>
      <c r="B9" s="79">
        <v>50000</v>
      </c>
      <c r="C9" s="79">
        <v>70000</v>
      </c>
      <c r="D9" s="79">
        <v>80000</v>
      </c>
      <c r="E9" s="84">
        <f t="shared" si="3"/>
        <v>200000</v>
      </c>
      <c r="F9" s="79">
        <v>100000</v>
      </c>
      <c r="G9" s="79">
        <v>160000</v>
      </c>
      <c r="H9" s="79">
        <v>225500</v>
      </c>
      <c r="I9" s="84">
        <f t="shared" si="6"/>
        <v>485500</v>
      </c>
      <c r="J9" s="79">
        <v>329000</v>
      </c>
      <c r="K9" s="79">
        <v>155000</v>
      </c>
      <c r="L9" s="79">
        <v>170000</v>
      </c>
      <c r="M9" s="84">
        <f t="shared" si="4"/>
        <v>654000</v>
      </c>
      <c r="N9" s="79">
        <v>80000</v>
      </c>
      <c r="O9" s="79">
        <v>50000</v>
      </c>
      <c r="P9" s="79">
        <v>47000</v>
      </c>
      <c r="Q9" s="84">
        <f t="shared" si="5"/>
        <v>177000</v>
      </c>
      <c r="R9" s="83">
        <f t="shared" si="0"/>
        <v>1516500</v>
      </c>
      <c r="S9" s="87">
        <f t="shared" si="1"/>
        <v>12185.185185185184</v>
      </c>
      <c r="T9" s="16">
        <f t="shared" si="2"/>
        <v>73111.111111111109</v>
      </c>
    </row>
    <row r="10" spans="1:20" ht="15.75" thickBot="1" x14ac:dyDescent="0.3">
      <c r="A10" s="4" t="s">
        <v>35</v>
      </c>
      <c r="B10" s="83">
        <v>8000</v>
      </c>
      <c r="C10" s="83">
        <v>6000</v>
      </c>
      <c r="D10" s="83">
        <v>3000</v>
      </c>
      <c r="E10" s="84">
        <f t="shared" si="3"/>
        <v>17000</v>
      </c>
      <c r="F10" s="83">
        <v>2500</v>
      </c>
      <c r="G10" s="83">
        <v>4500</v>
      </c>
      <c r="H10" s="83">
        <v>8000</v>
      </c>
      <c r="I10" s="84">
        <f t="shared" si="6"/>
        <v>15000</v>
      </c>
      <c r="J10" s="83">
        <v>183000</v>
      </c>
      <c r="K10" s="83">
        <v>225000</v>
      </c>
      <c r="L10" s="83">
        <v>595000</v>
      </c>
      <c r="M10" s="84">
        <f>SUM(J10:L10)</f>
        <v>1003000</v>
      </c>
      <c r="N10" s="83">
        <v>260000</v>
      </c>
      <c r="O10" s="83">
        <v>3000</v>
      </c>
      <c r="P10" s="83">
        <v>3000</v>
      </c>
      <c r="Q10" s="84">
        <f t="shared" si="5"/>
        <v>266000</v>
      </c>
      <c r="R10" s="83">
        <f t="shared" si="0"/>
        <v>1301000</v>
      </c>
      <c r="S10" s="87">
        <f t="shared" si="1"/>
        <v>6777.7777777777774</v>
      </c>
      <c r="T10" s="16">
        <f t="shared" si="2"/>
        <v>40666.666666666664</v>
      </c>
    </row>
    <row r="11" spans="1:20" ht="15.75" thickBot="1" x14ac:dyDescent="0.3">
      <c r="A11" s="4" t="s">
        <v>37</v>
      </c>
      <c r="B11" s="76">
        <v>10000</v>
      </c>
      <c r="C11" s="77">
        <v>30000</v>
      </c>
      <c r="D11" s="77">
        <v>30000</v>
      </c>
      <c r="E11" s="84">
        <f t="shared" si="3"/>
        <v>70000</v>
      </c>
      <c r="F11" s="78">
        <v>10000</v>
      </c>
      <c r="G11" s="77">
        <v>10000</v>
      </c>
      <c r="H11" s="77">
        <v>50000</v>
      </c>
      <c r="I11" s="84">
        <f t="shared" si="6"/>
        <v>70000</v>
      </c>
      <c r="J11" s="78">
        <v>100000</v>
      </c>
      <c r="K11" s="77">
        <v>320000</v>
      </c>
      <c r="L11" s="77">
        <v>452000</v>
      </c>
      <c r="M11" s="84">
        <f t="shared" si="4"/>
        <v>872000</v>
      </c>
      <c r="N11" s="78">
        <v>146000</v>
      </c>
      <c r="O11" s="77">
        <v>18000</v>
      </c>
      <c r="P11" s="77">
        <v>2000</v>
      </c>
      <c r="Q11" s="84">
        <f t="shared" si="5"/>
        <v>166000</v>
      </c>
      <c r="R11" s="83">
        <f t="shared" si="0"/>
        <v>1178000</v>
      </c>
      <c r="S11" s="87">
        <f t="shared" si="1"/>
        <v>3703.7037037037039</v>
      </c>
      <c r="T11" s="16">
        <f t="shared" si="2"/>
        <v>22222.222222222223</v>
      </c>
    </row>
    <row r="12" spans="1:20" x14ac:dyDescent="0.25">
      <c r="A12" s="4" t="s">
        <v>39</v>
      </c>
      <c r="B12" s="86">
        <v>10000</v>
      </c>
      <c r="C12" s="86">
        <v>48000</v>
      </c>
      <c r="D12" s="86">
        <v>20000</v>
      </c>
      <c r="E12" s="84">
        <f t="shared" si="3"/>
        <v>78000</v>
      </c>
      <c r="F12" s="86">
        <v>20000</v>
      </c>
      <c r="G12" s="86">
        <v>6000</v>
      </c>
      <c r="H12" s="86">
        <v>5200</v>
      </c>
      <c r="I12" s="84">
        <f t="shared" si="6"/>
        <v>31200</v>
      </c>
      <c r="J12" s="86">
        <v>100000</v>
      </c>
      <c r="K12" s="86">
        <v>150000</v>
      </c>
      <c r="L12" s="86">
        <v>970000</v>
      </c>
      <c r="M12" s="84">
        <f t="shared" si="4"/>
        <v>1220000</v>
      </c>
      <c r="N12" s="86">
        <v>100000</v>
      </c>
      <c r="O12" s="86">
        <v>5000</v>
      </c>
      <c r="P12" s="86">
        <v>6000</v>
      </c>
      <c r="Q12" s="84">
        <f t="shared" si="5"/>
        <v>111000</v>
      </c>
      <c r="R12" s="83">
        <f t="shared" si="0"/>
        <v>1440200</v>
      </c>
      <c r="S12" s="87">
        <f t="shared" si="1"/>
        <v>3703.7037037037039</v>
      </c>
      <c r="T12" s="16">
        <f t="shared" si="2"/>
        <v>22222.222222222223</v>
      </c>
    </row>
    <row r="13" spans="1:20" x14ac:dyDescent="0.25">
      <c r="A13" s="4" t="s">
        <v>41</v>
      </c>
      <c r="B13" s="83">
        <v>144696</v>
      </c>
      <c r="C13" s="83">
        <v>72536</v>
      </c>
      <c r="D13" s="83">
        <v>340291</v>
      </c>
      <c r="E13" s="84">
        <f t="shared" si="3"/>
        <v>557523</v>
      </c>
      <c r="F13" s="83">
        <v>390012</v>
      </c>
      <c r="G13" s="83">
        <v>249038</v>
      </c>
      <c r="H13" s="83">
        <v>146345</v>
      </c>
      <c r="I13" s="84">
        <f t="shared" si="6"/>
        <v>785395</v>
      </c>
      <c r="J13" s="83">
        <v>380000</v>
      </c>
      <c r="K13" s="83">
        <v>450000</v>
      </c>
      <c r="L13" s="83">
        <v>850000</v>
      </c>
      <c r="M13" s="84">
        <f t="shared" si="4"/>
        <v>1680000</v>
      </c>
      <c r="N13" s="83">
        <v>748615.00155244104</v>
      </c>
      <c r="O13" s="83">
        <v>104632.493221517</v>
      </c>
      <c r="P13" s="83">
        <v>35834.629309837197</v>
      </c>
      <c r="Q13" s="84">
        <f t="shared" si="5"/>
        <v>889082.12408379524</v>
      </c>
      <c r="R13" s="83">
        <f t="shared" si="0"/>
        <v>3912000.1240837951</v>
      </c>
      <c r="S13" s="87">
        <f t="shared" si="1"/>
        <v>14074.074074074075</v>
      </c>
      <c r="T13" s="16">
        <f t="shared" si="2"/>
        <v>84444.444444444453</v>
      </c>
    </row>
    <row r="14" spans="1:20" x14ac:dyDescent="0.25">
      <c r="A14" s="4" t="s">
        <v>87</v>
      </c>
      <c r="B14" s="83"/>
      <c r="C14" s="83"/>
      <c r="D14" s="83">
        <v>142029</v>
      </c>
      <c r="E14" s="84">
        <f t="shared" si="3"/>
        <v>142029</v>
      </c>
      <c r="F14" s="83"/>
      <c r="G14" s="83"/>
      <c r="H14" s="83">
        <v>347661</v>
      </c>
      <c r="I14" s="84">
        <f t="shared" si="6"/>
        <v>347661</v>
      </c>
      <c r="J14" s="83">
        <v>420366.94918222399</v>
      </c>
      <c r="K14" s="83">
        <v>111590.718270025</v>
      </c>
      <c r="L14" s="83"/>
      <c r="M14" s="84">
        <f t="shared" si="4"/>
        <v>531957.66745224898</v>
      </c>
      <c r="N14" s="83"/>
      <c r="O14" s="83">
        <v>300392</v>
      </c>
      <c r="P14" s="83">
        <v>25459.879863804799</v>
      </c>
      <c r="Q14" s="84">
        <f t="shared" si="5"/>
        <v>325851.87986380479</v>
      </c>
      <c r="R14" s="83">
        <f t="shared" si="0"/>
        <v>1347499.5473160539</v>
      </c>
      <c r="S14" s="87">
        <f t="shared" si="1"/>
        <v>15569.146266008296</v>
      </c>
      <c r="T14" s="16">
        <f t="shared" si="2"/>
        <v>93414.877596049773</v>
      </c>
    </row>
    <row r="15" spans="1:20" s="29" customFormat="1" x14ac:dyDescent="0.25">
      <c r="A15" s="4" t="s">
        <v>88</v>
      </c>
      <c r="B15" s="81"/>
      <c r="C15" s="81"/>
      <c r="D15" s="81"/>
      <c r="E15" s="80">
        <f>SUM(E4:E14)</f>
        <v>2005093</v>
      </c>
      <c r="F15" s="81"/>
      <c r="G15" s="81"/>
      <c r="H15" s="81"/>
      <c r="I15" s="80">
        <f>SUM(I4:I14)</f>
        <v>2778056</v>
      </c>
      <c r="J15" s="81"/>
      <c r="K15" s="81"/>
      <c r="L15" s="81"/>
      <c r="M15" s="80">
        <f>SUM(M4:M14)</f>
        <v>15959457.66745225</v>
      </c>
      <c r="N15" s="81"/>
      <c r="O15" s="81"/>
      <c r="P15" s="81"/>
      <c r="Q15" s="80">
        <f>SUM(Q4:Q14)</f>
        <v>6028593.0039476007</v>
      </c>
      <c r="R15" s="81">
        <f>SUM(R4:R14)</f>
        <v>26771199.671399847</v>
      </c>
      <c r="S15" s="87">
        <f t="shared" si="1"/>
        <v>0</v>
      </c>
      <c r="T15" s="16">
        <f t="shared" si="2"/>
        <v>0</v>
      </c>
    </row>
    <row r="16" spans="1:20" x14ac:dyDescent="0.25">
      <c r="A16" s="4" t="s">
        <v>47</v>
      </c>
      <c r="B16" s="83"/>
      <c r="C16" s="83"/>
      <c r="D16" s="83"/>
      <c r="E16" s="84">
        <f>B16+C16+D16</f>
        <v>0</v>
      </c>
      <c r="F16" s="83"/>
      <c r="G16" s="83">
        <v>93136</v>
      </c>
      <c r="H16" s="83" t="s">
        <v>44</v>
      </c>
      <c r="I16" s="84">
        <v>93130</v>
      </c>
      <c r="J16" s="83">
        <v>16860</v>
      </c>
      <c r="K16" s="83"/>
      <c r="L16" s="83">
        <v>105000</v>
      </c>
      <c r="M16" s="84">
        <f t="shared" si="4"/>
        <v>121860</v>
      </c>
      <c r="N16" s="83">
        <v>85010</v>
      </c>
      <c r="O16" s="83"/>
      <c r="P16" s="83"/>
      <c r="Q16" s="84">
        <f t="shared" si="5"/>
        <v>85010</v>
      </c>
      <c r="R16" s="83">
        <f>I16+M16+Q16</f>
        <v>300000</v>
      </c>
      <c r="S16" s="87">
        <f t="shared" si="1"/>
        <v>624.44444444444446</v>
      </c>
      <c r="T16" s="16">
        <f t="shared" si="2"/>
        <v>3746.666666666667</v>
      </c>
    </row>
    <row r="17" spans="1:20" s="29" customFormat="1" x14ac:dyDescent="0.25">
      <c r="A17" s="4" t="s">
        <v>66</v>
      </c>
      <c r="B17" s="81">
        <v>322522</v>
      </c>
      <c r="C17" s="81">
        <v>511141</v>
      </c>
      <c r="D17" s="81">
        <v>797409</v>
      </c>
      <c r="E17" s="80">
        <f>B17+C17+D17</f>
        <v>1631072</v>
      </c>
      <c r="F17" s="81">
        <v>796983</v>
      </c>
      <c r="G17" s="81">
        <v>844043</v>
      </c>
      <c r="H17" s="81">
        <v>1166005</v>
      </c>
      <c r="I17" s="80">
        <f t="shared" si="6"/>
        <v>2807031</v>
      </c>
      <c r="J17" s="81">
        <v>3067237.9999672798</v>
      </c>
      <c r="K17" s="81">
        <v>4319911.0000194004</v>
      </c>
      <c r="L17" s="81">
        <v>8527414.0001508705</v>
      </c>
      <c r="M17" s="80">
        <f t="shared" si="4"/>
        <v>15914563.000137551</v>
      </c>
      <c r="N17" s="81">
        <v>5125360</v>
      </c>
      <c r="O17" s="81">
        <v>922412.53809494397</v>
      </c>
      <c r="P17" s="81">
        <v>225624.00000774499</v>
      </c>
      <c r="Q17" s="80">
        <f t="shared" si="5"/>
        <v>6273396.5381026892</v>
      </c>
      <c r="R17" s="81">
        <f>SUM(R15:R16)</f>
        <v>27071199.671399847</v>
      </c>
      <c r="S17" s="87">
        <f t="shared" si="1"/>
        <v>113601.40740619555</v>
      </c>
      <c r="T17" s="16">
        <f t="shared" si="2"/>
        <v>681608.44443717331</v>
      </c>
    </row>
    <row r="18" spans="1:20" x14ac:dyDescent="0.25">
      <c r="A18" s="3"/>
      <c r="B18" s="6"/>
      <c r="C18" s="6"/>
      <c r="D18" s="6"/>
      <c r="E18" s="10"/>
      <c r="F18" s="6"/>
      <c r="G18" s="6"/>
      <c r="H18" s="6"/>
      <c r="I18" s="11"/>
      <c r="J18" s="6"/>
      <c r="K18" s="6"/>
      <c r="L18" s="6"/>
      <c r="M18" s="12"/>
      <c r="N18" s="6"/>
      <c r="O18" s="6"/>
      <c r="P18" s="6"/>
      <c r="Q18" s="12"/>
      <c r="R18" s="3"/>
      <c r="S18" s="3"/>
    </row>
    <row r="19" spans="1:20" x14ac:dyDescent="0.25">
      <c r="A19" s="3"/>
      <c r="B19" s="6"/>
      <c r="C19" s="6"/>
      <c r="D19" s="3"/>
      <c r="E19" s="10"/>
      <c r="F19" s="3"/>
      <c r="G19" s="3"/>
      <c r="H19" s="3"/>
      <c r="I19" s="6"/>
      <c r="J19" s="3"/>
      <c r="K19" s="3"/>
      <c r="L19" s="3"/>
      <c r="M19" s="11"/>
      <c r="N19" s="3"/>
      <c r="O19" s="3"/>
      <c r="P19" s="3"/>
      <c r="Q19" s="11"/>
      <c r="R19" s="3"/>
      <c r="S19" s="3"/>
    </row>
    <row r="20" spans="1:20" x14ac:dyDescent="0.25">
      <c r="A20" s="3"/>
      <c r="B20" s="3"/>
      <c r="C20" s="3"/>
      <c r="D20" s="3"/>
      <c r="E20" s="10"/>
      <c r="F20" s="3"/>
      <c r="G20" s="3"/>
      <c r="H20" s="3"/>
      <c r="I20" s="3"/>
      <c r="J20" s="73"/>
      <c r="K20" s="72"/>
      <c r="L20" s="73"/>
      <c r="M20" s="74"/>
      <c r="N20" s="3"/>
      <c r="O20" s="3"/>
      <c r="P20" s="3"/>
      <c r="R20" s="3"/>
      <c r="S20" s="3"/>
    </row>
    <row r="21" spans="1:20" x14ac:dyDescent="0.25">
      <c r="N21" s="71"/>
      <c r="P21" s="71">
        <f>R9-1516500</f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8"/>
  <sheetViews>
    <sheetView workbookViewId="0">
      <selection activeCell="G23" sqref="G23"/>
    </sheetView>
  </sheetViews>
  <sheetFormatPr defaultRowHeight="15" x14ac:dyDescent="0.25"/>
  <cols>
    <col min="1" max="1" width="12.140625" bestFit="1" customWidth="1"/>
  </cols>
  <sheetData>
    <row r="1" spans="1:37" x14ac:dyDescent="0.25">
      <c r="D1" t="s">
        <v>0</v>
      </c>
      <c r="S1" t="s">
        <v>0</v>
      </c>
    </row>
    <row r="2" spans="1:37" x14ac:dyDescent="0.25">
      <c r="A2" t="s">
        <v>1</v>
      </c>
      <c r="B2" t="s">
        <v>2</v>
      </c>
      <c r="D2" t="s">
        <v>3</v>
      </c>
      <c r="F2" t="s">
        <v>4</v>
      </c>
      <c r="H2" t="s">
        <v>5</v>
      </c>
      <c r="I2" t="s">
        <v>5</v>
      </c>
      <c r="J2" t="s">
        <v>6</v>
      </c>
      <c r="L2" t="s">
        <v>7</v>
      </c>
      <c r="N2" t="s">
        <v>8</v>
      </c>
      <c r="O2" t="s">
        <v>9</v>
      </c>
      <c r="P2" t="s">
        <v>9</v>
      </c>
      <c r="Q2" t="s">
        <v>10</v>
      </c>
      <c r="S2" t="s">
        <v>11</v>
      </c>
      <c r="U2" t="s">
        <v>12</v>
      </c>
      <c r="W2" t="s">
        <v>13</v>
      </c>
      <c r="Y2" t="s">
        <v>14</v>
      </c>
      <c r="AA2" t="s">
        <v>15</v>
      </c>
      <c r="AC2" t="s">
        <v>16</v>
      </c>
      <c r="AE2" t="s">
        <v>17</v>
      </c>
      <c r="AF2" t="s">
        <v>18</v>
      </c>
      <c r="AH2" t="s">
        <v>1</v>
      </c>
      <c r="AI2" t="s">
        <v>19</v>
      </c>
      <c r="AJ2" t="s">
        <v>20</v>
      </c>
      <c r="AK2" t="s">
        <v>21</v>
      </c>
    </row>
    <row r="3" spans="1:37" x14ac:dyDescent="0.25">
      <c r="A3" t="s">
        <v>22</v>
      </c>
      <c r="B3">
        <v>1152</v>
      </c>
      <c r="C3">
        <v>3803</v>
      </c>
      <c r="D3">
        <v>2687</v>
      </c>
      <c r="E3">
        <v>6888</v>
      </c>
      <c r="F3">
        <v>2687</v>
      </c>
      <c r="G3">
        <v>9240</v>
      </c>
      <c r="H3">
        <v>6526</v>
      </c>
      <c r="I3">
        <v>19931</v>
      </c>
      <c r="J3">
        <v>2303</v>
      </c>
      <c r="K3">
        <v>8401</v>
      </c>
      <c r="L3">
        <v>8446</v>
      </c>
      <c r="M3">
        <v>14087</v>
      </c>
      <c r="N3">
        <v>23802</v>
      </c>
      <c r="O3">
        <v>34552</v>
      </c>
      <c r="P3">
        <v>37414.562610264002</v>
      </c>
      <c r="Q3">
        <v>606572</v>
      </c>
      <c r="R3">
        <v>656825.18540297099</v>
      </c>
      <c r="S3">
        <v>499078</v>
      </c>
      <c r="T3">
        <v>540425.53339318</v>
      </c>
      <c r="U3">
        <v>1550982</v>
      </c>
      <c r="V3">
        <v>1679477.7719356201</v>
      </c>
      <c r="W3">
        <v>2656633</v>
      </c>
      <c r="X3">
        <v>2869144.4059770801</v>
      </c>
      <c r="Y3">
        <v>817798</v>
      </c>
      <c r="Z3">
        <v>885550.86728737003</v>
      </c>
      <c r="AA3">
        <v>15356</v>
      </c>
      <c r="AB3">
        <v>15793.351018918</v>
      </c>
      <c r="AC3">
        <v>1075</v>
      </c>
      <c r="AD3">
        <v>1164.05966543</v>
      </c>
      <c r="AE3">
        <v>834229</v>
      </c>
      <c r="AF3">
        <v>3531940</v>
      </c>
      <c r="AG3">
        <v>3824554.16512</v>
      </c>
      <c r="AH3" t="s">
        <v>22</v>
      </c>
      <c r="AI3" t="s">
        <v>23</v>
      </c>
      <c r="AJ3">
        <v>4242000</v>
      </c>
      <c r="AK3">
        <v>710060</v>
      </c>
    </row>
    <row r="4" spans="1:37" x14ac:dyDescent="0.25">
      <c r="A4" t="s">
        <v>24</v>
      </c>
      <c r="B4">
        <v>14091</v>
      </c>
      <c r="C4">
        <v>16742</v>
      </c>
      <c r="D4">
        <v>8712</v>
      </c>
      <c r="E4">
        <v>12913</v>
      </c>
      <c r="F4">
        <v>7269</v>
      </c>
      <c r="G4">
        <v>13822</v>
      </c>
      <c r="H4">
        <v>30072</v>
      </c>
      <c r="I4">
        <v>43477</v>
      </c>
      <c r="J4">
        <v>28541</v>
      </c>
      <c r="K4">
        <v>34639</v>
      </c>
      <c r="L4">
        <v>51070</v>
      </c>
      <c r="M4">
        <v>56711</v>
      </c>
      <c r="N4">
        <v>131458</v>
      </c>
      <c r="O4">
        <v>211069</v>
      </c>
      <c r="P4">
        <v>228555.63543603299</v>
      </c>
      <c r="Q4">
        <v>460287</v>
      </c>
      <c r="R4">
        <v>498420.78782663401</v>
      </c>
      <c r="S4">
        <v>608014</v>
      </c>
      <c r="T4">
        <v>658386.64549533499</v>
      </c>
      <c r="U4">
        <v>1011122</v>
      </c>
      <c r="V4">
        <v>1094891.4453650001</v>
      </c>
      <c r="W4">
        <v>2079424</v>
      </c>
      <c r="X4">
        <v>2245762.8649702398</v>
      </c>
      <c r="Y4">
        <v>893266</v>
      </c>
      <c r="Z4">
        <v>967271.23448372295</v>
      </c>
      <c r="AA4">
        <v>235532</v>
      </c>
      <c r="AB4">
        <v>242240.13754804601</v>
      </c>
      <c r="AC4">
        <v>5796</v>
      </c>
      <c r="AD4">
        <v>6276.1765775184003</v>
      </c>
      <c r="AE4">
        <v>1134594</v>
      </c>
      <c r="AF4">
        <v>3455160</v>
      </c>
      <c r="AG4">
        <v>3741413.0956799998</v>
      </c>
      <c r="AH4" t="s">
        <v>24</v>
      </c>
      <c r="AI4" t="s">
        <v>25</v>
      </c>
      <c r="AJ4">
        <v>4065000</v>
      </c>
      <c r="AK4">
        <v>609840</v>
      </c>
    </row>
    <row r="5" spans="1:37" x14ac:dyDescent="0.25">
      <c r="A5" t="s">
        <v>26</v>
      </c>
      <c r="B5">
        <v>6640</v>
      </c>
      <c r="C5">
        <v>9291</v>
      </c>
      <c r="D5">
        <v>8364</v>
      </c>
      <c r="E5">
        <v>12565</v>
      </c>
      <c r="F5">
        <v>768</v>
      </c>
      <c r="G5">
        <v>7321</v>
      </c>
      <c r="H5">
        <v>15772</v>
      </c>
      <c r="I5">
        <v>29177</v>
      </c>
      <c r="J5">
        <v>768</v>
      </c>
      <c r="K5">
        <v>6866</v>
      </c>
      <c r="L5">
        <v>768</v>
      </c>
      <c r="M5">
        <v>6409</v>
      </c>
      <c r="N5">
        <v>998</v>
      </c>
      <c r="O5">
        <v>2534</v>
      </c>
      <c r="P5">
        <v>2743.9367230379999</v>
      </c>
      <c r="Q5">
        <v>127349</v>
      </c>
      <c r="R5">
        <v>137899.59070956599</v>
      </c>
      <c r="S5">
        <v>648495</v>
      </c>
      <c r="T5">
        <v>702221.40883350896</v>
      </c>
      <c r="U5">
        <v>1797066</v>
      </c>
      <c r="V5">
        <v>1945949.3415792501</v>
      </c>
      <c r="W5">
        <v>2572910</v>
      </c>
      <c r="X5">
        <v>2778724.1721315999</v>
      </c>
      <c r="Y5">
        <v>922451</v>
      </c>
      <c r="Z5">
        <v>998874.15117193002</v>
      </c>
      <c r="AA5">
        <v>15740</v>
      </c>
      <c r="AB5">
        <v>16188.287642470001</v>
      </c>
      <c r="AC5">
        <v>2534</v>
      </c>
      <c r="AD5">
        <v>2743.9322718136</v>
      </c>
      <c r="AE5">
        <v>940724</v>
      </c>
      <c r="AF5">
        <v>3531940</v>
      </c>
      <c r="AG5">
        <v>3824554.16512</v>
      </c>
      <c r="AH5" t="s">
        <v>26</v>
      </c>
      <c r="AI5" t="s">
        <v>27</v>
      </c>
      <c r="AJ5">
        <v>4458000</v>
      </c>
      <c r="AK5">
        <v>926060</v>
      </c>
    </row>
    <row r="6" spans="1:37" x14ac:dyDescent="0.25">
      <c r="A6" t="s">
        <v>28</v>
      </c>
      <c r="B6">
        <v>15356</v>
      </c>
      <c r="C6">
        <v>18007</v>
      </c>
      <c r="D6">
        <v>19195</v>
      </c>
      <c r="E6">
        <v>23396</v>
      </c>
      <c r="F6">
        <v>23034</v>
      </c>
      <c r="G6">
        <v>29587</v>
      </c>
      <c r="H6">
        <v>57586</v>
      </c>
      <c r="I6">
        <v>70990</v>
      </c>
      <c r="J6">
        <v>31096</v>
      </c>
      <c r="K6">
        <v>37194</v>
      </c>
      <c r="L6">
        <v>181204</v>
      </c>
      <c r="M6">
        <v>186845</v>
      </c>
      <c r="N6">
        <v>176981</v>
      </c>
      <c r="O6">
        <v>389281</v>
      </c>
      <c r="P6">
        <v>421532.13554891699</v>
      </c>
      <c r="Q6">
        <v>38391</v>
      </c>
      <c r="R6">
        <v>41571.611767119903</v>
      </c>
      <c r="S6">
        <v>261056</v>
      </c>
      <c r="T6">
        <v>282683.92524913902</v>
      </c>
      <c r="U6">
        <v>460688</v>
      </c>
      <c r="V6">
        <v>498855.083938742</v>
      </c>
      <c r="W6">
        <v>760135</v>
      </c>
      <c r="X6">
        <v>820940.29662260006</v>
      </c>
      <c r="Y6">
        <v>460688</v>
      </c>
      <c r="Z6">
        <v>498855.04482633102</v>
      </c>
      <c r="AA6">
        <v>69103</v>
      </c>
      <c r="AB6">
        <v>71071.108065921493</v>
      </c>
      <c r="AC6">
        <v>29177</v>
      </c>
      <c r="AD6">
        <v>31594.203589070799</v>
      </c>
      <c r="AE6">
        <v>558968</v>
      </c>
      <c r="AF6">
        <v>1765970</v>
      </c>
      <c r="AG6">
        <v>1912277.08256</v>
      </c>
      <c r="AH6" t="s">
        <v>28</v>
      </c>
      <c r="AI6" t="s">
        <v>29</v>
      </c>
      <c r="AJ6">
        <v>1771000</v>
      </c>
      <c r="AK6">
        <v>5030</v>
      </c>
    </row>
    <row r="7" spans="1:37" x14ac:dyDescent="0.25">
      <c r="A7" t="s">
        <v>30</v>
      </c>
      <c r="B7">
        <v>109874</v>
      </c>
      <c r="C7">
        <v>112525</v>
      </c>
      <c r="D7">
        <v>287546</v>
      </c>
      <c r="E7">
        <v>291747</v>
      </c>
      <c r="F7">
        <v>108799</v>
      </c>
      <c r="G7">
        <v>115352</v>
      </c>
      <c r="H7">
        <v>506219</v>
      </c>
      <c r="I7">
        <v>519624</v>
      </c>
      <c r="J7">
        <v>31787</v>
      </c>
      <c r="K7">
        <v>37885</v>
      </c>
      <c r="L7">
        <v>133599</v>
      </c>
      <c r="M7">
        <v>139240</v>
      </c>
      <c r="N7">
        <v>218212</v>
      </c>
      <c r="O7">
        <v>383599</v>
      </c>
      <c r="P7">
        <v>415379.39345724299</v>
      </c>
      <c r="Q7">
        <v>190187</v>
      </c>
      <c r="R7">
        <v>205943.583838744</v>
      </c>
      <c r="S7">
        <v>327933</v>
      </c>
      <c r="T7">
        <v>355101.54012444097</v>
      </c>
      <c r="U7">
        <v>79392</v>
      </c>
      <c r="V7">
        <v>85969.469194041594</v>
      </c>
      <c r="W7">
        <v>597512</v>
      </c>
      <c r="X7">
        <v>645308.63401311997</v>
      </c>
      <c r="Y7">
        <v>6834</v>
      </c>
      <c r="Z7">
        <v>7400.1827187666004</v>
      </c>
      <c r="AA7">
        <v>5068</v>
      </c>
      <c r="AB7">
        <v>5212.3406462539997</v>
      </c>
      <c r="AC7">
        <v>36394</v>
      </c>
      <c r="AD7">
        <v>39409.104617357603</v>
      </c>
      <c r="AE7">
        <v>48295</v>
      </c>
      <c r="AF7">
        <v>1535626</v>
      </c>
      <c r="AG7">
        <v>1662849.5428480001</v>
      </c>
      <c r="AH7" t="s">
        <v>30</v>
      </c>
      <c r="AI7" t="s">
        <v>31</v>
      </c>
      <c r="AJ7">
        <v>1540000</v>
      </c>
      <c r="AK7">
        <v>4374</v>
      </c>
    </row>
    <row r="8" spans="1:37" x14ac:dyDescent="0.25">
      <c r="A8" t="s">
        <v>32</v>
      </c>
      <c r="B8">
        <v>11517</v>
      </c>
      <c r="C8">
        <v>14168</v>
      </c>
      <c r="D8">
        <v>23034</v>
      </c>
      <c r="E8">
        <v>27235</v>
      </c>
      <c r="F8">
        <v>26873</v>
      </c>
      <c r="G8">
        <v>33426</v>
      </c>
      <c r="H8">
        <v>61425</v>
      </c>
      <c r="I8">
        <v>74829</v>
      </c>
      <c r="J8">
        <v>30713</v>
      </c>
      <c r="K8">
        <v>36811</v>
      </c>
      <c r="L8">
        <v>46069</v>
      </c>
      <c r="M8">
        <v>51710</v>
      </c>
      <c r="N8">
        <v>53747</v>
      </c>
      <c r="O8">
        <v>130528</v>
      </c>
      <c r="P8">
        <v>141341.978131296</v>
      </c>
      <c r="Q8">
        <v>211149</v>
      </c>
      <c r="R8">
        <v>228642.24044738599</v>
      </c>
      <c r="S8">
        <v>230344</v>
      </c>
      <c r="T8">
        <v>249427.50244234101</v>
      </c>
      <c r="U8">
        <v>230344</v>
      </c>
      <c r="V8">
        <v>249427.541969371</v>
      </c>
      <c r="W8">
        <v>671836</v>
      </c>
      <c r="X8">
        <v>725578.01590736001</v>
      </c>
      <c r="Y8">
        <v>153563</v>
      </c>
      <c r="Z8">
        <v>166285.37589141901</v>
      </c>
      <c r="AA8">
        <v>57586</v>
      </c>
      <c r="AB8">
        <v>59226.094801733001</v>
      </c>
      <c r="AC8">
        <v>38391</v>
      </c>
      <c r="AD8">
        <v>41571.548479556397</v>
      </c>
      <c r="AE8">
        <v>249539</v>
      </c>
      <c r="AF8">
        <v>1113329</v>
      </c>
      <c r="AG8">
        <v>1205566.0809919999</v>
      </c>
      <c r="AH8" t="s">
        <v>32</v>
      </c>
      <c r="AI8" t="s">
        <v>33</v>
      </c>
      <c r="AJ8">
        <v>1516500</v>
      </c>
      <c r="AK8">
        <v>403171</v>
      </c>
    </row>
    <row r="9" spans="1:37" x14ac:dyDescent="0.25">
      <c r="A9" t="s">
        <v>34</v>
      </c>
      <c r="B9">
        <v>3839</v>
      </c>
      <c r="C9">
        <v>6490</v>
      </c>
      <c r="D9">
        <v>4607</v>
      </c>
      <c r="E9">
        <v>8808</v>
      </c>
      <c r="F9">
        <v>2303</v>
      </c>
      <c r="G9">
        <v>8856</v>
      </c>
      <c r="H9">
        <v>10749</v>
      </c>
      <c r="I9">
        <v>24154</v>
      </c>
      <c r="J9">
        <v>1536</v>
      </c>
      <c r="K9">
        <v>7634</v>
      </c>
      <c r="L9">
        <v>3071</v>
      </c>
      <c r="M9">
        <v>8712</v>
      </c>
      <c r="N9">
        <v>5375</v>
      </c>
      <c r="O9">
        <v>9982</v>
      </c>
      <c r="P9">
        <v>10808.988306773999</v>
      </c>
      <c r="Q9">
        <v>138206</v>
      </c>
      <c r="R9">
        <v>149656.069805073</v>
      </c>
      <c r="S9">
        <v>184275</v>
      </c>
      <c r="T9">
        <v>199541.785384305</v>
      </c>
      <c r="U9">
        <v>450322</v>
      </c>
      <c r="V9">
        <v>487630.28146915598</v>
      </c>
      <c r="W9">
        <v>772804</v>
      </c>
      <c r="X9">
        <v>834622.72489903995</v>
      </c>
      <c r="Y9">
        <v>199631</v>
      </c>
      <c r="Z9">
        <v>216170.01409571199</v>
      </c>
      <c r="AA9">
        <v>1920</v>
      </c>
      <c r="AB9">
        <v>1974.68311776</v>
      </c>
      <c r="AC9">
        <v>3071</v>
      </c>
      <c r="AD9">
        <v>3325.4206814283998</v>
      </c>
      <c r="AE9">
        <v>204622</v>
      </c>
      <c r="AF9">
        <v>998157</v>
      </c>
      <c r="AG9">
        <v>1080852.3111360001</v>
      </c>
      <c r="AH9" t="s">
        <v>34</v>
      </c>
      <c r="AI9" t="s">
        <v>35</v>
      </c>
      <c r="AJ9">
        <v>1301000</v>
      </c>
      <c r="AK9">
        <v>302843</v>
      </c>
    </row>
    <row r="10" spans="1:37" x14ac:dyDescent="0.25">
      <c r="A10" t="s">
        <v>36</v>
      </c>
      <c r="B10">
        <v>7678</v>
      </c>
      <c r="C10">
        <v>10329</v>
      </c>
      <c r="D10">
        <v>23034</v>
      </c>
      <c r="E10">
        <v>27235</v>
      </c>
      <c r="F10">
        <v>23034</v>
      </c>
      <c r="G10">
        <v>29587</v>
      </c>
      <c r="H10">
        <v>53747</v>
      </c>
      <c r="I10">
        <v>67151</v>
      </c>
      <c r="J10">
        <v>7678</v>
      </c>
      <c r="K10">
        <v>13776</v>
      </c>
      <c r="L10">
        <v>11517</v>
      </c>
      <c r="M10">
        <v>17158</v>
      </c>
      <c r="N10">
        <v>53747</v>
      </c>
      <c r="O10">
        <v>72942</v>
      </c>
      <c r="P10">
        <v>78985.095679493999</v>
      </c>
      <c r="Q10">
        <v>76781</v>
      </c>
      <c r="R10">
        <v>83142.140686390907</v>
      </c>
      <c r="S10">
        <v>307125</v>
      </c>
      <c r="T10">
        <v>332569.64230717497</v>
      </c>
      <c r="U10">
        <v>363943</v>
      </c>
      <c r="V10">
        <v>394094.95323064103</v>
      </c>
      <c r="W10">
        <v>747850</v>
      </c>
      <c r="X10">
        <v>807672.58556599997</v>
      </c>
      <c r="Y10">
        <v>188882</v>
      </c>
      <c r="Z10">
        <v>204530.481750962</v>
      </c>
      <c r="AA10">
        <v>10749</v>
      </c>
      <c r="AB10">
        <v>11055.140017084501</v>
      </c>
      <c r="AC10">
        <v>768</v>
      </c>
      <c r="AD10">
        <v>831.62588190719998</v>
      </c>
      <c r="AE10">
        <v>200399</v>
      </c>
      <c r="AF10">
        <v>1074938</v>
      </c>
      <c r="AG10">
        <v>1163994.463424</v>
      </c>
      <c r="AH10" t="s">
        <v>36</v>
      </c>
      <c r="AI10" t="s">
        <v>37</v>
      </c>
      <c r="AJ10">
        <v>1178000</v>
      </c>
      <c r="AK10">
        <v>103062</v>
      </c>
    </row>
    <row r="11" spans="1:37" x14ac:dyDescent="0.25">
      <c r="A11" t="s">
        <v>38</v>
      </c>
      <c r="B11">
        <v>7678</v>
      </c>
      <c r="C11">
        <v>10329</v>
      </c>
      <c r="D11">
        <v>61425</v>
      </c>
      <c r="E11">
        <v>65626</v>
      </c>
      <c r="F11">
        <v>26873</v>
      </c>
      <c r="G11">
        <v>33426</v>
      </c>
      <c r="H11">
        <v>95977</v>
      </c>
      <c r="I11">
        <v>109381</v>
      </c>
      <c r="J11">
        <v>19195</v>
      </c>
      <c r="K11">
        <v>25293</v>
      </c>
      <c r="L11">
        <v>15356</v>
      </c>
      <c r="M11">
        <v>20997</v>
      </c>
      <c r="N11">
        <v>7678</v>
      </c>
      <c r="O11">
        <v>42230</v>
      </c>
      <c r="P11">
        <v>45728.669224110003</v>
      </c>
      <c r="Q11">
        <v>130528</v>
      </c>
      <c r="R11">
        <v>141341.964021219</v>
      </c>
      <c r="S11">
        <v>217291</v>
      </c>
      <c r="T11">
        <v>235293.089610316</v>
      </c>
      <c r="U11">
        <v>856111</v>
      </c>
      <c r="V11">
        <v>927038.09251788806</v>
      </c>
      <c r="W11">
        <v>1203931</v>
      </c>
      <c r="X11">
        <v>1300236.7635395599</v>
      </c>
      <c r="Y11">
        <v>320178</v>
      </c>
      <c r="Z11">
        <v>346704.08289863198</v>
      </c>
      <c r="AA11">
        <v>38391</v>
      </c>
      <c r="AB11">
        <v>39484.406028085497</v>
      </c>
      <c r="AC11">
        <v>34552</v>
      </c>
      <c r="AD11">
        <v>37414.501916220797</v>
      </c>
      <c r="AE11">
        <v>393120</v>
      </c>
      <c r="AF11">
        <v>1735257</v>
      </c>
      <c r="AG11">
        <v>1879019.5719359999</v>
      </c>
      <c r="AH11" t="s">
        <v>38</v>
      </c>
      <c r="AI11" t="s">
        <v>39</v>
      </c>
      <c r="AJ11">
        <v>1440200</v>
      </c>
      <c r="AK11">
        <v>-295057</v>
      </c>
    </row>
    <row r="12" spans="1:37" x14ac:dyDescent="0.25">
      <c r="A12" t="s">
        <v>40</v>
      </c>
      <c r="B12">
        <v>142045</v>
      </c>
      <c r="C12">
        <v>144696</v>
      </c>
      <c r="D12">
        <v>68335</v>
      </c>
      <c r="E12">
        <v>72536</v>
      </c>
      <c r="F12">
        <v>433738</v>
      </c>
      <c r="G12">
        <v>440291</v>
      </c>
      <c r="H12">
        <v>644118</v>
      </c>
      <c r="I12">
        <v>657523</v>
      </c>
      <c r="J12">
        <v>582386</v>
      </c>
      <c r="K12">
        <v>588484</v>
      </c>
      <c r="L12">
        <v>243397</v>
      </c>
      <c r="M12">
        <v>249038</v>
      </c>
      <c r="N12">
        <v>146345</v>
      </c>
      <c r="O12">
        <v>972128</v>
      </c>
      <c r="P12">
        <v>1052666.8187424999</v>
      </c>
      <c r="Q12">
        <v>443642</v>
      </c>
      <c r="R12">
        <v>480396.78538169398</v>
      </c>
      <c r="S12">
        <v>511901</v>
      </c>
      <c r="T12">
        <v>554310.89122241805</v>
      </c>
      <c r="U12">
        <v>901796</v>
      </c>
      <c r="V12">
        <v>976508.00384560099</v>
      </c>
      <c r="W12">
        <v>1857340</v>
      </c>
      <c r="X12">
        <v>2005913.7528584001</v>
      </c>
      <c r="Y12">
        <v>691339</v>
      </c>
      <c r="Z12">
        <v>748615.00155244104</v>
      </c>
      <c r="AA12">
        <v>101735</v>
      </c>
      <c r="AB12">
        <v>104632.493221517</v>
      </c>
      <c r="AC12">
        <v>33093</v>
      </c>
      <c r="AD12">
        <v>35834.629309837197</v>
      </c>
      <c r="AE12">
        <v>826167</v>
      </c>
      <c r="AF12">
        <v>4299760</v>
      </c>
      <c r="AG12">
        <v>4655986.5164799998</v>
      </c>
      <c r="AH12" t="s">
        <v>40</v>
      </c>
      <c r="AI12" t="s">
        <v>41</v>
      </c>
      <c r="AJ12">
        <v>3912000</v>
      </c>
      <c r="AK12">
        <v>-387760</v>
      </c>
    </row>
    <row r="13" spans="1:37" x14ac:dyDescent="0.25">
      <c r="A13" t="s">
        <v>42</v>
      </c>
      <c r="B13" t="s">
        <v>43</v>
      </c>
      <c r="D13" t="s">
        <v>43</v>
      </c>
      <c r="F13">
        <v>135476</v>
      </c>
      <c r="G13">
        <v>142029</v>
      </c>
      <c r="H13">
        <v>135476</v>
      </c>
      <c r="I13">
        <v>142029</v>
      </c>
      <c r="J13" t="s">
        <v>43</v>
      </c>
      <c r="L13" t="s">
        <v>43</v>
      </c>
      <c r="N13">
        <v>347661</v>
      </c>
      <c r="O13">
        <v>347661</v>
      </c>
      <c r="P13">
        <v>376464.00357857702</v>
      </c>
      <c r="Q13">
        <v>388205</v>
      </c>
      <c r="R13">
        <v>420366.94918222399</v>
      </c>
      <c r="S13">
        <v>103053</v>
      </c>
      <c r="T13">
        <v>111590.718270025</v>
      </c>
      <c r="U13" t="s">
        <v>44</v>
      </c>
      <c r="W13">
        <v>491258</v>
      </c>
      <c r="X13">
        <v>530555.08329207997</v>
      </c>
      <c r="Y13" t="s">
        <v>44</v>
      </c>
      <c r="AA13">
        <v>345689</v>
      </c>
      <c r="AB13">
        <v>355534.49598715402</v>
      </c>
      <c r="AC13">
        <v>23512</v>
      </c>
      <c r="AD13">
        <v>25459.879863804799</v>
      </c>
      <c r="AE13">
        <v>369201</v>
      </c>
      <c r="AF13">
        <v>1343673</v>
      </c>
      <c r="AG13">
        <v>1454993.6207039999</v>
      </c>
      <c r="AH13" t="s">
        <v>42</v>
      </c>
      <c r="AI13" t="s">
        <v>45</v>
      </c>
      <c r="AJ13">
        <v>1347500</v>
      </c>
      <c r="AK13">
        <v>3827</v>
      </c>
    </row>
    <row r="14" spans="1:37" x14ac:dyDescent="0.25">
      <c r="A14" t="s">
        <v>46</v>
      </c>
      <c r="B14" t="s">
        <v>43</v>
      </c>
      <c r="D14" t="s">
        <v>43</v>
      </c>
      <c r="F14" t="s">
        <v>43</v>
      </c>
      <c r="H14" t="s">
        <v>44</v>
      </c>
      <c r="I14">
        <v>0</v>
      </c>
      <c r="J14" t="s">
        <v>43</v>
      </c>
      <c r="L14">
        <v>87495</v>
      </c>
      <c r="M14">
        <v>93136</v>
      </c>
      <c r="N14" t="s">
        <v>44</v>
      </c>
      <c r="O14">
        <v>87495</v>
      </c>
      <c r="P14">
        <v>94743.781997715007</v>
      </c>
      <c r="Q14">
        <v>15662</v>
      </c>
      <c r="R14">
        <v>16959.5630094718</v>
      </c>
      <c r="S14">
        <v>148692</v>
      </c>
      <c r="T14">
        <v>161010.810757634</v>
      </c>
      <c r="U14">
        <v>283559</v>
      </c>
      <c r="V14">
        <v>307051.29881087801</v>
      </c>
      <c r="W14">
        <v>447913</v>
      </c>
      <c r="X14">
        <v>483742.79710988002</v>
      </c>
      <c r="Y14">
        <v>78592</v>
      </c>
      <c r="Z14">
        <v>85103.184113740805</v>
      </c>
      <c r="AA14" t="s">
        <v>43</v>
      </c>
      <c r="AC14" t="s">
        <v>43</v>
      </c>
      <c r="AE14">
        <v>78592</v>
      </c>
      <c r="AF14">
        <v>614250</v>
      </c>
      <c r="AG14">
        <v>665139.38399999996</v>
      </c>
      <c r="AH14" t="s">
        <v>46</v>
      </c>
      <c r="AI14" t="s">
        <v>47</v>
      </c>
      <c r="AJ14">
        <v>300000</v>
      </c>
      <c r="AK14">
        <v>-314250</v>
      </c>
    </row>
    <row r="15" spans="1:37" x14ac:dyDescent="0.25">
      <c r="A15" t="s">
        <v>48</v>
      </c>
      <c r="B15">
        <v>319871</v>
      </c>
      <c r="C15">
        <v>322522</v>
      </c>
      <c r="D15">
        <v>506940</v>
      </c>
      <c r="E15">
        <v>511141</v>
      </c>
      <c r="F15">
        <v>790856</v>
      </c>
      <c r="G15">
        <v>797409</v>
      </c>
      <c r="H15">
        <v>1617667</v>
      </c>
      <c r="I15">
        <v>1758266</v>
      </c>
      <c r="J15">
        <v>736004</v>
      </c>
      <c r="K15">
        <v>796983</v>
      </c>
      <c r="L15">
        <v>749012</v>
      </c>
      <c r="M15">
        <v>844043</v>
      </c>
      <c r="N15">
        <v>1166005</v>
      </c>
      <c r="O15">
        <v>2684001</v>
      </c>
      <c r="P15">
        <v>2906364.9994359598</v>
      </c>
      <c r="Q15">
        <v>2832566</v>
      </c>
      <c r="R15">
        <v>3067237.9999672798</v>
      </c>
      <c r="S15">
        <v>3989398</v>
      </c>
      <c r="T15">
        <v>4319911.0000194004</v>
      </c>
      <c r="U15">
        <v>7874987</v>
      </c>
      <c r="V15">
        <v>8527414.0001508705</v>
      </c>
      <c r="W15">
        <v>14859546</v>
      </c>
      <c r="X15">
        <v>16048202.096887</v>
      </c>
      <c r="Y15">
        <v>4725574</v>
      </c>
      <c r="Z15">
        <v>5117077.9998613903</v>
      </c>
      <c r="AA15">
        <v>896869</v>
      </c>
      <c r="AB15">
        <v>922412.53809494397</v>
      </c>
      <c r="AC15">
        <v>208362</v>
      </c>
      <c r="AD15">
        <v>225624.00000774499</v>
      </c>
      <c r="AE15">
        <v>5838450</v>
      </c>
      <c r="AF15">
        <v>25000000</v>
      </c>
      <c r="AG15">
        <v>27071200</v>
      </c>
      <c r="AH15" t="s">
        <v>48</v>
      </c>
      <c r="AI15" t="s">
        <v>49</v>
      </c>
      <c r="AJ15">
        <v>27071200</v>
      </c>
      <c r="AK15">
        <v>2071200</v>
      </c>
    </row>
    <row r="16" spans="1:37" x14ac:dyDescent="0.25">
      <c r="B16">
        <v>346377</v>
      </c>
      <c r="D16">
        <v>548948</v>
      </c>
      <c r="F16">
        <v>856390</v>
      </c>
      <c r="H16">
        <v>1751715</v>
      </c>
      <c r="I16">
        <v>0</v>
      </c>
      <c r="J16">
        <v>796980</v>
      </c>
      <c r="L16">
        <v>811062</v>
      </c>
      <c r="N16">
        <v>1262606</v>
      </c>
      <c r="O16">
        <v>2870648</v>
      </c>
      <c r="Q16">
        <v>3067238</v>
      </c>
      <c r="S16">
        <v>4319911</v>
      </c>
      <c r="U16">
        <v>8527414</v>
      </c>
      <c r="W16">
        <v>15914563</v>
      </c>
      <c r="Y16">
        <v>5117078</v>
      </c>
      <c r="AA16">
        <v>922412</v>
      </c>
      <c r="AC16">
        <v>225624</v>
      </c>
      <c r="AE16">
        <v>6265114</v>
      </c>
      <c r="AF16">
        <v>27071200</v>
      </c>
    </row>
    <row r="17" spans="2:32" x14ac:dyDescent="0.25">
      <c r="B17">
        <v>26510</v>
      </c>
      <c r="D17">
        <v>42008</v>
      </c>
      <c r="F17">
        <v>65534</v>
      </c>
      <c r="H17">
        <v>134048</v>
      </c>
      <c r="I17">
        <v>0</v>
      </c>
      <c r="J17">
        <v>60976</v>
      </c>
      <c r="L17">
        <v>62050</v>
      </c>
      <c r="O17">
        <v>222364</v>
      </c>
      <c r="Q17">
        <v>234672</v>
      </c>
      <c r="S17">
        <v>330513</v>
      </c>
      <c r="U17">
        <v>652427</v>
      </c>
      <c r="W17">
        <v>1055017</v>
      </c>
      <c r="Y17">
        <v>391504</v>
      </c>
      <c r="AA17">
        <v>25543</v>
      </c>
      <c r="AC17">
        <v>17262</v>
      </c>
      <c r="AE17">
        <v>483704</v>
      </c>
      <c r="AF17">
        <v>2071200</v>
      </c>
    </row>
    <row r="18" spans="2:32" x14ac:dyDescent="0.25">
      <c r="H18">
        <v>1.0828650149000001</v>
      </c>
      <c r="I18">
        <v>0</v>
      </c>
      <c r="L18">
        <v>1.0828424645000001</v>
      </c>
      <c r="O18">
        <v>1.0828479572</v>
      </c>
      <c r="Q18">
        <v>1.0828478489</v>
      </c>
      <c r="S18">
        <v>1.0828478382</v>
      </c>
      <c r="U18">
        <v>1.0828480098</v>
      </c>
      <c r="W18">
        <v>1.0709992755</v>
      </c>
      <c r="Y18">
        <v>1.0828479249</v>
      </c>
      <c r="AA18">
        <v>1.0284801905000001</v>
      </c>
      <c r="AC18">
        <v>1.0828462003999999</v>
      </c>
      <c r="AE18">
        <v>1.0828480162</v>
      </c>
      <c r="AF18">
        <v>1.082848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T107"/>
  <sheetViews>
    <sheetView zoomScale="64" workbookViewId="0">
      <selection activeCell="A3" sqref="A3:XFD3"/>
    </sheetView>
  </sheetViews>
  <sheetFormatPr defaultRowHeight="15" x14ac:dyDescent="0.25"/>
  <cols>
    <col min="1" max="1" width="12.7109375" bestFit="1" customWidth="1"/>
    <col min="2" max="2" width="14.5703125" customWidth="1"/>
    <col min="3" max="5" width="13.85546875" bestFit="1" customWidth="1"/>
    <col min="6" max="6" width="18.7109375" bestFit="1" customWidth="1"/>
    <col min="7" max="9" width="13.85546875" bestFit="1" customWidth="1"/>
    <col min="10" max="10" width="19.5703125" bestFit="1" customWidth="1"/>
    <col min="11" max="13" width="13.85546875" bestFit="1" customWidth="1"/>
    <col min="14" max="14" width="19.5703125" bestFit="1" customWidth="1"/>
    <col min="15" max="17" width="13.85546875" bestFit="1" customWidth="1"/>
    <col min="18" max="18" width="19.28515625" bestFit="1" customWidth="1"/>
    <col min="19" max="19" width="13.28515625" customWidth="1"/>
  </cols>
  <sheetData>
    <row r="2" spans="1:19" x14ac:dyDescent="0.25">
      <c r="B2" s="29" t="s">
        <v>33</v>
      </c>
    </row>
    <row r="3" spans="1:19" s="46" customFormat="1" x14ac:dyDescent="0.25">
      <c r="A3" s="46" t="s">
        <v>91</v>
      </c>
      <c r="B3" s="45" t="s">
        <v>56</v>
      </c>
      <c r="C3" s="13" t="s">
        <v>2</v>
      </c>
      <c r="D3" s="13" t="s">
        <v>3</v>
      </c>
      <c r="E3" s="13" t="s">
        <v>50</v>
      </c>
      <c r="F3" s="14" t="s">
        <v>5</v>
      </c>
      <c r="G3" s="13" t="s">
        <v>51</v>
      </c>
      <c r="H3" s="13" t="s">
        <v>52</v>
      </c>
      <c r="I3" s="13" t="s">
        <v>8</v>
      </c>
      <c r="J3" s="14" t="s">
        <v>9</v>
      </c>
      <c r="K3" s="13" t="s">
        <v>53</v>
      </c>
      <c r="L3" s="13" t="s">
        <v>54</v>
      </c>
      <c r="M3" s="13" t="s">
        <v>12</v>
      </c>
      <c r="N3" s="14" t="s">
        <v>13</v>
      </c>
      <c r="O3" s="13" t="s">
        <v>14</v>
      </c>
      <c r="P3" s="13" t="s">
        <v>15</v>
      </c>
      <c r="Q3" s="13" t="s">
        <v>16</v>
      </c>
      <c r="R3" s="14" t="s">
        <v>17</v>
      </c>
      <c r="S3" s="46" t="s">
        <v>66</v>
      </c>
    </row>
    <row r="4" spans="1:19" ht="15.75" x14ac:dyDescent="0.25">
      <c r="A4" s="18" t="s">
        <v>33</v>
      </c>
      <c r="B4" s="19" t="s">
        <v>57</v>
      </c>
      <c r="C4" s="15">
        <v>35000</v>
      </c>
      <c r="D4" s="15">
        <v>47500</v>
      </c>
      <c r="E4" s="15">
        <v>17500</v>
      </c>
      <c r="F4" s="15">
        <f>C4+D4+E4</f>
        <v>100000</v>
      </c>
      <c r="G4" s="15">
        <v>9000</v>
      </c>
      <c r="H4" s="15">
        <v>8500</v>
      </c>
      <c r="I4" s="15">
        <v>10000</v>
      </c>
      <c r="J4" s="15">
        <f>G4+H4+I4</f>
        <v>27500</v>
      </c>
      <c r="K4" s="15">
        <v>55500</v>
      </c>
      <c r="L4" s="15">
        <v>138000</v>
      </c>
      <c r="M4" s="15">
        <v>118500</v>
      </c>
      <c r="N4" s="15">
        <f>K4+L4+M4</f>
        <v>312000</v>
      </c>
      <c r="O4" s="15">
        <v>76000</v>
      </c>
      <c r="P4" s="15">
        <v>24500</v>
      </c>
      <c r="Q4" s="15">
        <v>60000</v>
      </c>
      <c r="R4" s="15">
        <f>O4+P4+Q4</f>
        <v>160500</v>
      </c>
      <c r="S4" s="16">
        <f>F4+J4+N4+R4</f>
        <v>600000</v>
      </c>
    </row>
    <row r="5" spans="1:19" ht="15.75" x14ac:dyDescent="0.25">
      <c r="A5" s="18" t="s">
        <v>33</v>
      </c>
      <c r="B5" s="19" t="s">
        <v>58</v>
      </c>
      <c r="C5" s="15">
        <v>150</v>
      </c>
      <c r="D5" s="15">
        <v>400</v>
      </c>
      <c r="E5" s="15">
        <v>650</v>
      </c>
      <c r="F5" s="15">
        <f t="shared" ref="F5:F12" si="0">C5+D5+E5</f>
        <v>1200</v>
      </c>
      <c r="G5" s="15">
        <v>650</v>
      </c>
      <c r="H5" s="15">
        <v>650</v>
      </c>
      <c r="I5" s="15">
        <v>950</v>
      </c>
      <c r="J5" s="15">
        <f t="shared" ref="J5:J12" si="1">G5+H5+I5</f>
        <v>2250</v>
      </c>
      <c r="K5" s="15">
        <v>1250</v>
      </c>
      <c r="L5" s="15">
        <v>900</v>
      </c>
      <c r="M5" s="15">
        <v>1150</v>
      </c>
      <c r="N5" s="15">
        <f t="shared" ref="N5:N12" si="2">K5+L5+M5</f>
        <v>3300</v>
      </c>
      <c r="O5" s="15">
        <v>950</v>
      </c>
      <c r="P5" s="15">
        <v>1150</v>
      </c>
      <c r="Q5" s="15">
        <v>1150</v>
      </c>
      <c r="R5" s="15">
        <f t="shared" ref="R5:R12" si="3">O5+P5+Q5</f>
        <v>3250</v>
      </c>
      <c r="S5" s="16">
        <f t="shared" ref="S5:S68" si="4">F5+J5+N5+R5</f>
        <v>10000</v>
      </c>
    </row>
    <row r="6" spans="1:19" ht="15.75" x14ac:dyDescent="0.25">
      <c r="A6" s="18" t="s">
        <v>33</v>
      </c>
      <c r="B6" s="19" t="s">
        <v>59</v>
      </c>
      <c r="C6" s="17">
        <v>0</v>
      </c>
      <c r="D6" s="17">
        <v>0</v>
      </c>
      <c r="E6" s="17">
        <v>0</v>
      </c>
      <c r="F6" s="15">
        <f t="shared" si="0"/>
        <v>0</v>
      </c>
      <c r="G6" s="15">
        <v>100</v>
      </c>
      <c r="H6" s="15">
        <v>300</v>
      </c>
      <c r="I6" s="15">
        <v>300</v>
      </c>
      <c r="J6" s="15">
        <f t="shared" si="1"/>
        <v>700</v>
      </c>
      <c r="K6" s="15">
        <v>300</v>
      </c>
      <c r="L6" s="15">
        <v>0</v>
      </c>
      <c r="M6" s="15">
        <v>100</v>
      </c>
      <c r="N6" s="15">
        <f t="shared" si="2"/>
        <v>400</v>
      </c>
      <c r="O6" s="15">
        <v>100</v>
      </c>
      <c r="P6" s="15">
        <v>0</v>
      </c>
      <c r="Q6" s="15">
        <v>0</v>
      </c>
      <c r="R6" s="15">
        <f t="shared" si="3"/>
        <v>100</v>
      </c>
      <c r="S6" s="16">
        <f t="shared" si="4"/>
        <v>1200</v>
      </c>
    </row>
    <row r="7" spans="1:19" ht="15.75" x14ac:dyDescent="0.25">
      <c r="A7" s="18" t="s">
        <v>33</v>
      </c>
      <c r="B7" s="19" t="s">
        <v>60</v>
      </c>
      <c r="C7" s="15">
        <v>0</v>
      </c>
      <c r="D7" s="15">
        <v>0</v>
      </c>
      <c r="E7" s="15">
        <v>100</v>
      </c>
      <c r="F7" s="15">
        <f t="shared" si="0"/>
        <v>100</v>
      </c>
      <c r="G7" s="15">
        <v>0</v>
      </c>
      <c r="H7" s="15">
        <v>100</v>
      </c>
      <c r="I7" s="15">
        <v>0</v>
      </c>
      <c r="J7" s="15">
        <f t="shared" si="1"/>
        <v>100</v>
      </c>
      <c r="K7" s="15">
        <v>0</v>
      </c>
      <c r="L7" s="15">
        <v>0</v>
      </c>
      <c r="M7" s="15">
        <v>0</v>
      </c>
      <c r="N7" s="15">
        <f t="shared" si="2"/>
        <v>0</v>
      </c>
      <c r="O7" s="15">
        <v>0</v>
      </c>
      <c r="P7" s="15">
        <v>0</v>
      </c>
      <c r="Q7" s="15">
        <v>0</v>
      </c>
      <c r="R7" s="15">
        <f t="shared" si="3"/>
        <v>0</v>
      </c>
      <c r="S7" s="16">
        <f t="shared" si="4"/>
        <v>200</v>
      </c>
    </row>
    <row r="8" spans="1:19" ht="15.75" x14ac:dyDescent="0.25">
      <c r="A8" s="18" t="s">
        <v>33</v>
      </c>
      <c r="B8" s="19" t="s">
        <v>61</v>
      </c>
      <c r="C8" s="15">
        <v>1000</v>
      </c>
      <c r="D8" s="15">
        <v>2000</v>
      </c>
      <c r="E8" s="15">
        <v>0</v>
      </c>
      <c r="F8" s="15">
        <f t="shared" si="0"/>
        <v>3000</v>
      </c>
      <c r="G8" s="15">
        <v>0</v>
      </c>
      <c r="H8" s="15">
        <v>2000</v>
      </c>
      <c r="I8" s="15">
        <v>3000</v>
      </c>
      <c r="J8" s="15">
        <f t="shared" si="1"/>
        <v>5000</v>
      </c>
      <c r="K8" s="15">
        <v>2000</v>
      </c>
      <c r="L8" s="15">
        <v>0</v>
      </c>
      <c r="M8" s="15">
        <v>0</v>
      </c>
      <c r="N8" s="15">
        <f t="shared" si="2"/>
        <v>2000</v>
      </c>
      <c r="O8" s="15">
        <v>0</v>
      </c>
      <c r="P8" s="15">
        <v>0</v>
      </c>
      <c r="Q8" s="15">
        <v>0</v>
      </c>
      <c r="R8" s="15">
        <f t="shared" si="3"/>
        <v>0</v>
      </c>
      <c r="S8" s="16">
        <f t="shared" si="4"/>
        <v>10000</v>
      </c>
    </row>
    <row r="9" spans="1:19" ht="15.75" x14ac:dyDescent="0.25">
      <c r="A9" s="18" t="s">
        <v>33</v>
      </c>
      <c r="B9" s="19" t="s">
        <v>62</v>
      </c>
      <c r="C9" s="17"/>
      <c r="D9" s="17"/>
      <c r="E9" s="17"/>
      <c r="F9" s="15">
        <f t="shared" si="0"/>
        <v>0</v>
      </c>
      <c r="G9" s="15">
        <v>100</v>
      </c>
      <c r="H9" s="15">
        <v>100</v>
      </c>
      <c r="I9" s="17"/>
      <c r="J9" s="15">
        <f t="shared" si="1"/>
        <v>200</v>
      </c>
      <c r="K9" s="17"/>
      <c r="L9" s="17"/>
      <c r="M9" s="17"/>
      <c r="N9" s="15">
        <f t="shared" si="2"/>
        <v>0</v>
      </c>
      <c r="O9" s="17"/>
      <c r="P9" s="17"/>
      <c r="Q9" s="17"/>
      <c r="R9" s="15">
        <f t="shared" si="3"/>
        <v>0</v>
      </c>
      <c r="S9" s="16">
        <f t="shared" si="4"/>
        <v>200</v>
      </c>
    </row>
    <row r="10" spans="1:19" ht="15.75" x14ac:dyDescent="0.25">
      <c r="A10" s="18" t="s">
        <v>33</v>
      </c>
      <c r="B10" s="19" t="s">
        <v>63</v>
      </c>
      <c r="C10" s="17"/>
      <c r="D10" s="17"/>
      <c r="E10" s="17"/>
      <c r="F10" s="15">
        <f t="shared" si="0"/>
        <v>0</v>
      </c>
      <c r="G10" s="17"/>
      <c r="H10" s="17"/>
      <c r="I10" s="17"/>
      <c r="J10" s="15">
        <f t="shared" si="1"/>
        <v>0</v>
      </c>
      <c r="K10" s="17"/>
      <c r="L10" s="17"/>
      <c r="M10" s="17"/>
      <c r="N10" s="15">
        <f t="shared" si="2"/>
        <v>0</v>
      </c>
      <c r="O10" s="17"/>
      <c r="P10" s="17"/>
      <c r="Q10" s="17"/>
      <c r="R10" s="15">
        <f t="shared" si="3"/>
        <v>0</v>
      </c>
      <c r="S10" s="16">
        <f t="shared" si="4"/>
        <v>0</v>
      </c>
    </row>
    <row r="11" spans="1:19" ht="15.75" x14ac:dyDescent="0.25">
      <c r="A11" s="18" t="s">
        <v>33</v>
      </c>
      <c r="B11" s="19" t="s">
        <v>64</v>
      </c>
      <c r="C11" s="15">
        <v>100</v>
      </c>
      <c r="D11" s="15">
        <v>100</v>
      </c>
      <c r="E11" s="15">
        <v>200</v>
      </c>
      <c r="F11" s="15">
        <f t="shared" si="0"/>
        <v>400</v>
      </c>
      <c r="G11" s="15">
        <v>0</v>
      </c>
      <c r="H11" s="15">
        <v>200</v>
      </c>
      <c r="I11" s="15">
        <v>200</v>
      </c>
      <c r="J11" s="15">
        <f t="shared" si="1"/>
        <v>400</v>
      </c>
      <c r="K11" s="15">
        <v>200</v>
      </c>
      <c r="L11" s="15"/>
      <c r="M11" s="15">
        <v>200</v>
      </c>
      <c r="N11" s="15">
        <f t="shared" si="2"/>
        <v>400</v>
      </c>
      <c r="O11" s="15">
        <v>200</v>
      </c>
      <c r="P11" s="15">
        <v>100</v>
      </c>
      <c r="Q11" s="15"/>
      <c r="R11" s="15">
        <f t="shared" si="3"/>
        <v>300</v>
      </c>
      <c r="S11" s="16">
        <f t="shared" si="4"/>
        <v>1500</v>
      </c>
    </row>
    <row r="12" spans="1:19" ht="30" x14ac:dyDescent="0.25">
      <c r="A12" s="18" t="s">
        <v>33</v>
      </c>
      <c r="B12" s="19" t="s">
        <v>65</v>
      </c>
      <c r="C12" s="15">
        <v>1500000</v>
      </c>
      <c r="D12" s="15">
        <v>2500000</v>
      </c>
      <c r="E12" s="15">
        <v>3500000</v>
      </c>
      <c r="F12" s="15">
        <f t="shared" si="0"/>
        <v>7500000</v>
      </c>
      <c r="G12" s="15">
        <v>3000000</v>
      </c>
      <c r="H12" s="15">
        <v>3000000</v>
      </c>
      <c r="I12" s="15">
        <v>3500000</v>
      </c>
      <c r="J12" s="15">
        <f t="shared" si="1"/>
        <v>9500000</v>
      </c>
      <c r="K12" s="15">
        <v>4000000</v>
      </c>
      <c r="L12" s="15">
        <v>4000000</v>
      </c>
      <c r="M12" s="15">
        <v>3500000</v>
      </c>
      <c r="N12" s="15">
        <f t="shared" si="2"/>
        <v>11500000</v>
      </c>
      <c r="O12" s="15">
        <v>3500000</v>
      </c>
      <c r="P12" s="15">
        <v>3500000</v>
      </c>
      <c r="Q12" s="15">
        <v>4500000</v>
      </c>
      <c r="R12" s="15">
        <f t="shared" si="3"/>
        <v>11500000</v>
      </c>
      <c r="S12" s="16">
        <f t="shared" si="4"/>
        <v>40000000</v>
      </c>
    </row>
    <row r="13" spans="1:19" x14ac:dyDescent="0.25">
      <c r="N13" s="15"/>
      <c r="R13" s="15"/>
      <c r="S13" s="16"/>
    </row>
    <row r="14" spans="1:19" x14ac:dyDescent="0.25">
      <c r="B14" s="31" t="s">
        <v>25</v>
      </c>
      <c r="S14" s="16"/>
    </row>
    <row r="15" spans="1:19" s="29" customFormat="1" x14ac:dyDescent="0.25">
      <c r="A15" s="29" t="s">
        <v>91</v>
      </c>
      <c r="B15" s="31" t="s">
        <v>56</v>
      </c>
      <c r="C15" s="13" t="s">
        <v>2</v>
      </c>
      <c r="D15" s="13" t="s">
        <v>3</v>
      </c>
      <c r="E15" s="13" t="s">
        <v>50</v>
      </c>
      <c r="F15" s="14" t="s">
        <v>5</v>
      </c>
      <c r="G15" s="13" t="s">
        <v>51</v>
      </c>
      <c r="H15" s="13" t="s">
        <v>52</v>
      </c>
      <c r="I15" s="13" t="s">
        <v>8</v>
      </c>
      <c r="J15" s="14" t="s">
        <v>9</v>
      </c>
      <c r="K15" s="13" t="s">
        <v>53</v>
      </c>
      <c r="L15" s="13" t="s">
        <v>54</v>
      </c>
      <c r="M15" s="13" t="s">
        <v>12</v>
      </c>
      <c r="N15" s="14" t="s">
        <v>13</v>
      </c>
      <c r="O15" s="13" t="s">
        <v>14</v>
      </c>
      <c r="P15" s="13" t="s">
        <v>15</v>
      </c>
      <c r="Q15" s="13" t="s">
        <v>16</v>
      </c>
      <c r="R15" s="14" t="s">
        <v>17</v>
      </c>
      <c r="S15" s="48" t="s">
        <v>66</v>
      </c>
    </row>
    <row r="16" spans="1:19" x14ac:dyDescent="0.25">
      <c r="A16" t="s">
        <v>25</v>
      </c>
      <c r="B16" s="19" t="s">
        <v>57</v>
      </c>
      <c r="C16" s="51">
        <v>4000</v>
      </c>
      <c r="D16" s="51">
        <v>3500</v>
      </c>
      <c r="E16" s="51">
        <v>3500</v>
      </c>
      <c r="F16" s="21">
        <f>C16+D16+E16</f>
        <v>11000</v>
      </c>
      <c r="G16" s="51">
        <v>5000</v>
      </c>
      <c r="H16" s="51">
        <v>5000</v>
      </c>
      <c r="I16" s="51">
        <v>6000</v>
      </c>
      <c r="J16" s="21">
        <f>G16+H16+I16</f>
        <v>16000</v>
      </c>
      <c r="K16" s="51">
        <v>50000</v>
      </c>
      <c r="L16" s="51">
        <v>98000</v>
      </c>
      <c r="M16" s="51">
        <v>300000</v>
      </c>
      <c r="N16" s="21">
        <f>K16+L16+M16</f>
        <v>448000</v>
      </c>
      <c r="O16" s="51">
        <v>100000</v>
      </c>
      <c r="P16" s="51">
        <v>100000</v>
      </c>
      <c r="Q16" s="51">
        <v>100000</v>
      </c>
      <c r="R16" s="21">
        <f>O16+P16+Q16</f>
        <v>300000</v>
      </c>
      <c r="S16" s="16">
        <f t="shared" si="4"/>
        <v>775000</v>
      </c>
    </row>
    <row r="17" spans="1:19" x14ac:dyDescent="0.25">
      <c r="A17" t="s">
        <v>25</v>
      </c>
      <c r="B17" s="19" t="s">
        <v>58</v>
      </c>
      <c r="C17" s="51">
        <v>1600</v>
      </c>
      <c r="D17" s="51">
        <v>1500</v>
      </c>
      <c r="E17" s="51">
        <v>1000</v>
      </c>
      <c r="F17" s="21">
        <f t="shared" ref="F17:F80" si="5">C17+D17+E17</f>
        <v>4100</v>
      </c>
      <c r="G17" s="51">
        <v>1000</v>
      </c>
      <c r="H17" s="51">
        <v>1100</v>
      </c>
      <c r="I17" s="51">
        <v>1734</v>
      </c>
      <c r="J17" s="21">
        <f t="shared" ref="J17:J80" si="6">G17+H17+I17</f>
        <v>3834</v>
      </c>
      <c r="K17" s="51">
        <v>2000</v>
      </c>
      <c r="L17" s="51">
        <v>5000</v>
      </c>
      <c r="M17" s="51">
        <v>7500</v>
      </c>
      <c r="N17" s="21">
        <f t="shared" ref="N17:N47" si="7">K17+L17+M17</f>
        <v>14500</v>
      </c>
      <c r="O17" s="51">
        <v>6000</v>
      </c>
      <c r="P17" s="51">
        <v>6000</v>
      </c>
      <c r="Q17" s="51">
        <v>1500</v>
      </c>
      <c r="R17" s="21">
        <f t="shared" ref="R17:R35" si="8">O17+P17+Q17</f>
        <v>13500</v>
      </c>
      <c r="S17" s="16">
        <f t="shared" si="4"/>
        <v>35934</v>
      </c>
    </row>
    <row r="18" spans="1:19" x14ac:dyDescent="0.25">
      <c r="A18" t="s">
        <v>25</v>
      </c>
      <c r="B18" s="19" t="s">
        <v>59</v>
      </c>
      <c r="C18" s="51">
        <v>200</v>
      </c>
      <c r="D18" s="51">
        <v>500</v>
      </c>
      <c r="E18" s="51">
        <v>1500</v>
      </c>
      <c r="F18" s="21">
        <f t="shared" si="5"/>
        <v>2200</v>
      </c>
      <c r="G18" s="51">
        <v>1000</v>
      </c>
      <c r="H18" s="51">
        <v>2000</v>
      </c>
      <c r="I18" s="51">
        <v>2300</v>
      </c>
      <c r="J18" s="21">
        <f t="shared" si="6"/>
        <v>5300</v>
      </c>
      <c r="K18" s="51">
        <v>2800</v>
      </c>
      <c r="L18" s="51">
        <v>3500</v>
      </c>
      <c r="M18" s="51">
        <v>4000</v>
      </c>
      <c r="N18" s="21">
        <f t="shared" si="7"/>
        <v>10300</v>
      </c>
      <c r="O18" s="51">
        <v>1500</v>
      </c>
      <c r="P18" s="51">
        <v>500</v>
      </c>
      <c r="Q18" s="51">
        <v>200</v>
      </c>
      <c r="R18" s="21">
        <f t="shared" si="8"/>
        <v>2200</v>
      </c>
      <c r="S18" s="16">
        <f t="shared" si="4"/>
        <v>20000</v>
      </c>
    </row>
    <row r="19" spans="1:19" x14ac:dyDescent="0.25">
      <c r="A19" t="s">
        <v>25</v>
      </c>
      <c r="B19" s="19" t="s">
        <v>60</v>
      </c>
      <c r="C19" s="51">
        <v>250</v>
      </c>
      <c r="D19" s="51">
        <v>500</v>
      </c>
      <c r="E19" s="51">
        <v>800</v>
      </c>
      <c r="F19" s="21">
        <f t="shared" si="5"/>
        <v>1550</v>
      </c>
      <c r="G19" s="51">
        <v>1000</v>
      </c>
      <c r="H19" s="51">
        <v>1000</v>
      </c>
      <c r="I19" s="51">
        <v>550</v>
      </c>
      <c r="J19" s="21">
        <f t="shared" si="6"/>
        <v>2550</v>
      </c>
      <c r="K19" s="51">
        <v>1200</v>
      </c>
      <c r="L19" s="51">
        <v>1500</v>
      </c>
      <c r="M19" s="51">
        <v>1550</v>
      </c>
      <c r="N19" s="21">
        <f t="shared" si="7"/>
        <v>4250</v>
      </c>
      <c r="O19" s="51">
        <v>1050</v>
      </c>
      <c r="P19" s="51">
        <v>430</v>
      </c>
      <c r="Q19" s="51">
        <v>250</v>
      </c>
      <c r="R19" s="21">
        <f t="shared" si="8"/>
        <v>1730</v>
      </c>
      <c r="S19" s="16">
        <f t="shared" si="4"/>
        <v>10080</v>
      </c>
    </row>
    <row r="20" spans="1:19" x14ac:dyDescent="0.25">
      <c r="A20" t="s">
        <v>25</v>
      </c>
      <c r="B20" s="19" t="s">
        <v>61</v>
      </c>
      <c r="C20" s="51">
        <v>650</v>
      </c>
      <c r="D20" s="51">
        <v>2500</v>
      </c>
      <c r="E20" s="51">
        <v>2500</v>
      </c>
      <c r="F20" s="21">
        <f t="shared" si="5"/>
        <v>5650</v>
      </c>
      <c r="G20" s="51">
        <v>1000</v>
      </c>
      <c r="H20" s="51">
        <v>5000</v>
      </c>
      <c r="I20" s="51">
        <v>1000</v>
      </c>
      <c r="J20" s="21">
        <f t="shared" si="6"/>
        <v>7000</v>
      </c>
      <c r="K20" s="51">
        <v>2000</v>
      </c>
      <c r="L20" s="51">
        <v>5000</v>
      </c>
      <c r="M20" s="51">
        <v>5000</v>
      </c>
      <c r="N20" s="21">
        <f t="shared" si="7"/>
        <v>12000</v>
      </c>
      <c r="O20" s="51">
        <v>5000</v>
      </c>
      <c r="P20" s="51">
        <v>4500</v>
      </c>
      <c r="Q20" s="51">
        <v>850</v>
      </c>
      <c r="R20" s="21">
        <f t="shared" si="8"/>
        <v>10350</v>
      </c>
      <c r="S20" s="16">
        <f t="shared" si="4"/>
        <v>35000</v>
      </c>
    </row>
    <row r="21" spans="1:19" x14ac:dyDescent="0.25">
      <c r="A21" t="s">
        <v>25</v>
      </c>
      <c r="B21" s="19" t="s">
        <v>62</v>
      </c>
      <c r="C21" s="51">
        <v>50</v>
      </c>
      <c r="D21" s="51">
        <v>100</v>
      </c>
      <c r="E21" s="51">
        <v>100</v>
      </c>
      <c r="F21" s="21">
        <f t="shared" si="5"/>
        <v>250</v>
      </c>
      <c r="G21" s="51">
        <v>50</v>
      </c>
      <c r="H21" s="51">
        <v>50</v>
      </c>
      <c r="I21" s="51">
        <v>50</v>
      </c>
      <c r="J21" s="21">
        <f t="shared" si="6"/>
        <v>150</v>
      </c>
      <c r="K21" s="51">
        <v>100</v>
      </c>
      <c r="L21" s="51">
        <v>100</v>
      </c>
      <c r="M21" s="51">
        <v>100</v>
      </c>
      <c r="N21" s="21">
        <f t="shared" si="7"/>
        <v>300</v>
      </c>
      <c r="O21" s="51">
        <v>100</v>
      </c>
      <c r="P21" s="51">
        <v>100</v>
      </c>
      <c r="Q21" s="51">
        <v>100</v>
      </c>
      <c r="R21" s="21">
        <f t="shared" si="8"/>
        <v>300</v>
      </c>
      <c r="S21" s="16">
        <f t="shared" si="4"/>
        <v>1000</v>
      </c>
    </row>
    <row r="22" spans="1:19" x14ac:dyDescent="0.25">
      <c r="A22" t="s">
        <v>25</v>
      </c>
      <c r="B22" s="19" t="s">
        <v>63</v>
      </c>
      <c r="C22" s="52">
        <v>0</v>
      </c>
      <c r="D22" s="52">
        <v>0</v>
      </c>
      <c r="E22" s="52">
        <v>100</v>
      </c>
      <c r="F22" s="21">
        <f t="shared" si="5"/>
        <v>100</v>
      </c>
      <c r="G22" s="52">
        <v>100</v>
      </c>
      <c r="H22" s="52">
        <v>100</v>
      </c>
      <c r="I22" s="52">
        <v>100</v>
      </c>
      <c r="J22" s="21">
        <f t="shared" si="6"/>
        <v>300</v>
      </c>
      <c r="K22" s="52">
        <v>100</v>
      </c>
      <c r="L22" s="52">
        <v>100</v>
      </c>
      <c r="M22" s="52">
        <v>100</v>
      </c>
      <c r="N22" s="21">
        <f t="shared" si="7"/>
        <v>300</v>
      </c>
      <c r="O22" s="52">
        <v>100</v>
      </c>
      <c r="P22" s="52">
        <v>100</v>
      </c>
      <c r="Q22" s="52">
        <v>100</v>
      </c>
      <c r="R22" s="21">
        <f t="shared" si="8"/>
        <v>300</v>
      </c>
      <c r="S22" s="16">
        <f t="shared" si="4"/>
        <v>1000</v>
      </c>
    </row>
    <row r="23" spans="1:19" x14ac:dyDescent="0.25">
      <c r="A23" t="s">
        <v>25</v>
      </c>
      <c r="B23" s="19" t="s">
        <v>64</v>
      </c>
      <c r="C23" s="51">
        <v>100</v>
      </c>
      <c r="D23" s="51">
        <v>50</v>
      </c>
      <c r="E23" s="51">
        <v>100</v>
      </c>
      <c r="F23" s="21">
        <f t="shared" si="5"/>
        <v>250</v>
      </c>
      <c r="G23" s="51">
        <v>50</v>
      </c>
      <c r="H23" s="51">
        <v>100</v>
      </c>
      <c r="I23" s="51">
        <v>50</v>
      </c>
      <c r="J23" s="21">
        <f t="shared" si="6"/>
        <v>200</v>
      </c>
      <c r="K23" s="51">
        <v>100</v>
      </c>
      <c r="L23" s="51">
        <v>100</v>
      </c>
      <c r="M23" s="51">
        <v>100</v>
      </c>
      <c r="N23" s="21">
        <f t="shared" si="7"/>
        <v>300</v>
      </c>
      <c r="O23" s="51">
        <v>100</v>
      </c>
      <c r="P23" s="51">
        <v>100</v>
      </c>
      <c r="Q23" s="51">
        <v>50</v>
      </c>
      <c r="R23" s="21">
        <f t="shared" si="8"/>
        <v>250</v>
      </c>
      <c r="S23" s="16">
        <f t="shared" si="4"/>
        <v>1000</v>
      </c>
    </row>
    <row r="24" spans="1:19" ht="30" x14ac:dyDescent="0.25">
      <c r="A24" t="s">
        <v>25</v>
      </c>
      <c r="B24" s="19" t="s">
        <v>65</v>
      </c>
      <c r="C24" s="53">
        <v>1200000</v>
      </c>
      <c r="D24" s="53">
        <v>1800000</v>
      </c>
      <c r="E24" s="53">
        <v>1950000</v>
      </c>
      <c r="F24" s="21">
        <f t="shared" si="5"/>
        <v>4950000</v>
      </c>
      <c r="G24" s="53">
        <v>2000000</v>
      </c>
      <c r="H24" s="53">
        <v>3180000</v>
      </c>
      <c r="I24" s="53">
        <v>1680750</v>
      </c>
      <c r="J24" s="21">
        <f t="shared" si="6"/>
        <v>6860750</v>
      </c>
      <c r="K24" s="53">
        <v>2680000</v>
      </c>
      <c r="L24" s="53">
        <v>3200000</v>
      </c>
      <c r="M24" s="53">
        <v>5500000</v>
      </c>
      <c r="N24" s="21">
        <f t="shared" si="7"/>
        <v>11380000</v>
      </c>
      <c r="O24" s="53">
        <v>2159250</v>
      </c>
      <c r="P24" s="53">
        <v>1850000</v>
      </c>
      <c r="Q24" s="53">
        <v>2800000</v>
      </c>
      <c r="R24" s="21">
        <f t="shared" si="8"/>
        <v>6809250</v>
      </c>
      <c r="S24" s="16">
        <f t="shared" si="4"/>
        <v>30000000</v>
      </c>
    </row>
    <row r="25" spans="1:19" x14ac:dyDescent="0.25">
      <c r="F25" s="21">
        <f t="shared" si="5"/>
        <v>0</v>
      </c>
      <c r="J25" s="21">
        <f t="shared" si="6"/>
        <v>0</v>
      </c>
      <c r="N25" s="21">
        <f t="shared" si="7"/>
        <v>0</v>
      </c>
      <c r="R25" s="21">
        <f t="shared" si="8"/>
        <v>0</v>
      </c>
      <c r="S25" s="16">
        <f t="shared" si="4"/>
        <v>0</v>
      </c>
    </row>
    <row r="26" spans="1:19" x14ac:dyDescent="0.25">
      <c r="B26" s="31" t="s">
        <v>23</v>
      </c>
      <c r="F26" s="21">
        <f t="shared" si="5"/>
        <v>0</v>
      </c>
      <c r="J26" s="21">
        <f t="shared" si="6"/>
        <v>0</v>
      </c>
      <c r="N26" s="21">
        <f t="shared" si="7"/>
        <v>0</v>
      </c>
      <c r="R26" s="21">
        <f t="shared" si="8"/>
        <v>0</v>
      </c>
      <c r="S26" s="16">
        <f t="shared" si="4"/>
        <v>0</v>
      </c>
    </row>
    <row r="27" spans="1:19" s="29" customFormat="1" x14ac:dyDescent="0.25">
      <c r="A27" s="29" t="s">
        <v>19</v>
      </c>
      <c r="B27" s="49" t="s">
        <v>56</v>
      </c>
      <c r="C27" s="13" t="s">
        <v>2</v>
      </c>
      <c r="D27" s="13" t="s">
        <v>3</v>
      </c>
      <c r="E27" s="23" t="s">
        <v>50</v>
      </c>
      <c r="F27" s="22" t="s">
        <v>5</v>
      </c>
      <c r="G27" s="23" t="s">
        <v>51</v>
      </c>
      <c r="H27" s="23" t="s">
        <v>52</v>
      </c>
      <c r="I27" s="23" t="s">
        <v>8</v>
      </c>
      <c r="J27" s="22" t="s">
        <v>9</v>
      </c>
      <c r="K27" s="23" t="s">
        <v>53</v>
      </c>
      <c r="L27" s="23" t="s">
        <v>54</v>
      </c>
      <c r="M27" s="23" t="s">
        <v>12</v>
      </c>
      <c r="N27" s="22" t="s">
        <v>13</v>
      </c>
      <c r="O27" s="23" t="s">
        <v>14</v>
      </c>
      <c r="P27" s="23" t="s">
        <v>15</v>
      </c>
      <c r="Q27" s="23" t="s">
        <v>16</v>
      </c>
      <c r="R27" s="22" t="s">
        <v>17</v>
      </c>
      <c r="S27" s="48" t="s">
        <v>66</v>
      </c>
    </row>
    <row r="28" spans="1:19" x14ac:dyDescent="0.25">
      <c r="A28" t="s">
        <v>23</v>
      </c>
      <c r="B28" s="19" t="s">
        <v>57</v>
      </c>
      <c r="C28" s="15">
        <v>200</v>
      </c>
      <c r="D28" s="15">
        <v>500</v>
      </c>
      <c r="E28" s="15">
        <v>600</v>
      </c>
      <c r="F28" s="28">
        <f t="shared" si="5"/>
        <v>1300</v>
      </c>
      <c r="G28" s="15">
        <v>600</v>
      </c>
      <c r="H28" s="15">
        <v>900</v>
      </c>
      <c r="I28" s="15">
        <v>800</v>
      </c>
      <c r="J28" s="28">
        <f t="shared" si="6"/>
        <v>2300</v>
      </c>
      <c r="K28" s="15">
        <v>3500</v>
      </c>
      <c r="L28" s="15">
        <v>3500</v>
      </c>
      <c r="M28" s="15">
        <v>5000</v>
      </c>
      <c r="N28" s="28">
        <f t="shared" si="7"/>
        <v>12000</v>
      </c>
      <c r="O28" s="15">
        <v>5200</v>
      </c>
      <c r="P28" s="15">
        <v>3500</v>
      </c>
      <c r="Q28" s="15">
        <v>700</v>
      </c>
      <c r="R28" s="28">
        <f t="shared" si="8"/>
        <v>9400</v>
      </c>
      <c r="S28" s="15">
        <f t="shared" si="4"/>
        <v>25000</v>
      </c>
    </row>
    <row r="29" spans="1:19" x14ac:dyDescent="0.25">
      <c r="A29" t="s">
        <v>23</v>
      </c>
      <c r="B29" s="19" t="s">
        <v>58</v>
      </c>
      <c r="C29" s="15">
        <v>600</v>
      </c>
      <c r="D29" s="15">
        <v>2000</v>
      </c>
      <c r="E29" s="15">
        <v>750</v>
      </c>
      <c r="F29" s="28">
        <f t="shared" si="5"/>
        <v>3350</v>
      </c>
      <c r="G29" s="15">
        <f>750+996</f>
        <v>1746</v>
      </c>
      <c r="H29" s="15">
        <v>3000</v>
      </c>
      <c r="I29" s="15">
        <v>3000</v>
      </c>
      <c r="J29" s="28">
        <f t="shared" si="6"/>
        <v>7746</v>
      </c>
      <c r="K29" s="15">
        <v>4000</v>
      </c>
      <c r="L29" s="15">
        <v>5500</v>
      </c>
      <c r="M29" s="15">
        <v>6900</v>
      </c>
      <c r="N29" s="28">
        <f t="shared" si="7"/>
        <v>16400</v>
      </c>
      <c r="O29" s="15">
        <v>6000</v>
      </c>
      <c r="P29" s="15">
        <v>2000</v>
      </c>
      <c r="Q29" s="15">
        <v>1500</v>
      </c>
      <c r="R29" s="28">
        <f t="shared" si="8"/>
        <v>9500</v>
      </c>
      <c r="S29" s="15">
        <f t="shared" si="4"/>
        <v>36996</v>
      </c>
    </row>
    <row r="30" spans="1:19" x14ac:dyDescent="0.25">
      <c r="A30" t="s">
        <v>23</v>
      </c>
      <c r="B30" s="19" t="s">
        <v>59</v>
      </c>
      <c r="C30" s="15">
        <v>350</v>
      </c>
      <c r="D30" s="15">
        <v>600</v>
      </c>
      <c r="E30" s="15">
        <v>400</v>
      </c>
      <c r="F30" s="28">
        <f t="shared" si="5"/>
        <v>1350</v>
      </c>
      <c r="G30" s="15">
        <v>400</v>
      </c>
      <c r="H30" s="15">
        <v>800</v>
      </c>
      <c r="I30" s="15">
        <v>800</v>
      </c>
      <c r="J30" s="28">
        <f t="shared" si="6"/>
        <v>2000</v>
      </c>
      <c r="K30" s="15">
        <v>4000</v>
      </c>
      <c r="L30" s="15">
        <f>4000-350</f>
        <v>3650</v>
      </c>
      <c r="M30" s="15">
        <v>3500</v>
      </c>
      <c r="N30" s="28">
        <f t="shared" si="7"/>
        <v>11150</v>
      </c>
      <c r="O30" s="15">
        <v>4000</v>
      </c>
      <c r="P30" s="15">
        <v>1000</v>
      </c>
      <c r="Q30" s="15">
        <v>500</v>
      </c>
      <c r="R30" s="28">
        <f t="shared" si="8"/>
        <v>5500</v>
      </c>
      <c r="S30" s="15">
        <f t="shared" si="4"/>
        <v>20000</v>
      </c>
    </row>
    <row r="31" spans="1:19" x14ac:dyDescent="0.25">
      <c r="A31" t="s">
        <v>23</v>
      </c>
      <c r="B31" s="19" t="s">
        <v>60</v>
      </c>
      <c r="C31" s="15">
        <v>1800</v>
      </c>
      <c r="D31" s="15">
        <v>500</v>
      </c>
      <c r="E31" s="15">
        <v>650</v>
      </c>
      <c r="F31" s="28">
        <f t="shared" si="5"/>
        <v>2950</v>
      </c>
      <c r="G31" s="15">
        <v>500</v>
      </c>
      <c r="H31" s="15">
        <v>500</v>
      </c>
      <c r="I31" s="15">
        <v>500</v>
      </c>
      <c r="J31" s="28">
        <f t="shared" si="6"/>
        <v>1500</v>
      </c>
      <c r="K31" s="15">
        <v>1000</v>
      </c>
      <c r="L31" s="15">
        <v>1000</v>
      </c>
      <c r="M31" s="15">
        <v>2500</v>
      </c>
      <c r="N31" s="28">
        <f t="shared" si="7"/>
        <v>4500</v>
      </c>
      <c r="O31" s="15">
        <v>2650</v>
      </c>
      <c r="P31" s="15">
        <v>500</v>
      </c>
      <c r="Q31" s="15">
        <v>500</v>
      </c>
      <c r="R31" s="28">
        <f t="shared" si="8"/>
        <v>3650</v>
      </c>
      <c r="S31" s="15">
        <f t="shared" si="4"/>
        <v>12600</v>
      </c>
    </row>
    <row r="32" spans="1:19" x14ac:dyDescent="0.25">
      <c r="A32" t="s">
        <v>23</v>
      </c>
      <c r="B32" s="19" t="s">
        <v>61</v>
      </c>
      <c r="C32" s="15">
        <v>700</v>
      </c>
      <c r="D32" s="15">
        <v>1000</v>
      </c>
      <c r="E32" s="15">
        <v>300</v>
      </c>
      <c r="F32" s="28">
        <f t="shared" si="5"/>
        <v>2000</v>
      </c>
      <c r="G32" s="15">
        <v>300</v>
      </c>
      <c r="H32" s="15">
        <v>1500</v>
      </c>
      <c r="I32" s="15">
        <v>2200</v>
      </c>
      <c r="J32" s="28">
        <f t="shared" si="6"/>
        <v>4000</v>
      </c>
      <c r="K32" s="15">
        <v>4000</v>
      </c>
      <c r="L32" s="15">
        <v>5500</v>
      </c>
      <c r="M32" s="15">
        <v>6000</v>
      </c>
      <c r="N32" s="28">
        <f t="shared" si="7"/>
        <v>15500</v>
      </c>
      <c r="O32" s="15">
        <v>5000</v>
      </c>
      <c r="P32" s="15">
        <v>2000</v>
      </c>
      <c r="Q32" s="15">
        <v>1500</v>
      </c>
      <c r="R32" s="28">
        <f t="shared" si="8"/>
        <v>8500</v>
      </c>
      <c r="S32" s="15">
        <f t="shared" si="4"/>
        <v>30000</v>
      </c>
    </row>
    <row r="33" spans="1:19" x14ac:dyDescent="0.25">
      <c r="A33" t="s">
        <v>23</v>
      </c>
      <c r="B33" s="19" t="s">
        <v>63</v>
      </c>
      <c r="C33" s="15">
        <v>50</v>
      </c>
      <c r="D33" s="15">
        <v>50</v>
      </c>
      <c r="E33" s="15">
        <v>50</v>
      </c>
      <c r="F33" s="28">
        <f t="shared" si="5"/>
        <v>150</v>
      </c>
      <c r="G33" s="15">
        <v>50</v>
      </c>
      <c r="H33" s="15">
        <v>100</v>
      </c>
      <c r="I33" s="15">
        <v>100</v>
      </c>
      <c r="J33" s="28">
        <f t="shared" si="6"/>
        <v>250</v>
      </c>
      <c r="K33" s="15">
        <v>100</v>
      </c>
      <c r="L33" s="15">
        <v>100</v>
      </c>
      <c r="M33" s="15">
        <v>100</v>
      </c>
      <c r="N33" s="28">
        <f t="shared" si="7"/>
        <v>300</v>
      </c>
      <c r="O33" s="15">
        <v>100</v>
      </c>
      <c r="P33" s="15">
        <v>100</v>
      </c>
      <c r="Q33" s="15">
        <v>100</v>
      </c>
      <c r="R33" s="28">
        <f t="shared" si="8"/>
        <v>300</v>
      </c>
      <c r="S33" s="15">
        <f t="shared" si="4"/>
        <v>1000</v>
      </c>
    </row>
    <row r="34" spans="1:19" x14ac:dyDescent="0.25">
      <c r="A34" t="s">
        <v>23</v>
      </c>
      <c r="B34" s="19" t="s">
        <v>67</v>
      </c>
      <c r="C34" s="15">
        <v>50</v>
      </c>
      <c r="D34" s="15">
        <v>50</v>
      </c>
      <c r="E34" s="15">
        <v>50</v>
      </c>
      <c r="F34" s="28">
        <f t="shared" si="5"/>
        <v>150</v>
      </c>
      <c r="G34" s="15">
        <v>50</v>
      </c>
      <c r="H34" s="15">
        <v>150</v>
      </c>
      <c r="I34" s="15">
        <v>200</v>
      </c>
      <c r="J34" s="28">
        <f t="shared" si="6"/>
        <v>400</v>
      </c>
      <c r="K34" s="15">
        <v>400</v>
      </c>
      <c r="L34" s="15">
        <v>600</v>
      </c>
      <c r="M34" s="15">
        <v>650</v>
      </c>
      <c r="N34" s="28">
        <f t="shared" si="7"/>
        <v>1650</v>
      </c>
      <c r="O34" s="15">
        <v>500</v>
      </c>
      <c r="P34" s="15">
        <v>200</v>
      </c>
      <c r="Q34" s="15">
        <v>100</v>
      </c>
      <c r="R34" s="28">
        <f t="shared" si="8"/>
        <v>800</v>
      </c>
      <c r="S34" s="15">
        <f t="shared" si="4"/>
        <v>3000</v>
      </c>
    </row>
    <row r="35" spans="1:19" x14ac:dyDescent="0.25">
      <c r="A35" t="s">
        <v>23</v>
      </c>
      <c r="B35" s="19" t="s">
        <v>64</v>
      </c>
      <c r="C35" s="15">
        <v>700</v>
      </c>
      <c r="D35" s="15">
        <v>700</v>
      </c>
      <c r="E35" s="15">
        <v>150</v>
      </c>
      <c r="F35" s="28">
        <f t="shared" si="5"/>
        <v>1550</v>
      </c>
      <c r="G35" s="15">
        <v>100</v>
      </c>
      <c r="H35" s="15">
        <v>200</v>
      </c>
      <c r="I35" s="15">
        <v>200</v>
      </c>
      <c r="J35" s="28">
        <f t="shared" si="6"/>
        <v>500</v>
      </c>
      <c r="K35" s="15">
        <v>500</v>
      </c>
      <c r="L35" s="15">
        <v>550</v>
      </c>
      <c r="M35" s="15">
        <v>550</v>
      </c>
      <c r="N35" s="28">
        <f t="shared" si="7"/>
        <v>1600</v>
      </c>
      <c r="O35" s="15">
        <v>450</v>
      </c>
      <c r="P35" s="15">
        <v>250</v>
      </c>
      <c r="Q35" s="15">
        <v>150</v>
      </c>
      <c r="R35" s="28">
        <f t="shared" si="8"/>
        <v>850</v>
      </c>
      <c r="S35" s="15">
        <f t="shared" si="4"/>
        <v>4500</v>
      </c>
    </row>
    <row r="36" spans="1:19" ht="30" x14ac:dyDescent="0.25">
      <c r="A36" t="s">
        <v>23</v>
      </c>
      <c r="B36" s="19" t="s">
        <v>65</v>
      </c>
      <c r="C36" s="15">
        <v>2000000</v>
      </c>
      <c r="D36" s="15">
        <v>2500000</v>
      </c>
      <c r="E36" s="15">
        <v>600000</v>
      </c>
      <c r="F36" s="28">
        <f t="shared" si="5"/>
        <v>5100000</v>
      </c>
      <c r="G36" s="15">
        <v>550000</v>
      </c>
      <c r="H36" s="15">
        <v>2000000</v>
      </c>
      <c r="I36" s="15">
        <v>3000000</v>
      </c>
      <c r="J36" s="28">
        <f t="shared" si="6"/>
        <v>5550000</v>
      </c>
      <c r="K36" s="15">
        <v>4500000</v>
      </c>
      <c r="L36" s="15">
        <v>5500000</v>
      </c>
      <c r="M36" s="15">
        <f>6500000-150000</f>
        <v>6350000</v>
      </c>
      <c r="N36" s="28">
        <f t="shared" si="7"/>
        <v>16350000</v>
      </c>
      <c r="O36" s="15">
        <v>5000000</v>
      </c>
      <c r="P36" s="15">
        <v>2000000</v>
      </c>
      <c r="Q36" s="15">
        <v>1000000</v>
      </c>
      <c r="R36" s="28">
        <f>O36+P36+Q36</f>
        <v>8000000</v>
      </c>
      <c r="S36" s="15">
        <f t="shared" si="4"/>
        <v>35000000</v>
      </c>
    </row>
    <row r="37" spans="1:19" x14ac:dyDescent="0.25">
      <c r="F37" s="28"/>
      <c r="J37" s="28"/>
      <c r="N37" s="28"/>
      <c r="R37" s="28">
        <f t="shared" ref="R37:R101" si="9">O37+P37+Q37</f>
        <v>0</v>
      </c>
      <c r="S37" s="15">
        <f t="shared" si="4"/>
        <v>0</v>
      </c>
    </row>
    <row r="38" spans="1:19" x14ac:dyDescent="0.25">
      <c r="B38" s="31" t="s">
        <v>31</v>
      </c>
      <c r="F38" s="28"/>
      <c r="J38" s="28"/>
      <c r="N38" s="28"/>
      <c r="R38" s="28">
        <f t="shared" si="9"/>
        <v>0</v>
      </c>
      <c r="S38" s="15">
        <f t="shared" si="4"/>
        <v>0</v>
      </c>
    </row>
    <row r="39" spans="1:19" s="29" customFormat="1" x14ac:dyDescent="0.25">
      <c r="A39" s="29" t="s">
        <v>91</v>
      </c>
      <c r="B39" s="31" t="s">
        <v>75</v>
      </c>
      <c r="C39" s="13" t="s">
        <v>2</v>
      </c>
      <c r="D39" s="13" t="s">
        <v>3</v>
      </c>
      <c r="E39" s="23" t="s">
        <v>50</v>
      </c>
      <c r="F39" s="22" t="s">
        <v>5</v>
      </c>
      <c r="G39" s="23" t="s">
        <v>51</v>
      </c>
      <c r="H39" s="23" t="s">
        <v>52</v>
      </c>
      <c r="I39" s="23" t="s">
        <v>8</v>
      </c>
      <c r="J39" s="22" t="s">
        <v>9</v>
      </c>
      <c r="K39" s="23" t="s">
        <v>53</v>
      </c>
      <c r="L39" s="23" t="s">
        <v>54</v>
      </c>
      <c r="M39" s="23" t="s">
        <v>12</v>
      </c>
      <c r="N39" s="22" t="s">
        <v>13</v>
      </c>
      <c r="O39" s="23" t="s">
        <v>14</v>
      </c>
      <c r="P39" s="23" t="s">
        <v>15</v>
      </c>
      <c r="Q39" s="23" t="s">
        <v>16</v>
      </c>
      <c r="R39" s="22" t="s">
        <v>17</v>
      </c>
      <c r="S39" s="47" t="s">
        <v>66</v>
      </c>
    </row>
    <row r="40" spans="1:19" x14ac:dyDescent="0.25">
      <c r="A40" t="s">
        <v>31</v>
      </c>
      <c r="B40" s="20" t="s">
        <v>57</v>
      </c>
      <c r="C40" s="50">
        <v>0</v>
      </c>
      <c r="D40" s="50">
        <v>0</v>
      </c>
      <c r="E40" s="54">
        <v>0</v>
      </c>
      <c r="F40" s="55">
        <v>0</v>
      </c>
      <c r="G40" s="54">
        <v>0</v>
      </c>
      <c r="H40" s="54">
        <v>0</v>
      </c>
      <c r="I40" s="54">
        <v>0</v>
      </c>
      <c r="J40" s="55">
        <v>0</v>
      </c>
      <c r="K40" s="54">
        <v>0</v>
      </c>
      <c r="L40" s="54">
        <v>0</v>
      </c>
      <c r="M40" s="54">
        <v>0</v>
      </c>
      <c r="N40" s="55">
        <v>0</v>
      </c>
      <c r="O40" s="54">
        <v>0</v>
      </c>
      <c r="P40" s="54">
        <v>0</v>
      </c>
      <c r="Q40" s="54">
        <v>0</v>
      </c>
      <c r="R40" s="55">
        <v>0</v>
      </c>
      <c r="S40" s="15">
        <v>0</v>
      </c>
    </row>
    <row r="41" spans="1:19" x14ac:dyDescent="0.25">
      <c r="A41" t="s">
        <v>31</v>
      </c>
      <c r="B41" s="17" t="s">
        <v>68</v>
      </c>
      <c r="C41" s="17">
        <v>15</v>
      </c>
      <c r="D41" s="24">
        <v>20</v>
      </c>
      <c r="E41" s="24">
        <v>65</v>
      </c>
      <c r="F41" s="28">
        <f t="shared" si="5"/>
        <v>100</v>
      </c>
      <c r="G41" s="24">
        <v>95</v>
      </c>
      <c r="H41" s="24">
        <v>120</v>
      </c>
      <c r="I41" s="24">
        <v>125</v>
      </c>
      <c r="J41" s="28">
        <f t="shared" si="6"/>
        <v>340</v>
      </c>
      <c r="K41" s="24">
        <v>140</v>
      </c>
      <c r="L41" s="24">
        <v>100</v>
      </c>
      <c r="M41" s="24">
        <v>200</v>
      </c>
      <c r="N41" s="28">
        <f t="shared" si="7"/>
        <v>440</v>
      </c>
      <c r="O41" s="24">
        <v>500</v>
      </c>
      <c r="P41" s="24">
        <v>250</v>
      </c>
      <c r="Q41" s="24">
        <v>370</v>
      </c>
      <c r="R41" s="28">
        <f t="shared" si="9"/>
        <v>1120</v>
      </c>
      <c r="S41" s="15">
        <f t="shared" si="4"/>
        <v>2000</v>
      </c>
    </row>
    <row r="42" spans="1:19" x14ac:dyDescent="0.25">
      <c r="A42" t="s">
        <v>31</v>
      </c>
      <c r="B42" s="17" t="s">
        <v>69</v>
      </c>
      <c r="C42" s="17">
        <v>50</v>
      </c>
      <c r="D42" s="24">
        <v>450</v>
      </c>
      <c r="E42" s="25">
        <v>500</v>
      </c>
      <c r="F42" s="28">
        <f t="shared" si="5"/>
        <v>1000</v>
      </c>
      <c r="G42" s="24">
        <v>750</v>
      </c>
      <c r="H42" s="24">
        <v>650</v>
      </c>
      <c r="I42" s="24">
        <v>1050</v>
      </c>
      <c r="J42" s="28">
        <f t="shared" si="6"/>
        <v>2450</v>
      </c>
      <c r="K42" s="24">
        <v>1250</v>
      </c>
      <c r="L42" s="25">
        <v>1500</v>
      </c>
      <c r="M42" s="25">
        <v>1450</v>
      </c>
      <c r="N42" s="28">
        <f t="shared" si="7"/>
        <v>4200</v>
      </c>
      <c r="O42" s="25">
        <v>1200</v>
      </c>
      <c r="P42" s="24">
        <v>650</v>
      </c>
      <c r="Q42" s="24">
        <v>500</v>
      </c>
      <c r="R42" s="28">
        <f t="shared" si="9"/>
        <v>2350</v>
      </c>
      <c r="S42" s="15">
        <f t="shared" si="4"/>
        <v>10000</v>
      </c>
    </row>
    <row r="43" spans="1:19" x14ac:dyDescent="0.25">
      <c r="A43" t="s">
        <v>31</v>
      </c>
      <c r="B43" s="17" t="s">
        <v>70</v>
      </c>
      <c r="C43" s="24">
        <v>250</v>
      </c>
      <c r="D43" s="24">
        <v>350</v>
      </c>
      <c r="E43" s="24">
        <v>650</v>
      </c>
      <c r="F43" s="28">
        <f t="shared" si="5"/>
        <v>1250</v>
      </c>
      <c r="G43" s="24">
        <v>500</v>
      </c>
      <c r="H43" s="24">
        <v>1050</v>
      </c>
      <c r="I43" s="24">
        <v>1500</v>
      </c>
      <c r="J43" s="28">
        <f t="shared" si="6"/>
        <v>3050</v>
      </c>
      <c r="K43" s="24">
        <v>1500</v>
      </c>
      <c r="L43" s="25">
        <v>10300</v>
      </c>
      <c r="M43" s="25">
        <v>4500</v>
      </c>
      <c r="N43" s="28">
        <f t="shared" si="7"/>
        <v>16300</v>
      </c>
      <c r="O43" s="24">
        <v>750</v>
      </c>
      <c r="P43" s="24">
        <v>750</v>
      </c>
      <c r="Q43" s="24">
        <v>500</v>
      </c>
      <c r="R43" s="28">
        <f t="shared" si="9"/>
        <v>2000</v>
      </c>
      <c r="S43" s="15">
        <f t="shared" si="4"/>
        <v>22600</v>
      </c>
    </row>
    <row r="44" spans="1:19" x14ac:dyDescent="0.25">
      <c r="A44" t="s">
        <v>31</v>
      </c>
      <c r="B44" s="17" t="s">
        <v>71</v>
      </c>
      <c r="C44" s="17">
        <v>450</v>
      </c>
      <c r="D44" s="24">
        <v>500</v>
      </c>
      <c r="E44" s="24">
        <v>450</v>
      </c>
      <c r="F44" s="28">
        <f t="shared" si="5"/>
        <v>1400</v>
      </c>
      <c r="G44" s="24">
        <v>350</v>
      </c>
      <c r="H44" s="24">
        <v>650</v>
      </c>
      <c r="I44" s="24">
        <v>1200</v>
      </c>
      <c r="J44" s="28">
        <f t="shared" si="6"/>
        <v>2200</v>
      </c>
      <c r="K44" s="24">
        <v>1200</v>
      </c>
      <c r="L44" s="25">
        <v>1500</v>
      </c>
      <c r="M44" s="25">
        <v>1250</v>
      </c>
      <c r="N44" s="28">
        <f t="shared" si="7"/>
        <v>3950</v>
      </c>
      <c r="O44" s="24">
        <v>750</v>
      </c>
      <c r="P44" s="24">
        <v>850</v>
      </c>
      <c r="Q44" s="24">
        <v>850</v>
      </c>
      <c r="R44" s="28">
        <f t="shared" si="9"/>
        <v>2450</v>
      </c>
      <c r="S44" s="15">
        <f t="shared" si="4"/>
        <v>10000</v>
      </c>
    </row>
    <row r="45" spans="1:19" x14ac:dyDescent="0.25">
      <c r="A45" t="s">
        <v>31</v>
      </c>
      <c r="B45" s="17" t="s">
        <v>72</v>
      </c>
      <c r="C45" s="17">
        <v>10</v>
      </c>
      <c r="D45" s="24">
        <v>50</v>
      </c>
      <c r="E45" s="24">
        <v>50</v>
      </c>
      <c r="F45" s="28">
        <f t="shared" si="5"/>
        <v>110</v>
      </c>
      <c r="G45" s="24">
        <v>50</v>
      </c>
      <c r="H45" s="24">
        <v>100</v>
      </c>
      <c r="I45" s="24">
        <v>210</v>
      </c>
      <c r="J45" s="28">
        <f t="shared" si="6"/>
        <v>360</v>
      </c>
      <c r="K45" s="24">
        <v>150</v>
      </c>
      <c r="L45" s="24">
        <v>300</v>
      </c>
      <c r="M45" s="24">
        <v>250</v>
      </c>
      <c r="N45" s="28">
        <f t="shared" si="7"/>
        <v>700</v>
      </c>
      <c r="O45" s="24">
        <v>90</v>
      </c>
      <c r="P45" s="24">
        <v>50</v>
      </c>
      <c r="Q45" s="24">
        <v>40</v>
      </c>
      <c r="R45" s="28">
        <f t="shared" si="9"/>
        <v>180</v>
      </c>
      <c r="S45" s="15">
        <f t="shared" si="4"/>
        <v>1350</v>
      </c>
    </row>
    <row r="46" spans="1:19" x14ac:dyDescent="0.25">
      <c r="A46" t="s">
        <v>31</v>
      </c>
      <c r="B46" s="17" t="s">
        <v>73</v>
      </c>
      <c r="C46" s="17">
        <v>50</v>
      </c>
      <c r="D46" s="24">
        <v>50</v>
      </c>
      <c r="E46" s="24">
        <v>150</v>
      </c>
      <c r="F46" s="28">
        <f t="shared" si="5"/>
        <v>250</v>
      </c>
      <c r="G46" s="24">
        <v>50</v>
      </c>
      <c r="H46" s="24">
        <v>100</v>
      </c>
      <c r="I46" s="24">
        <v>150</v>
      </c>
      <c r="J46" s="28">
        <f t="shared" si="6"/>
        <v>300</v>
      </c>
      <c r="K46" s="24">
        <v>200</v>
      </c>
      <c r="L46" s="24">
        <v>50</v>
      </c>
      <c r="M46" s="24">
        <v>50</v>
      </c>
      <c r="N46" s="28">
        <f t="shared" si="7"/>
        <v>300</v>
      </c>
      <c r="O46" s="24">
        <v>30</v>
      </c>
      <c r="P46" s="24">
        <v>70</v>
      </c>
      <c r="Q46" s="24">
        <v>50</v>
      </c>
      <c r="R46" s="28">
        <f t="shared" si="9"/>
        <v>150</v>
      </c>
      <c r="S46" s="15">
        <f t="shared" si="4"/>
        <v>1000</v>
      </c>
    </row>
    <row r="47" spans="1:19" x14ac:dyDescent="0.25">
      <c r="A47" t="s">
        <v>31</v>
      </c>
      <c r="B47" s="17" t="s">
        <v>74</v>
      </c>
      <c r="C47" s="17">
        <v>0</v>
      </c>
      <c r="D47" s="24">
        <v>0</v>
      </c>
      <c r="E47" s="24">
        <v>0</v>
      </c>
      <c r="F47" s="28">
        <f t="shared" si="5"/>
        <v>0</v>
      </c>
      <c r="G47" s="24">
        <v>0</v>
      </c>
      <c r="H47" s="24">
        <v>50</v>
      </c>
      <c r="I47" s="24">
        <v>25</v>
      </c>
      <c r="J47" s="28">
        <f t="shared" si="6"/>
        <v>75</v>
      </c>
      <c r="K47" s="24">
        <v>60</v>
      </c>
      <c r="L47" s="24">
        <v>80</v>
      </c>
      <c r="M47" s="24">
        <v>40</v>
      </c>
      <c r="N47" s="28">
        <f t="shared" si="7"/>
        <v>180</v>
      </c>
      <c r="O47" s="24">
        <v>20</v>
      </c>
      <c r="P47" s="24">
        <v>20</v>
      </c>
      <c r="Q47" s="24">
        <v>5</v>
      </c>
      <c r="R47" s="28">
        <f t="shared" si="9"/>
        <v>45</v>
      </c>
      <c r="S47" s="15">
        <f t="shared" si="4"/>
        <v>300</v>
      </c>
    </row>
    <row r="48" spans="1:19" ht="30" x14ac:dyDescent="0.25">
      <c r="A48" t="s">
        <v>31</v>
      </c>
      <c r="B48" s="19" t="s">
        <v>65</v>
      </c>
      <c r="C48" s="26">
        <v>871800</v>
      </c>
      <c r="D48" s="26">
        <v>1000420</v>
      </c>
      <c r="E48" s="27">
        <v>1431430</v>
      </c>
      <c r="F48" s="28">
        <f t="shared" si="5"/>
        <v>3303650</v>
      </c>
      <c r="G48" s="27">
        <v>1419800</v>
      </c>
      <c r="H48" s="27">
        <v>1247980</v>
      </c>
      <c r="I48" s="27">
        <v>1434300</v>
      </c>
      <c r="J48" s="28">
        <f t="shared" si="6"/>
        <v>4102080</v>
      </c>
      <c r="K48" s="27">
        <v>1395650</v>
      </c>
      <c r="L48" s="27">
        <v>1551370</v>
      </c>
      <c r="M48" s="27">
        <v>1486700</v>
      </c>
      <c r="N48" s="28">
        <f>K48+L48+M48</f>
        <v>4433720</v>
      </c>
      <c r="O48" s="27">
        <v>809900</v>
      </c>
      <c r="P48" s="27">
        <v>1058400</v>
      </c>
      <c r="Q48" s="27">
        <v>1292250</v>
      </c>
      <c r="R48" s="28">
        <f t="shared" si="9"/>
        <v>3160550</v>
      </c>
      <c r="S48" s="15">
        <f t="shared" si="4"/>
        <v>15000000</v>
      </c>
    </row>
    <row r="49" spans="1:20" x14ac:dyDescent="0.25">
      <c r="F49" s="28"/>
      <c r="J49" s="28"/>
      <c r="N49" s="28"/>
      <c r="R49" s="28"/>
      <c r="S49" s="15">
        <f t="shared" si="4"/>
        <v>0</v>
      </c>
    </row>
    <row r="50" spans="1:20" x14ac:dyDescent="0.25">
      <c r="B50" s="29" t="s">
        <v>29</v>
      </c>
      <c r="F50" s="28"/>
      <c r="J50" s="28"/>
      <c r="N50" s="28"/>
      <c r="R50" s="28"/>
      <c r="S50" s="15">
        <f t="shared" si="4"/>
        <v>0</v>
      </c>
    </row>
    <row r="51" spans="1:20" s="29" customFormat="1" x14ac:dyDescent="0.25">
      <c r="A51" s="29" t="s">
        <v>91</v>
      </c>
      <c r="B51" s="49" t="s">
        <v>75</v>
      </c>
      <c r="C51" s="30" t="s">
        <v>2</v>
      </c>
      <c r="D51" s="13" t="s">
        <v>3</v>
      </c>
      <c r="E51" s="13" t="s">
        <v>50</v>
      </c>
      <c r="F51" s="22" t="s">
        <v>5</v>
      </c>
      <c r="G51" s="13" t="s">
        <v>51</v>
      </c>
      <c r="H51" s="13" t="s">
        <v>52</v>
      </c>
      <c r="I51" s="13" t="s">
        <v>8</v>
      </c>
      <c r="J51" s="22" t="s">
        <v>9</v>
      </c>
      <c r="K51" s="13" t="s">
        <v>53</v>
      </c>
      <c r="L51" s="13" t="s">
        <v>54</v>
      </c>
      <c r="M51" s="13" t="s">
        <v>12</v>
      </c>
      <c r="N51" s="22" t="s">
        <v>13</v>
      </c>
      <c r="O51" s="13" t="s">
        <v>14</v>
      </c>
      <c r="P51" s="13" t="s">
        <v>15</v>
      </c>
      <c r="Q51" s="13" t="s">
        <v>16</v>
      </c>
      <c r="R51" s="22" t="s">
        <v>17</v>
      </c>
      <c r="S51" s="47" t="s">
        <v>66</v>
      </c>
    </row>
    <row r="52" spans="1:20" ht="15.75" x14ac:dyDescent="0.25">
      <c r="A52" t="s">
        <v>29</v>
      </c>
      <c r="B52" s="19" t="s">
        <v>57</v>
      </c>
      <c r="C52">
        <v>0</v>
      </c>
      <c r="D52" s="17">
        <v>0</v>
      </c>
      <c r="E52" s="17">
        <v>0</v>
      </c>
      <c r="F52" s="28">
        <f t="shared" si="5"/>
        <v>0</v>
      </c>
      <c r="G52" s="17">
        <v>0</v>
      </c>
      <c r="H52" s="17">
        <v>0</v>
      </c>
      <c r="I52" s="17">
        <v>0</v>
      </c>
      <c r="J52" s="28">
        <f t="shared" si="6"/>
        <v>0</v>
      </c>
      <c r="K52" s="17">
        <v>0</v>
      </c>
      <c r="L52" s="17">
        <v>0</v>
      </c>
      <c r="M52" s="17">
        <v>0</v>
      </c>
      <c r="N52" s="28">
        <f t="shared" ref="N52:N106" si="10">K52+L52+M52</f>
        <v>0</v>
      </c>
      <c r="O52" s="17">
        <v>0</v>
      </c>
      <c r="P52" s="17">
        <v>0</v>
      </c>
      <c r="Q52" s="17">
        <v>0</v>
      </c>
      <c r="R52" s="28">
        <f t="shared" si="9"/>
        <v>0</v>
      </c>
      <c r="S52" s="15">
        <f t="shared" si="4"/>
        <v>0</v>
      </c>
      <c r="T52" s="18"/>
    </row>
    <row r="53" spans="1:20" ht="15.75" x14ac:dyDescent="0.25">
      <c r="A53" t="s">
        <v>29</v>
      </c>
      <c r="B53" s="19" t="s">
        <v>58</v>
      </c>
      <c r="C53" s="56">
        <v>1400</v>
      </c>
      <c r="D53" s="17">
        <v>1500</v>
      </c>
      <c r="E53" s="17">
        <v>2500</v>
      </c>
      <c r="F53" s="28">
        <f t="shared" si="5"/>
        <v>5400</v>
      </c>
      <c r="G53" s="26">
        <v>1600</v>
      </c>
      <c r="H53" s="17">
        <v>2300</v>
      </c>
      <c r="I53" s="17">
        <v>3200</v>
      </c>
      <c r="J53" s="28">
        <f t="shared" si="6"/>
        <v>7100</v>
      </c>
      <c r="K53" s="57">
        <v>1500</v>
      </c>
      <c r="L53" s="17">
        <v>1600</v>
      </c>
      <c r="M53" s="17">
        <v>2500</v>
      </c>
      <c r="N53" s="28">
        <f t="shared" si="10"/>
        <v>5600</v>
      </c>
      <c r="O53" s="57">
        <v>3600</v>
      </c>
      <c r="P53" s="17">
        <v>3800</v>
      </c>
      <c r="Q53" s="17">
        <v>3424</v>
      </c>
      <c r="R53" s="28">
        <f t="shared" si="9"/>
        <v>10824</v>
      </c>
      <c r="S53" s="15">
        <f t="shared" si="4"/>
        <v>28924</v>
      </c>
      <c r="T53" s="18"/>
    </row>
    <row r="54" spans="1:20" ht="15.75" x14ac:dyDescent="0.25">
      <c r="A54" t="s">
        <v>29</v>
      </c>
      <c r="B54" s="19" t="s">
        <v>59</v>
      </c>
      <c r="C54" s="56">
        <v>200</v>
      </c>
      <c r="D54" s="17">
        <v>250</v>
      </c>
      <c r="E54" s="17">
        <v>250</v>
      </c>
      <c r="F54" s="28">
        <f t="shared" si="5"/>
        <v>700</v>
      </c>
      <c r="G54" s="57">
        <v>300</v>
      </c>
      <c r="H54" s="17">
        <v>350</v>
      </c>
      <c r="I54" s="17">
        <v>350</v>
      </c>
      <c r="J54" s="28">
        <f t="shared" si="6"/>
        <v>1000</v>
      </c>
      <c r="K54" s="17">
        <v>250</v>
      </c>
      <c r="L54" s="17">
        <v>250</v>
      </c>
      <c r="M54" s="17">
        <v>300</v>
      </c>
      <c r="N54" s="28">
        <f t="shared" si="10"/>
        <v>800</v>
      </c>
      <c r="O54" s="57">
        <v>400</v>
      </c>
      <c r="P54" s="17">
        <v>550</v>
      </c>
      <c r="Q54" s="17">
        <v>550</v>
      </c>
      <c r="R54" s="28">
        <f t="shared" si="9"/>
        <v>1500</v>
      </c>
      <c r="S54" s="15">
        <f t="shared" si="4"/>
        <v>4000</v>
      </c>
      <c r="T54" s="18"/>
    </row>
    <row r="55" spans="1:20" ht="15.75" x14ac:dyDescent="0.25">
      <c r="A55" t="s">
        <v>29</v>
      </c>
      <c r="B55" s="19" t="s">
        <v>60</v>
      </c>
      <c r="C55" s="58">
        <v>150</v>
      </c>
      <c r="D55" s="17">
        <v>200</v>
      </c>
      <c r="E55" s="17">
        <v>250</v>
      </c>
      <c r="F55" s="28">
        <f t="shared" si="5"/>
        <v>600</v>
      </c>
      <c r="G55" s="57">
        <v>250</v>
      </c>
      <c r="H55" s="17">
        <v>300</v>
      </c>
      <c r="I55" s="17">
        <v>300</v>
      </c>
      <c r="J55" s="28">
        <f t="shared" si="6"/>
        <v>850</v>
      </c>
      <c r="K55" s="57">
        <v>1750</v>
      </c>
      <c r="L55" s="17">
        <v>1800</v>
      </c>
      <c r="M55" s="17">
        <v>1600</v>
      </c>
      <c r="N55" s="28">
        <f t="shared" si="10"/>
        <v>5150</v>
      </c>
      <c r="O55" s="57">
        <v>1000</v>
      </c>
      <c r="P55" s="17">
        <v>1200</v>
      </c>
      <c r="Q55" s="17">
        <v>1500</v>
      </c>
      <c r="R55" s="28">
        <f t="shared" si="9"/>
        <v>3700</v>
      </c>
      <c r="S55" s="15">
        <f t="shared" si="4"/>
        <v>10300</v>
      </c>
      <c r="T55" s="18"/>
    </row>
    <row r="56" spans="1:20" ht="15.75" x14ac:dyDescent="0.25">
      <c r="A56" t="s">
        <v>29</v>
      </c>
      <c r="B56" s="19" t="s">
        <v>61</v>
      </c>
      <c r="C56" s="59">
        <v>1500</v>
      </c>
      <c r="D56" s="17">
        <v>1000</v>
      </c>
      <c r="E56" s="17">
        <v>2000</v>
      </c>
      <c r="F56" s="28">
        <f t="shared" si="5"/>
        <v>4500</v>
      </c>
      <c r="G56" s="17">
        <v>1500</v>
      </c>
      <c r="H56" s="17">
        <v>1650</v>
      </c>
      <c r="I56" s="17">
        <v>750</v>
      </c>
      <c r="J56" s="28">
        <f t="shared" si="6"/>
        <v>3900</v>
      </c>
      <c r="K56" s="57">
        <v>750</v>
      </c>
      <c r="L56" s="17">
        <v>2500</v>
      </c>
      <c r="M56" s="17">
        <v>1800</v>
      </c>
      <c r="N56" s="28">
        <f t="shared" si="10"/>
        <v>5050</v>
      </c>
      <c r="O56" s="57">
        <v>2600</v>
      </c>
      <c r="P56" s="17">
        <v>2300</v>
      </c>
      <c r="Q56" s="17">
        <v>1650</v>
      </c>
      <c r="R56" s="28">
        <f t="shared" si="9"/>
        <v>6550</v>
      </c>
      <c r="S56" s="15">
        <f t="shared" si="4"/>
        <v>20000</v>
      </c>
      <c r="T56" s="18"/>
    </row>
    <row r="57" spans="1:20" ht="15.75" x14ac:dyDescent="0.25">
      <c r="A57" t="s">
        <v>29</v>
      </c>
      <c r="B57" s="19" t="s">
        <v>67</v>
      </c>
      <c r="C57" s="58">
        <v>220</v>
      </c>
      <c r="D57" s="17">
        <v>200</v>
      </c>
      <c r="E57" s="17">
        <v>210</v>
      </c>
      <c r="F57" s="28">
        <f t="shared" si="5"/>
        <v>630</v>
      </c>
      <c r="G57" s="17">
        <v>210</v>
      </c>
      <c r="H57" s="17">
        <v>215</v>
      </c>
      <c r="I57" s="17">
        <v>200</v>
      </c>
      <c r="J57" s="28">
        <f t="shared" si="6"/>
        <v>625</v>
      </c>
      <c r="K57" s="57">
        <v>310</v>
      </c>
      <c r="L57" s="17">
        <v>350</v>
      </c>
      <c r="M57" s="17">
        <v>380</v>
      </c>
      <c r="N57" s="28">
        <f t="shared" si="10"/>
        <v>1040</v>
      </c>
      <c r="O57" s="57">
        <v>245</v>
      </c>
      <c r="P57" s="17">
        <v>240</v>
      </c>
      <c r="Q57" s="17">
        <v>220</v>
      </c>
      <c r="R57" s="28">
        <f t="shared" si="9"/>
        <v>705</v>
      </c>
      <c r="S57" s="15">
        <f t="shared" si="4"/>
        <v>3000</v>
      </c>
      <c r="T57" s="18"/>
    </row>
    <row r="58" spans="1:20" ht="15.75" x14ac:dyDescent="0.25">
      <c r="A58" t="s">
        <v>29</v>
      </c>
      <c r="B58" s="19" t="s">
        <v>64</v>
      </c>
      <c r="C58" s="58">
        <v>125</v>
      </c>
      <c r="D58" s="17">
        <v>130</v>
      </c>
      <c r="E58" s="17">
        <v>100</v>
      </c>
      <c r="F58" s="28">
        <f t="shared" si="5"/>
        <v>355</v>
      </c>
      <c r="G58" s="17">
        <v>125</v>
      </c>
      <c r="H58" s="17">
        <v>110</v>
      </c>
      <c r="I58" s="17">
        <v>145</v>
      </c>
      <c r="J58" s="28">
        <f t="shared" si="6"/>
        <v>380</v>
      </c>
      <c r="K58" s="57">
        <v>120</v>
      </c>
      <c r="L58" s="17">
        <v>135</v>
      </c>
      <c r="M58" s="17">
        <v>150</v>
      </c>
      <c r="N58" s="28">
        <f t="shared" si="10"/>
        <v>405</v>
      </c>
      <c r="O58" s="57">
        <v>110</v>
      </c>
      <c r="P58" s="17">
        <v>130</v>
      </c>
      <c r="Q58" s="17">
        <v>120</v>
      </c>
      <c r="R58" s="28">
        <f t="shared" si="9"/>
        <v>360</v>
      </c>
      <c r="S58" s="15">
        <f t="shared" si="4"/>
        <v>1500</v>
      </c>
      <c r="T58" s="18"/>
    </row>
    <row r="59" spans="1:20" ht="30" x14ac:dyDescent="0.25">
      <c r="A59" t="s">
        <v>29</v>
      </c>
      <c r="B59" s="19" t="s">
        <v>65</v>
      </c>
      <c r="C59" s="56">
        <v>3300000</v>
      </c>
      <c r="D59" s="26">
        <v>2850000</v>
      </c>
      <c r="E59" s="26">
        <v>2650000</v>
      </c>
      <c r="F59" s="28">
        <f t="shared" si="5"/>
        <v>8800000</v>
      </c>
      <c r="G59" s="26">
        <v>3300000</v>
      </c>
      <c r="H59" s="26">
        <v>2950000</v>
      </c>
      <c r="I59" s="26">
        <v>3500000</v>
      </c>
      <c r="J59" s="28">
        <f t="shared" si="6"/>
        <v>9750000</v>
      </c>
      <c r="K59" s="26">
        <v>3350000</v>
      </c>
      <c r="L59" s="26">
        <v>3950000</v>
      </c>
      <c r="M59" s="26">
        <v>3700000</v>
      </c>
      <c r="N59" s="28">
        <f t="shared" si="10"/>
        <v>11000000</v>
      </c>
      <c r="O59" s="26">
        <v>3150000</v>
      </c>
      <c r="P59" s="26">
        <v>3500000</v>
      </c>
      <c r="Q59" s="26">
        <v>3800000</v>
      </c>
      <c r="R59" s="28">
        <f t="shared" si="9"/>
        <v>10450000</v>
      </c>
      <c r="S59" s="15">
        <f t="shared" si="4"/>
        <v>40000000</v>
      </c>
      <c r="T59" s="18"/>
    </row>
    <row r="60" spans="1:20" ht="15.75" x14ac:dyDescent="0.25">
      <c r="F60" s="28"/>
      <c r="J60" s="28">
        <f t="shared" si="6"/>
        <v>0</v>
      </c>
      <c r="N60" s="28">
        <f t="shared" si="10"/>
        <v>0</v>
      </c>
      <c r="R60" s="28">
        <f t="shared" si="9"/>
        <v>0</v>
      </c>
      <c r="S60" s="15">
        <f t="shared" si="4"/>
        <v>0</v>
      </c>
      <c r="T60" s="18"/>
    </row>
    <row r="61" spans="1:20" ht="15.75" x14ac:dyDescent="0.25">
      <c r="B61" s="31" t="s">
        <v>37</v>
      </c>
      <c r="F61" s="28"/>
      <c r="J61" s="28">
        <f t="shared" si="6"/>
        <v>0</v>
      </c>
      <c r="N61" s="28">
        <f t="shared" si="10"/>
        <v>0</v>
      </c>
      <c r="R61" s="28">
        <f t="shared" si="9"/>
        <v>0</v>
      </c>
      <c r="S61" s="15">
        <f t="shared" si="4"/>
        <v>0</v>
      </c>
      <c r="T61" s="18"/>
    </row>
    <row r="62" spans="1:20" s="29" customFormat="1" ht="15.75" x14ac:dyDescent="0.25">
      <c r="A62" s="29" t="s">
        <v>91</v>
      </c>
      <c r="B62" s="31" t="s">
        <v>75</v>
      </c>
      <c r="C62" s="32" t="s">
        <v>2</v>
      </c>
      <c r="D62" s="23" t="s">
        <v>3</v>
      </c>
      <c r="E62" s="23" t="s">
        <v>50</v>
      </c>
      <c r="F62" s="22" t="s">
        <v>5</v>
      </c>
      <c r="G62" s="23" t="s">
        <v>51</v>
      </c>
      <c r="H62" s="23" t="s">
        <v>52</v>
      </c>
      <c r="I62" s="23" t="s">
        <v>8</v>
      </c>
      <c r="J62" s="22" t="s">
        <v>9</v>
      </c>
      <c r="K62" s="23" t="s">
        <v>53</v>
      </c>
      <c r="L62" s="23" t="s">
        <v>54</v>
      </c>
      <c r="M62" s="23" t="s">
        <v>12</v>
      </c>
      <c r="N62" s="22" t="s">
        <v>13</v>
      </c>
      <c r="O62" s="23" t="s">
        <v>14</v>
      </c>
      <c r="P62" s="23" t="s">
        <v>15</v>
      </c>
      <c r="Q62" s="23" t="s">
        <v>16</v>
      </c>
      <c r="R62" s="22" t="s">
        <v>17</v>
      </c>
      <c r="S62" s="47" t="s">
        <v>66</v>
      </c>
      <c r="T62" s="69"/>
    </row>
    <row r="63" spans="1:20" ht="15.75" x14ac:dyDescent="0.25">
      <c r="A63" t="s">
        <v>37</v>
      </c>
      <c r="B63" s="37" t="s">
        <v>76</v>
      </c>
      <c r="C63" s="33">
        <v>400</v>
      </c>
      <c r="D63" s="34">
        <v>500</v>
      </c>
      <c r="E63" s="34">
        <v>400</v>
      </c>
      <c r="F63" s="28">
        <f t="shared" si="5"/>
        <v>1300</v>
      </c>
      <c r="G63" s="34">
        <v>300</v>
      </c>
      <c r="H63" s="35">
        <v>800</v>
      </c>
      <c r="I63" s="36">
        <v>500</v>
      </c>
      <c r="J63" s="28">
        <f t="shared" si="6"/>
        <v>1600</v>
      </c>
      <c r="K63" s="35">
        <v>500</v>
      </c>
      <c r="L63" s="34">
        <v>700</v>
      </c>
      <c r="M63" s="34">
        <v>500</v>
      </c>
      <c r="N63" s="28">
        <f t="shared" si="10"/>
        <v>1700</v>
      </c>
      <c r="O63" s="34">
        <v>500</v>
      </c>
      <c r="P63" s="34">
        <v>500</v>
      </c>
      <c r="Q63" s="37">
        <v>600</v>
      </c>
      <c r="R63" s="28">
        <f t="shared" si="9"/>
        <v>1600</v>
      </c>
      <c r="S63" s="15">
        <f t="shared" si="4"/>
        <v>6200</v>
      </c>
      <c r="T63" s="18"/>
    </row>
    <row r="64" spans="1:20" ht="15.75" x14ac:dyDescent="0.25">
      <c r="A64" t="s">
        <v>37</v>
      </c>
      <c r="B64" s="37" t="s">
        <v>77</v>
      </c>
      <c r="C64" s="34">
        <v>0</v>
      </c>
      <c r="D64" s="34">
        <v>0</v>
      </c>
      <c r="E64" s="34">
        <v>0</v>
      </c>
      <c r="F64" s="28">
        <f t="shared" si="5"/>
        <v>0</v>
      </c>
      <c r="G64" s="34">
        <v>0</v>
      </c>
      <c r="H64" s="35">
        <v>0</v>
      </c>
      <c r="I64" s="37">
        <v>0</v>
      </c>
      <c r="J64" s="28">
        <f t="shared" si="6"/>
        <v>0</v>
      </c>
      <c r="K64" s="34">
        <v>0</v>
      </c>
      <c r="L64" s="34">
        <v>0</v>
      </c>
      <c r="M64" s="34">
        <v>0</v>
      </c>
      <c r="N64" s="28">
        <f t="shared" si="10"/>
        <v>0</v>
      </c>
      <c r="O64" s="34">
        <v>0</v>
      </c>
      <c r="P64" s="34">
        <v>0</v>
      </c>
      <c r="Q64" s="34">
        <v>0</v>
      </c>
      <c r="R64" s="28">
        <f t="shared" si="9"/>
        <v>0</v>
      </c>
      <c r="S64" s="15">
        <f t="shared" si="4"/>
        <v>0</v>
      </c>
      <c r="T64" s="18"/>
    </row>
    <row r="65" spans="1:20" ht="15.75" x14ac:dyDescent="0.25">
      <c r="A65" t="s">
        <v>37</v>
      </c>
      <c r="B65" s="37" t="s">
        <v>78</v>
      </c>
      <c r="C65" s="33">
        <v>1200</v>
      </c>
      <c r="D65" s="34">
        <v>1200</v>
      </c>
      <c r="E65" s="34">
        <v>1050</v>
      </c>
      <c r="F65" s="28">
        <f t="shared" si="5"/>
        <v>3450</v>
      </c>
      <c r="G65" s="34">
        <v>1000</v>
      </c>
      <c r="H65" s="35">
        <v>850</v>
      </c>
      <c r="I65" s="37">
        <v>200</v>
      </c>
      <c r="J65" s="28">
        <f t="shared" si="6"/>
        <v>2050</v>
      </c>
      <c r="K65" s="34">
        <v>200</v>
      </c>
      <c r="L65" s="34">
        <v>1200</v>
      </c>
      <c r="M65" s="34">
        <v>1200</v>
      </c>
      <c r="N65" s="28">
        <f t="shared" si="10"/>
        <v>2600</v>
      </c>
      <c r="O65" s="34">
        <v>600</v>
      </c>
      <c r="P65" s="34">
        <v>300</v>
      </c>
      <c r="Q65" s="37">
        <v>1000</v>
      </c>
      <c r="R65" s="28">
        <f t="shared" si="9"/>
        <v>1900</v>
      </c>
      <c r="S65" s="15">
        <f t="shared" si="4"/>
        <v>10000</v>
      </c>
      <c r="T65" s="18"/>
    </row>
    <row r="66" spans="1:20" ht="15.75" x14ac:dyDescent="0.25">
      <c r="A66" t="s">
        <v>37</v>
      </c>
      <c r="B66" s="37" t="s">
        <v>70</v>
      </c>
      <c r="C66" s="33">
        <v>3250</v>
      </c>
      <c r="D66" s="34">
        <v>2500</v>
      </c>
      <c r="E66" s="34">
        <v>2380</v>
      </c>
      <c r="F66" s="28">
        <f t="shared" si="5"/>
        <v>8130</v>
      </c>
      <c r="G66" s="34">
        <v>2000</v>
      </c>
      <c r="H66" s="35">
        <v>1500</v>
      </c>
      <c r="I66" s="37">
        <v>1000</v>
      </c>
      <c r="J66" s="28">
        <f t="shared" si="6"/>
        <v>4500</v>
      </c>
      <c r="K66" s="37">
        <v>1500</v>
      </c>
      <c r="L66" s="34">
        <v>3000</v>
      </c>
      <c r="M66" s="34">
        <v>3000</v>
      </c>
      <c r="N66" s="28">
        <f t="shared" si="10"/>
        <v>7500</v>
      </c>
      <c r="O66" s="34">
        <v>3500</v>
      </c>
      <c r="P66" s="34">
        <v>2500</v>
      </c>
      <c r="Q66" s="37">
        <v>1000</v>
      </c>
      <c r="R66" s="28">
        <f t="shared" si="9"/>
        <v>7000</v>
      </c>
      <c r="S66" s="15">
        <f t="shared" si="4"/>
        <v>27130</v>
      </c>
      <c r="T66" s="18"/>
    </row>
    <row r="67" spans="1:20" ht="15.75" x14ac:dyDescent="0.25">
      <c r="A67" t="s">
        <v>37</v>
      </c>
      <c r="B67" s="37" t="s">
        <v>71</v>
      </c>
      <c r="C67" s="33">
        <v>150</v>
      </c>
      <c r="D67" s="34">
        <v>100</v>
      </c>
      <c r="E67" s="34">
        <v>250</v>
      </c>
      <c r="F67" s="28">
        <f t="shared" si="5"/>
        <v>500</v>
      </c>
      <c r="G67" s="34">
        <v>250</v>
      </c>
      <c r="H67" s="35">
        <v>300</v>
      </c>
      <c r="I67" s="37">
        <v>300</v>
      </c>
      <c r="J67" s="28">
        <f t="shared" si="6"/>
        <v>850</v>
      </c>
      <c r="K67" s="37">
        <v>200</v>
      </c>
      <c r="L67" s="34">
        <v>3000</v>
      </c>
      <c r="M67" s="34">
        <v>3500</v>
      </c>
      <c r="N67" s="28">
        <f t="shared" si="10"/>
        <v>6700</v>
      </c>
      <c r="O67" s="34">
        <v>1500</v>
      </c>
      <c r="P67" s="34">
        <v>200</v>
      </c>
      <c r="Q67" s="37">
        <v>250</v>
      </c>
      <c r="R67" s="28">
        <f t="shared" si="9"/>
        <v>1950</v>
      </c>
      <c r="S67" s="15">
        <f t="shared" si="4"/>
        <v>10000</v>
      </c>
      <c r="T67" s="18"/>
    </row>
    <row r="68" spans="1:20" ht="15.75" x14ac:dyDescent="0.25">
      <c r="A68" t="s">
        <v>37</v>
      </c>
      <c r="B68" s="37" t="s">
        <v>79</v>
      </c>
      <c r="C68" s="33">
        <v>50</v>
      </c>
      <c r="D68" s="34">
        <v>100</v>
      </c>
      <c r="E68" s="34">
        <v>330</v>
      </c>
      <c r="F68" s="28">
        <f t="shared" si="5"/>
        <v>480</v>
      </c>
      <c r="G68" s="34">
        <v>50</v>
      </c>
      <c r="H68" s="35">
        <v>50</v>
      </c>
      <c r="I68" s="37">
        <v>50</v>
      </c>
      <c r="J68" s="28">
        <f t="shared" si="6"/>
        <v>150</v>
      </c>
      <c r="K68" s="34">
        <v>140</v>
      </c>
      <c r="L68" s="35">
        <v>80</v>
      </c>
      <c r="M68" s="35">
        <v>300</v>
      </c>
      <c r="N68" s="28">
        <f t="shared" si="10"/>
        <v>520</v>
      </c>
      <c r="O68" s="35">
        <v>450</v>
      </c>
      <c r="P68" s="35">
        <v>100</v>
      </c>
      <c r="Q68" s="37">
        <v>300</v>
      </c>
      <c r="R68" s="28">
        <f t="shared" si="9"/>
        <v>850</v>
      </c>
      <c r="S68" s="15">
        <f t="shared" si="4"/>
        <v>2000</v>
      </c>
      <c r="T68" s="18"/>
    </row>
    <row r="69" spans="1:20" ht="15.75" x14ac:dyDescent="0.25">
      <c r="A69" t="s">
        <v>37</v>
      </c>
      <c r="B69" s="37" t="s">
        <v>73</v>
      </c>
      <c r="C69" s="34">
        <v>600</v>
      </c>
      <c r="D69" s="34">
        <v>600</v>
      </c>
      <c r="E69" s="34">
        <v>600</v>
      </c>
      <c r="F69" s="28">
        <f t="shared" si="5"/>
        <v>1800</v>
      </c>
      <c r="G69" s="34">
        <v>500</v>
      </c>
      <c r="H69" s="35">
        <v>500</v>
      </c>
      <c r="I69" s="37">
        <v>1000</v>
      </c>
      <c r="J69" s="28">
        <f t="shared" si="6"/>
        <v>2000</v>
      </c>
      <c r="K69" s="34">
        <v>700</v>
      </c>
      <c r="L69" s="34">
        <v>600</v>
      </c>
      <c r="M69" s="34">
        <v>500</v>
      </c>
      <c r="N69" s="28">
        <f t="shared" si="10"/>
        <v>1800</v>
      </c>
      <c r="O69" s="34">
        <v>700</v>
      </c>
      <c r="P69" s="34">
        <v>700</v>
      </c>
      <c r="Q69" s="37">
        <v>500</v>
      </c>
      <c r="R69" s="28">
        <f t="shared" si="9"/>
        <v>1900</v>
      </c>
      <c r="S69" s="15">
        <f t="shared" ref="S69:S106" si="11">F69+J69+N69+R69</f>
        <v>7500</v>
      </c>
      <c r="T69" s="18"/>
    </row>
    <row r="70" spans="1:20" ht="15.75" x14ac:dyDescent="0.25">
      <c r="A70" t="s">
        <v>37</v>
      </c>
      <c r="B70" s="37" t="s">
        <v>80</v>
      </c>
      <c r="C70" s="34">
        <v>300</v>
      </c>
      <c r="D70" s="34">
        <v>300</v>
      </c>
      <c r="E70" s="34">
        <v>250</v>
      </c>
      <c r="F70" s="28">
        <f t="shared" si="5"/>
        <v>850</v>
      </c>
      <c r="G70" s="34">
        <v>200</v>
      </c>
      <c r="H70" s="35">
        <v>300</v>
      </c>
      <c r="I70" s="37">
        <v>350</v>
      </c>
      <c r="J70" s="28">
        <f t="shared" si="6"/>
        <v>850</v>
      </c>
      <c r="K70" s="34">
        <v>450</v>
      </c>
      <c r="L70" s="34">
        <v>350</v>
      </c>
      <c r="M70" s="34">
        <v>400</v>
      </c>
      <c r="N70" s="28">
        <f t="shared" si="10"/>
        <v>1200</v>
      </c>
      <c r="O70" s="34">
        <v>450</v>
      </c>
      <c r="P70" s="34">
        <v>400</v>
      </c>
      <c r="Q70" s="37">
        <v>250</v>
      </c>
      <c r="R70" s="28">
        <f t="shared" si="9"/>
        <v>1100</v>
      </c>
      <c r="S70" s="15">
        <f t="shared" si="11"/>
        <v>4000</v>
      </c>
      <c r="T70" s="18"/>
    </row>
    <row r="71" spans="1:20" ht="30" x14ac:dyDescent="0.25">
      <c r="A71" t="s">
        <v>37</v>
      </c>
      <c r="B71" s="37" t="s">
        <v>65</v>
      </c>
      <c r="C71" s="38">
        <v>2000000</v>
      </c>
      <c r="D71" s="39">
        <v>2000000</v>
      </c>
      <c r="E71" s="39">
        <v>1000000</v>
      </c>
      <c r="F71" s="28">
        <f t="shared" si="5"/>
        <v>5000000</v>
      </c>
      <c r="G71" s="39">
        <v>3000000</v>
      </c>
      <c r="H71" s="40">
        <v>1000000</v>
      </c>
      <c r="I71" s="41">
        <v>2000000</v>
      </c>
      <c r="J71" s="28">
        <f t="shared" si="6"/>
        <v>6000000</v>
      </c>
      <c r="K71" s="39">
        <v>500000</v>
      </c>
      <c r="L71" s="39">
        <v>500000</v>
      </c>
      <c r="M71" s="39">
        <v>200000</v>
      </c>
      <c r="N71" s="28">
        <f t="shared" si="10"/>
        <v>1200000</v>
      </c>
      <c r="O71" s="39">
        <v>200000</v>
      </c>
      <c r="P71" s="39">
        <v>600000</v>
      </c>
      <c r="Q71" s="41">
        <v>2000000</v>
      </c>
      <c r="R71" s="28">
        <f t="shared" si="9"/>
        <v>2800000</v>
      </c>
      <c r="S71" s="15">
        <f t="shared" si="11"/>
        <v>15000000</v>
      </c>
      <c r="T71" s="18"/>
    </row>
    <row r="72" spans="1:20" ht="15.75" x14ac:dyDescent="0.25">
      <c r="F72" s="28">
        <f t="shared" si="5"/>
        <v>0</v>
      </c>
      <c r="J72" s="28">
        <f t="shared" si="6"/>
        <v>0</v>
      </c>
      <c r="N72" s="28">
        <f t="shared" si="10"/>
        <v>0</v>
      </c>
      <c r="R72" s="28">
        <f t="shared" si="9"/>
        <v>0</v>
      </c>
      <c r="S72" s="15">
        <f t="shared" si="11"/>
        <v>0</v>
      </c>
      <c r="T72" s="18"/>
    </row>
    <row r="73" spans="1:20" ht="15.75" x14ac:dyDescent="0.25">
      <c r="B73" s="42" t="s">
        <v>27</v>
      </c>
      <c r="F73" s="28">
        <f t="shared" si="5"/>
        <v>0</v>
      </c>
      <c r="J73" s="28">
        <f t="shared" si="6"/>
        <v>0</v>
      </c>
      <c r="N73" s="28">
        <f t="shared" si="10"/>
        <v>0</v>
      </c>
      <c r="R73" s="28">
        <f t="shared" si="9"/>
        <v>0</v>
      </c>
      <c r="S73" s="15">
        <f t="shared" si="11"/>
        <v>0</v>
      </c>
      <c r="T73" s="18"/>
    </row>
    <row r="74" spans="1:20" s="29" customFormat="1" ht="15.75" x14ac:dyDescent="0.25">
      <c r="A74" s="29" t="s">
        <v>19</v>
      </c>
      <c r="B74" s="42" t="s">
        <v>75</v>
      </c>
      <c r="C74" s="32" t="s">
        <v>2</v>
      </c>
      <c r="D74" s="23" t="s">
        <v>3</v>
      </c>
      <c r="E74" s="23" t="s">
        <v>50</v>
      </c>
      <c r="F74" s="22" t="s">
        <v>5</v>
      </c>
      <c r="G74" s="23" t="s">
        <v>51</v>
      </c>
      <c r="H74" s="23" t="s">
        <v>52</v>
      </c>
      <c r="I74" s="23" t="s">
        <v>8</v>
      </c>
      <c r="J74" s="22" t="s">
        <v>9</v>
      </c>
      <c r="K74" s="23" t="s">
        <v>53</v>
      </c>
      <c r="L74" s="23" t="s">
        <v>54</v>
      </c>
      <c r="M74" s="23" t="s">
        <v>12</v>
      </c>
      <c r="N74" s="22" t="s">
        <v>13</v>
      </c>
      <c r="O74" s="23" t="s">
        <v>14</v>
      </c>
      <c r="P74" s="23" t="s">
        <v>15</v>
      </c>
      <c r="Q74" s="23" t="s">
        <v>16</v>
      </c>
      <c r="R74" s="22" t="s">
        <v>17</v>
      </c>
      <c r="S74" s="47" t="s">
        <v>66</v>
      </c>
      <c r="T74" s="69"/>
    </row>
    <row r="75" spans="1:20" ht="15.75" x14ac:dyDescent="0.25">
      <c r="A75" t="s">
        <v>27</v>
      </c>
      <c r="B75" s="19" t="s">
        <v>57</v>
      </c>
      <c r="C75" s="60">
        <v>500</v>
      </c>
      <c r="D75" s="60">
        <v>800</v>
      </c>
      <c r="E75" s="61">
        <v>100</v>
      </c>
      <c r="F75" s="28">
        <f t="shared" si="5"/>
        <v>1400</v>
      </c>
      <c r="G75" s="61">
        <v>100</v>
      </c>
      <c r="H75" s="61">
        <v>100</v>
      </c>
      <c r="I75" s="61">
        <v>100</v>
      </c>
      <c r="J75" s="28">
        <f t="shared" si="6"/>
        <v>300</v>
      </c>
      <c r="K75" s="61">
        <v>200</v>
      </c>
      <c r="L75" s="60">
        <v>546</v>
      </c>
      <c r="M75" s="60">
        <v>10500</v>
      </c>
      <c r="N75" s="28">
        <f t="shared" si="10"/>
        <v>11246</v>
      </c>
      <c r="O75" s="60">
        <v>200000</v>
      </c>
      <c r="P75" s="60">
        <v>226100</v>
      </c>
      <c r="Q75" s="60">
        <v>60954</v>
      </c>
      <c r="R75" s="28">
        <f t="shared" si="9"/>
        <v>487054</v>
      </c>
      <c r="S75" s="15">
        <f t="shared" si="11"/>
        <v>500000</v>
      </c>
      <c r="T75" s="18"/>
    </row>
    <row r="76" spans="1:20" ht="15.75" x14ac:dyDescent="0.25">
      <c r="A76" t="s">
        <v>27</v>
      </c>
      <c r="B76" s="19" t="s">
        <v>58</v>
      </c>
      <c r="C76" s="60">
        <v>300</v>
      </c>
      <c r="D76" s="60">
        <v>1400</v>
      </c>
      <c r="E76" s="60">
        <v>6000</v>
      </c>
      <c r="F76" s="28">
        <f t="shared" si="5"/>
        <v>7700</v>
      </c>
      <c r="G76" s="60">
        <v>6000</v>
      </c>
      <c r="H76" s="61">
        <v>2000</v>
      </c>
      <c r="I76" s="61">
        <v>400</v>
      </c>
      <c r="J76" s="28">
        <f t="shared" si="6"/>
        <v>8400</v>
      </c>
      <c r="K76" s="61">
        <v>1500</v>
      </c>
      <c r="L76" s="61">
        <v>8000</v>
      </c>
      <c r="M76" s="60">
        <v>10000</v>
      </c>
      <c r="N76" s="28">
        <f t="shared" si="10"/>
        <v>19500</v>
      </c>
      <c r="O76" s="60">
        <v>5000</v>
      </c>
      <c r="P76" s="60">
        <v>7400</v>
      </c>
      <c r="Q76" s="60">
        <v>2000</v>
      </c>
      <c r="R76" s="28">
        <f t="shared" si="9"/>
        <v>14400</v>
      </c>
      <c r="S76" s="15">
        <f t="shared" si="11"/>
        <v>50000</v>
      </c>
      <c r="T76" s="18"/>
    </row>
    <row r="77" spans="1:20" ht="15.75" x14ac:dyDescent="0.25">
      <c r="A77" t="s">
        <v>27</v>
      </c>
      <c r="B77" s="19" t="s">
        <v>59</v>
      </c>
      <c r="C77" s="61">
        <v>357</v>
      </c>
      <c r="D77" s="61">
        <v>1132</v>
      </c>
      <c r="E77" s="60">
        <v>7000</v>
      </c>
      <c r="F77" s="28">
        <f t="shared" si="5"/>
        <v>8489</v>
      </c>
      <c r="G77" s="60">
        <v>8000</v>
      </c>
      <c r="H77" s="61">
        <v>2011</v>
      </c>
      <c r="I77" s="61">
        <v>100</v>
      </c>
      <c r="J77" s="28">
        <f t="shared" si="6"/>
        <v>10111</v>
      </c>
      <c r="K77" s="61">
        <v>100</v>
      </c>
      <c r="L77" s="61">
        <v>500</v>
      </c>
      <c r="M77" s="61">
        <v>200</v>
      </c>
      <c r="N77" s="28">
        <f t="shared" si="10"/>
        <v>800</v>
      </c>
      <c r="O77" s="61">
        <v>300</v>
      </c>
      <c r="P77" s="61">
        <v>100</v>
      </c>
      <c r="Q77" s="61">
        <v>200</v>
      </c>
      <c r="R77" s="28">
        <f t="shared" si="9"/>
        <v>600</v>
      </c>
      <c r="S77" s="15">
        <f t="shared" si="11"/>
        <v>20000</v>
      </c>
      <c r="T77" s="18"/>
    </row>
    <row r="78" spans="1:20" ht="15.75" x14ac:dyDescent="0.25">
      <c r="A78" t="s">
        <v>27</v>
      </c>
      <c r="B78" s="19" t="s">
        <v>60</v>
      </c>
      <c r="C78" s="61">
        <v>100</v>
      </c>
      <c r="D78" s="61">
        <v>100</v>
      </c>
      <c r="E78" s="61">
        <v>200</v>
      </c>
      <c r="F78" s="28">
        <f t="shared" si="5"/>
        <v>400</v>
      </c>
      <c r="G78" s="61">
        <v>300</v>
      </c>
      <c r="H78" s="61">
        <v>400</v>
      </c>
      <c r="I78" s="61">
        <v>500</v>
      </c>
      <c r="J78" s="28">
        <f t="shared" si="6"/>
        <v>1200</v>
      </c>
      <c r="K78" s="61">
        <v>300</v>
      </c>
      <c r="L78" s="60">
        <v>300</v>
      </c>
      <c r="M78" s="61">
        <v>1500</v>
      </c>
      <c r="N78" s="28">
        <f t="shared" si="10"/>
        <v>2100</v>
      </c>
      <c r="O78" s="61">
        <v>1100</v>
      </c>
      <c r="P78" s="61">
        <v>1200</v>
      </c>
      <c r="Q78" s="61">
        <v>300</v>
      </c>
      <c r="R78" s="28">
        <f t="shared" si="9"/>
        <v>2600</v>
      </c>
      <c r="S78" s="15">
        <f t="shared" si="11"/>
        <v>6300</v>
      </c>
      <c r="T78" s="18"/>
    </row>
    <row r="79" spans="1:20" ht="15.75" x14ac:dyDescent="0.25">
      <c r="A79" t="s">
        <v>27</v>
      </c>
      <c r="B79" s="19" t="s">
        <v>61</v>
      </c>
      <c r="C79" s="62">
        <v>1200</v>
      </c>
      <c r="D79" s="62">
        <v>5000</v>
      </c>
      <c r="E79" s="62">
        <v>4000</v>
      </c>
      <c r="F79" s="28">
        <f t="shared" si="5"/>
        <v>10200</v>
      </c>
      <c r="G79" s="62">
        <v>1500</v>
      </c>
      <c r="H79" s="63">
        <v>100</v>
      </c>
      <c r="I79" s="63">
        <v>100</v>
      </c>
      <c r="J79" s="28">
        <f t="shared" si="6"/>
        <v>1700</v>
      </c>
      <c r="K79" s="62">
        <v>500</v>
      </c>
      <c r="L79" s="62">
        <v>2000</v>
      </c>
      <c r="M79" s="62">
        <v>18000</v>
      </c>
      <c r="N79" s="28">
        <f t="shared" si="10"/>
        <v>20500</v>
      </c>
      <c r="O79" s="62">
        <v>15438</v>
      </c>
      <c r="P79" s="62">
        <v>2000</v>
      </c>
      <c r="Q79" s="63">
        <v>162</v>
      </c>
      <c r="R79" s="28">
        <f t="shared" si="9"/>
        <v>17600</v>
      </c>
      <c r="S79" s="15">
        <f t="shared" si="11"/>
        <v>50000</v>
      </c>
      <c r="T79" s="18"/>
    </row>
    <row r="80" spans="1:20" ht="15.75" x14ac:dyDescent="0.25">
      <c r="A80" t="s">
        <v>27</v>
      </c>
      <c r="B80" s="19" t="s">
        <v>62</v>
      </c>
      <c r="C80" s="61">
        <v>50</v>
      </c>
      <c r="D80" s="61">
        <v>50</v>
      </c>
      <c r="E80" s="61">
        <v>300</v>
      </c>
      <c r="F80" s="28">
        <f t="shared" si="5"/>
        <v>400</v>
      </c>
      <c r="G80" s="61">
        <v>200</v>
      </c>
      <c r="H80" s="61">
        <v>100</v>
      </c>
      <c r="I80" s="61">
        <v>70</v>
      </c>
      <c r="J80" s="28">
        <f t="shared" si="6"/>
        <v>370</v>
      </c>
      <c r="K80" s="61">
        <v>220</v>
      </c>
      <c r="L80" s="61">
        <v>200</v>
      </c>
      <c r="M80" s="61">
        <v>250</v>
      </c>
      <c r="N80" s="28">
        <f t="shared" si="10"/>
        <v>670</v>
      </c>
      <c r="O80" s="61">
        <v>100</v>
      </c>
      <c r="P80" s="61">
        <v>200</v>
      </c>
      <c r="Q80" s="61">
        <v>20</v>
      </c>
      <c r="R80" s="28">
        <f t="shared" si="9"/>
        <v>320</v>
      </c>
      <c r="S80" s="15">
        <f t="shared" si="11"/>
        <v>1760</v>
      </c>
      <c r="T80" s="18"/>
    </row>
    <row r="81" spans="1:20" ht="15.75" x14ac:dyDescent="0.25">
      <c r="A81" t="s">
        <v>27</v>
      </c>
      <c r="B81" s="19" t="s">
        <v>63</v>
      </c>
      <c r="C81" s="61"/>
      <c r="D81" s="61"/>
      <c r="E81" s="61"/>
      <c r="F81" s="28">
        <f t="shared" ref="F81:F107" si="12">C81+D81+E81</f>
        <v>0</v>
      </c>
      <c r="G81" s="61">
        <v>500</v>
      </c>
      <c r="H81" s="61"/>
      <c r="I81" s="61"/>
      <c r="J81" s="28">
        <f t="shared" ref="J81:J107" si="13">G81+H81+I81</f>
        <v>500</v>
      </c>
      <c r="K81" s="61"/>
      <c r="L81" s="61"/>
      <c r="M81" s="61">
        <v>500</v>
      </c>
      <c r="N81" s="28">
        <f t="shared" si="10"/>
        <v>500</v>
      </c>
      <c r="O81" s="61"/>
      <c r="P81" s="61"/>
      <c r="Q81" s="61"/>
      <c r="R81" s="28">
        <f t="shared" si="9"/>
        <v>0</v>
      </c>
      <c r="S81" s="15">
        <f t="shared" si="11"/>
        <v>1000</v>
      </c>
      <c r="T81" s="18"/>
    </row>
    <row r="82" spans="1:20" ht="15.75" x14ac:dyDescent="0.25">
      <c r="A82" t="s">
        <v>27</v>
      </c>
      <c r="B82" s="19" t="s">
        <v>64</v>
      </c>
      <c r="C82" s="60">
        <v>112</v>
      </c>
      <c r="D82" s="60">
        <v>100</v>
      </c>
      <c r="E82" s="60">
        <v>100</v>
      </c>
      <c r="F82" s="28">
        <f t="shared" si="12"/>
        <v>312</v>
      </c>
      <c r="G82" s="60">
        <v>100</v>
      </c>
      <c r="H82" s="60">
        <v>50</v>
      </c>
      <c r="I82" s="60">
        <v>70</v>
      </c>
      <c r="J82" s="28">
        <f t="shared" si="13"/>
        <v>220</v>
      </c>
      <c r="K82" s="60">
        <v>250</v>
      </c>
      <c r="L82" s="60">
        <v>400</v>
      </c>
      <c r="M82" s="60">
        <v>600</v>
      </c>
      <c r="N82" s="28">
        <f t="shared" si="10"/>
        <v>1250</v>
      </c>
      <c r="O82" s="60">
        <v>78</v>
      </c>
      <c r="P82" s="60">
        <v>100</v>
      </c>
      <c r="Q82" s="60">
        <v>40</v>
      </c>
      <c r="R82" s="28">
        <f t="shared" si="9"/>
        <v>218</v>
      </c>
      <c r="S82" s="15">
        <f t="shared" si="11"/>
        <v>2000</v>
      </c>
      <c r="T82" s="18"/>
    </row>
    <row r="83" spans="1:20" ht="30" x14ac:dyDescent="0.25">
      <c r="A83" t="s">
        <v>27</v>
      </c>
      <c r="B83" s="19" t="s">
        <v>65</v>
      </c>
      <c r="C83" s="60">
        <v>8230000</v>
      </c>
      <c r="D83" s="60">
        <v>8500000</v>
      </c>
      <c r="E83" s="60">
        <v>7000000</v>
      </c>
      <c r="F83" s="28">
        <f t="shared" si="12"/>
        <v>23730000</v>
      </c>
      <c r="G83" s="60">
        <v>8500000</v>
      </c>
      <c r="H83" s="60">
        <v>6000000</v>
      </c>
      <c r="I83" s="60">
        <v>6450000</v>
      </c>
      <c r="J83" s="28">
        <f t="shared" si="13"/>
        <v>20950000</v>
      </c>
      <c r="K83" s="60">
        <v>2500000</v>
      </c>
      <c r="L83" s="60">
        <v>4100000</v>
      </c>
      <c r="M83" s="60">
        <v>9850000</v>
      </c>
      <c r="N83" s="28">
        <f t="shared" si="10"/>
        <v>16450000</v>
      </c>
      <c r="O83" s="60">
        <v>8370000</v>
      </c>
      <c r="P83" s="60">
        <v>8500000</v>
      </c>
      <c r="Q83" s="60">
        <v>7000000</v>
      </c>
      <c r="R83" s="28">
        <f t="shared" si="9"/>
        <v>23870000</v>
      </c>
      <c r="S83" s="15">
        <f t="shared" si="11"/>
        <v>85000000</v>
      </c>
      <c r="T83" s="18"/>
    </row>
    <row r="84" spans="1:20" ht="15.75" x14ac:dyDescent="0.25">
      <c r="F84" s="28">
        <f t="shared" si="12"/>
        <v>0</v>
      </c>
      <c r="J84" s="28">
        <f t="shared" si="13"/>
        <v>0</v>
      </c>
      <c r="N84" s="28">
        <f t="shared" si="10"/>
        <v>0</v>
      </c>
      <c r="R84" s="28">
        <f t="shared" si="9"/>
        <v>0</v>
      </c>
      <c r="S84" s="15">
        <f t="shared" si="11"/>
        <v>0</v>
      </c>
      <c r="T84" s="18"/>
    </row>
    <row r="85" spans="1:20" ht="15.75" x14ac:dyDescent="0.25">
      <c r="B85" s="31" t="s">
        <v>39</v>
      </c>
      <c r="F85" s="28">
        <f t="shared" si="12"/>
        <v>0</v>
      </c>
      <c r="J85" s="28">
        <f t="shared" si="13"/>
        <v>0</v>
      </c>
      <c r="N85" s="28">
        <f t="shared" si="10"/>
        <v>0</v>
      </c>
      <c r="R85" s="28">
        <f t="shared" si="9"/>
        <v>0</v>
      </c>
      <c r="S85" s="15">
        <f t="shared" si="11"/>
        <v>0</v>
      </c>
      <c r="T85" s="18"/>
    </row>
    <row r="86" spans="1:20" s="29" customFormat="1" ht="15.75" x14ac:dyDescent="0.25">
      <c r="A86" s="29" t="s">
        <v>91</v>
      </c>
      <c r="B86" s="31" t="s">
        <v>75</v>
      </c>
      <c r="C86" s="32" t="s">
        <v>2</v>
      </c>
      <c r="D86" s="23" t="s">
        <v>3</v>
      </c>
      <c r="E86" s="23" t="s">
        <v>50</v>
      </c>
      <c r="F86" s="22" t="s">
        <v>5</v>
      </c>
      <c r="G86" s="23" t="s">
        <v>51</v>
      </c>
      <c r="H86" s="23" t="s">
        <v>52</v>
      </c>
      <c r="I86" s="23" t="s">
        <v>8</v>
      </c>
      <c r="J86" s="22" t="s">
        <v>9</v>
      </c>
      <c r="K86" s="23" t="s">
        <v>53</v>
      </c>
      <c r="L86" s="23" t="s">
        <v>54</v>
      </c>
      <c r="M86" s="23" t="s">
        <v>12</v>
      </c>
      <c r="N86" s="22" t="s">
        <v>13</v>
      </c>
      <c r="O86" s="23" t="s">
        <v>14</v>
      </c>
      <c r="P86" s="23" t="s">
        <v>15</v>
      </c>
      <c r="Q86" s="23" t="s">
        <v>16</v>
      </c>
      <c r="R86" s="22" t="s">
        <v>17</v>
      </c>
      <c r="S86" s="47" t="s">
        <v>66</v>
      </c>
      <c r="T86" s="69"/>
    </row>
    <row r="87" spans="1:20" ht="15.75" x14ac:dyDescent="0.25">
      <c r="A87" t="s">
        <v>39</v>
      </c>
      <c r="B87" s="64" t="s">
        <v>58</v>
      </c>
      <c r="C87" s="65">
        <v>100</v>
      </c>
      <c r="D87" s="65">
        <v>200</v>
      </c>
      <c r="E87" s="65">
        <v>150</v>
      </c>
      <c r="F87" s="28">
        <f t="shared" si="12"/>
        <v>450</v>
      </c>
      <c r="G87" s="65">
        <v>100</v>
      </c>
      <c r="H87" s="65">
        <v>50</v>
      </c>
      <c r="I87" s="65">
        <v>100</v>
      </c>
      <c r="J87" s="28">
        <f t="shared" si="13"/>
        <v>250</v>
      </c>
      <c r="K87" s="65">
        <v>100</v>
      </c>
      <c r="L87" s="65">
        <v>100</v>
      </c>
      <c r="M87" s="66">
        <v>1000</v>
      </c>
      <c r="N87" s="28">
        <f t="shared" si="10"/>
        <v>1200</v>
      </c>
      <c r="O87" s="66">
        <v>1200</v>
      </c>
      <c r="P87" s="66">
        <v>500</v>
      </c>
      <c r="Q87" s="66">
        <v>400</v>
      </c>
      <c r="R87" s="28">
        <f t="shared" si="9"/>
        <v>2100</v>
      </c>
      <c r="S87" s="15">
        <f t="shared" si="11"/>
        <v>4000</v>
      </c>
      <c r="T87" s="18"/>
    </row>
    <row r="88" spans="1:20" ht="15.75" x14ac:dyDescent="0.25">
      <c r="A88" t="s">
        <v>39</v>
      </c>
      <c r="B88" s="64" t="s">
        <v>59</v>
      </c>
      <c r="C88" s="65">
        <v>150</v>
      </c>
      <c r="D88" s="66">
        <v>400</v>
      </c>
      <c r="E88" s="66">
        <v>1850</v>
      </c>
      <c r="F88" s="28">
        <f t="shared" si="12"/>
        <v>2400</v>
      </c>
      <c r="G88" s="66">
        <v>1800</v>
      </c>
      <c r="H88" s="66">
        <v>300</v>
      </c>
      <c r="I88" s="66">
        <v>150</v>
      </c>
      <c r="J88" s="28">
        <f t="shared" si="13"/>
        <v>2250</v>
      </c>
      <c r="K88" s="65">
        <v>100</v>
      </c>
      <c r="L88" s="65">
        <v>50</v>
      </c>
      <c r="M88" s="65">
        <v>50</v>
      </c>
      <c r="N88" s="28">
        <f t="shared" si="10"/>
        <v>200</v>
      </c>
      <c r="O88" s="65">
        <v>50</v>
      </c>
      <c r="P88" s="65">
        <v>50</v>
      </c>
      <c r="Q88" s="65">
        <v>50</v>
      </c>
      <c r="R88" s="28">
        <f t="shared" si="9"/>
        <v>150</v>
      </c>
      <c r="S88" s="15">
        <f t="shared" si="11"/>
        <v>5000</v>
      </c>
      <c r="T88" s="18"/>
    </row>
    <row r="89" spans="1:20" ht="15.75" x14ac:dyDescent="0.25">
      <c r="A89" t="s">
        <v>39</v>
      </c>
      <c r="B89" s="64" t="s">
        <v>60</v>
      </c>
      <c r="C89" s="65">
        <v>150</v>
      </c>
      <c r="D89" s="65">
        <v>400</v>
      </c>
      <c r="E89" s="66">
        <v>1850</v>
      </c>
      <c r="F89" s="28">
        <f t="shared" si="12"/>
        <v>2400</v>
      </c>
      <c r="G89" s="66">
        <v>1800</v>
      </c>
      <c r="H89" s="66">
        <v>300</v>
      </c>
      <c r="I89" s="65">
        <v>150</v>
      </c>
      <c r="J89" s="28">
        <f t="shared" si="13"/>
        <v>2250</v>
      </c>
      <c r="K89" s="66">
        <v>100</v>
      </c>
      <c r="L89" s="66">
        <v>50</v>
      </c>
      <c r="M89" s="66">
        <v>50</v>
      </c>
      <c r="N89" s="28">
        <f t="shared" si="10"/>
        <v>200</v>
      </c>
      <c r="O89" s="66">
        <v>50</v>
      </c>
      <c r="P89" s="65">
        <v>50</v>
      </c>
      <c r="Q89" s="65">
        <v>50</v>
      </c>
      <c r="R89" s="28">
        <f t="shared" si="9"/>
        <v>150</v>
      </c>
      <c r="S89" s="15">
        <f t="shared" si="11"/>
        <v>5000</v>
      </c>
      <c r="T89" s="18"/>
    </row>
    <row r="90" spans="1:20" ht="15.75" x14ac:dyDescent="0.25">
      <c r="A90" t="s">
        <v>39</v>
      </c>
      <c r="B90" s="64" t="s">
        <v>61</v>
      </c>
      <c r="C90" s="66">
        <v>450</v>
      </c>
      <c r="D90" s="65">
        <v>400</v>
      </c>
      <c r="E90" s="65">
        <v>150</v>
      </c>
      <c r="F90" s="28">
        <f t="shared" si="12"/>
        <v>1000</v>
      </c>
      <c r="G90" s="65">
        <v>250</v>
      </c>
      <c r="H90" s="65">
        <v>300</v>
      </c>
      <c r="I90" s="65">
        <v>100</v>
      </c>
      <c r="J90" s="28">
        <f t="shared" si="13"/>
        <v>650</v>
      </c>
      <c r="K90" s="66">
        <v>1000</v>
      </c>
      <c r="L90" s="66">
        <v>1500</v>
      </c>
      <c r="M90" s="66">
        <v>2500</v>
      </c>
      <c r="N90" s="28">
        <f t="shared" si="10"/>
        <v>5000</v>
      </c>
      <c r="O90" s="66">
        <v>1000</v>
      </c>
      <c r="P90" s="66">
        <v>150</v>
      </c>
      <c r="Q90" s="65">
        <v>200</v>
      </c>
      <c r="R90" s="28">
        <f t="shared" si="9"/>
        <v>1350</v>
      </c>
      <c r="S90" s="15">
        <f t="shared" si="11"/>
        <v>8000</v>
      </c>
      <c r="T90" s="18"/>
    </row>
    <row r="91" spans="1:20" ht="15.75" x14ac:dyDescent="0.25">
      <c r="A91" t="s">
        <v>39</v>
      </c>
      <c r="B91" s="64" t="s">
        <v>81</v>
      </c>
      <c r="C91" s="65">
        <v>50</v>
      </c>
      <c r="D91" s="65">
        <v>500</v>
      </c>
      <c r="E91" s="65">
        <v>100</v>
      </c>
      <c r="F91" s="28">
        <f t="shared" si="12"/>
        <v>650</v>
      </c>
      <c r="G91" s="65">
        <v>200</v>
      </c>
      <c r="H91" s="65">
        <v>100</v>
      </c>
      <c r="I91" s="65">
        <v>50</v>
      </c>
      <c r="J91" s="28">
        <f t="shared" si="13"/>
        <v>350</v>
      </c>
      <c r="K91" s="65">
        <v>100</v>
      </c>
      <c r="L91" s="65">
        <v>500</v>
      </c>
      <c r="M91" s="66">
        <v>850</v>
      </c>
      <c r="N91" s="28">
        <f t="shared" si="10"/>
        <v>1450</v>
      </c>
      <c r="O91" s="66">
        <v>300</v>
      </c>
      <c r="P91" s="65">
        <v>100</v>
      </c>
      <c r="Q91" s="65">
        <v>150</v>
      </c>
      <c r="R91" s="28">
        <f t="shared" si="9"/>
        <v>550</v>
      </c>
      <c r="S91" s="15">
        <f t="shared" si="11"/>
        <v>3000</v>
      </c>
      <c r="T91" s="18"/>
    </row>
    <row r="92" spans="1:20" ht="15.75" x14ac:dyDescent="0.25">
      <c r="A92" t="s">
        <v>39</v>
      </c>
      <c r="B92" s="64" t="s">
        <v>62</v>
      </c>
      <c r="C92" s="65">
        <v>20</v>
      </c>
      <c r="D92" s="65">
        <v>30</v>
      </c>
      <c r="E92" s="65">
        <v>30</v>
      </c>
      <c r="F92" s="28">
        <f t="shared" si="12"/>
        <v>80</v>
      </c>
      <c r="G92" s="65">
        <v>50</v>
      </c>
      <c r="H92" s="65">
        <v>50</v>
      </c>
      <c r="I92" s="65">
        <v>50</v>
      </c>
      <c r="J92" s="28">
        <f t="shared" si="13"/>
        <v>150</v>
      </c>
      <c r="K92" s="65">
        <v>50</v>
      </c>
      <c r="L92" s="65">
        <v>150</v>
      </c>
      <c r="M92" s="65">
        <v>320</v>
      </c>
      <c r="N92" s="28">
        <f t="shared" si="10"/>
        <v>520</v>
      </c>
      <c r="O92" s="65">
        <v>150</v>
      </c>
      <c r="P92" s="65">
        <v>50</v>
      </c>
      <c r="Q92" s="65">
        <v>50</v>
      </c>
      <c r="R92" s="28">
        <f t="shared" si="9"/>
        <v>250</v>
      </c>
      <c r="S92" s="15">
        <f t="shared" si="11"/>
        <v>1000</v>
      </c>
      <c r="T92" s="18"/>
    </row>
    <row r="93" spans="1:20" ht="15.75" x14ac:dyDescent="0.25">
      <c r="A93" t="s">
        <v>39</v>
      </c>
      <c r="B93" s="64" t="s">
        <v>64</v>
      </c>
      <c r="C93" s="65">
        <v>20</v>
      </c>
      <c r="D93" s="65">
        <v>30</v>
      </c>
      <c r="E93" s="65">
        <v>50</v>
      </c>
      <c r="F93" s="28">
        <f t="shared" si="12"/>
        <v>100</v>
      </c>
      <c r="G93" s="65">
        <v>40</v>
      </c>
      <c r="H93" s="65">
        <v>50</v>
      </c>
      <c r="I93" s="65">
        <v>30</v>
      </c>
      <c r="J93" s="28">
        <f t="shared" si="13"/>
        <v>120</v>
      </c>
      <c r="K93" s="65">
        <v>40</v>
      </c>
      <c r="L93" s="65">
        <v>70</v>
      </c>
      <c r="M93" s="65">
        <v>70</v>
      </c>
      <c r="N93" s="28">
        <f t="shared" si="10"/>
        <v>180</v>
      </c>
      <c r="O93" s="65">
        <v>50</v>
      </c>
      <c r="P93" s="65">
        <v>30</v>
      </c>
      <c r="Q93" s="65">
        <v>20</v>
      </c>
      <c r="R93" s="28">
        <f t="shared" si="9"/>
        <v>100</v>
      </c>
      <c r="S93" s="15">
        <f t="shared" si="11"/>
        <v>500</v>
      </c>
      <c r="T93" s="18"/>
    </row>
    <row r="94" spans="1:20" ht="15.75" x14ac:dyDescent="0.25">
      <c r="A94" t="s">
        <v>39</v>
      </c>
      <c r="B94" s="17" t="s">
        <v>57</v>
      </c>
      <c r="C94" s="65">
        <v>0</v>
      </c>
      <c r="D94" s="65">
        <v>0</v>
      </c>
      <c r="E94" s="65">
        <v>0</v>
      </c>
      <c r="F94" s="28">
        <f t="shared" si="12"/>
        <v>0</v>
      </c>
      <c r="G94" s="65">
        <v>0</v>
      </c>
      <c r="H94" s="65">
        <v>0</v>
      </c>
      <c r="I94" s="65">
        <v>0</v>
      </c>
      <c r="J94" s="28">
        <f t="shared" si="13"/>
        <v>0</v>
      </c>
      <c r="K94" s="65">
        <v>0</v>
      </c>
      <c r="L94" s="65">
        <v>0</v>
      </c>
      <c r="M94" s="65">
        <v>0</v>
      </c>
      <c r="N94" s="28">
        <f t="shared" si="10"/>
        <v>0</v>
      </c>
      <c r="O94" s="65">
        <v>0</v>
      </c>
      <c r="P94" s="65">
        <v>0</v>
      </c>
      <c r="Q94" s="65">
        <v>0</v>
      </c>
      <c r="R94" s="28">
        <f t="shared" si="9"/>
        <v>0</v>
      </c>
      <c r="S94" s="15">
        <f t="shared" si="11"/>
        <v>0</v>
      </c>
      <c r="T94" s="18"/>
    </row>
    <row r="95" spans="1:20" ht="15.75" x14ac:dyDescent="0.25">
      <c r="A95" t="s">
        <v>39</v>
      </c>
      <c r="B95" s="64" t="s">
        <v>82</v>
      </c>
      <c r="C95" s="67">
        <v>300000</v>
      </c>
      <c r="D95" s="68">
        <v>600000</v>
      </c>
      <c r="E95" s="68">
        <v>550000</v>
      </c>
      <c r="F95" s="28">
        <f t="shared" si="12"/>
        <v>1450000</v>
      </c>
      <c r="G95" s="68">
        <v>850000</v>
      </c>
      <c r="H95" s="68">
        <v>400000</v>
      </c>
      <c r="I95" s="68">
        <v>300000</v>
      </c>
      <c r="J95" s="28">
        <f t="shared" si="13"/>
        <v>1550000</v>
      </c>
      <c r="K95" s="68">
        <v>1300000</v>
      </c>
      <c r="L95" s="68">
        <v>1600000</v>
      </c>
      <c r="M95" s="68">
        <v>3650000</v>
      </c>
      <c r="N95" s="28">
        <f t="shared" si="10"/>
        <v>6550000</v>
      </c>
      <c r="O95" s="68">
        <v>2300000</v>
      </c>
      <c r="P95" s="66">
        <v>2100000</v>
      </c>
      <c r="Q95" s="66">
        <v>1050000</v>
      </c>
      <c r="R95" s="28">
        <f t="shared" si="9"/>
        <v>5450000</v>
      </c>
      <c r="S95" s="15">
        <f t="shared" si="11"/>
        <v>15000000</v>
      </c>
      <c r="T95" s="18"/>
    </row>
    <row r="96" spans="1:20" ht="15.75" x14ac:dyDescent="0.25">
      <c r="F96" s="28">
        <f t="shared" si="12"/>
        <v>0</v>
      </c>
      <c r="J96" s="28">
        <f t="shared" si="13"/>
        <v>0</v>
      </c>
      <c r="N96" s="28">
        <f t="shared" si="10"/>
        <v>0</v>
      </c>
      <c r="R96" s="28">
        <f t="shared" si="9"/>
        <v>0</v>
      </c>
      <c r="S96" s="15">
        <f t="shared" si="11"/>
        <v>0</v>
      </c>
      <c r="T96" s="18"/>
    </row>
    <row r="97" spans="1:20" ht="15.75" x14ac:dyDescent="0.25">
      <c r="B97" s="43" t="s">
        <v>35</v>
      </c>
      <c r="F97" s="28">
        <f t="shared" si="12"/>
        <v>0</v>
      </c>
      <c r="J97" s="28">
        <f t="shared" si="13"/>
        <v>0</v>
      </c>
      <c r="N97" s="28">
        <f t="shared" si="10"/>
        <v>0</v>
      </c>
      <c r="R97" s="28">
        <f t="shared" si="9"/>
        <v>0</v>
      </c>
      <c r="S97" s="15">
        <f t="shared" si="11"/>
        <v>0</v>
      </c>
      <c r="T97" s="18"/>
    </row>
    <row r="98" spans="1:20" s="29" customFormat="1" ht="15.75" x14ac:dyDescent="0.25">
      <c r="A98" s="29" t="s">
        <v>91</v>
      </c>
      <c r="B98" s="44" t="s">
        <v>75</v>
      </c>
      <c r="C98" s="13" t="s">
        <v>2</v>
      </c>
      <c r="D98" s="13" t="s">
        <v>3</v>
      </c>
      <c r="E98" s="13" t="s">
        <v>50</v>
      </c>
      <c r="F98" s="22" t="s">
        <v>5</v>
      </c>
      <c r="G98" s="13" t="s">
        <v>51</v>
      </c>
      <c r="H98" s="13" t="s">
        <v>52</v>
      </c>
      <c r="I98" s="13" t="s">
        <v>8</v>
      </c>
      <c r="J98" s="22" t="s">
        <v>9</v>
      </c>
      <c r="K98" s="13" t="s">
        <v>53</v>
      </c>
      <c r="L98" s="13" t="s">
        <v>54</v>
      </c>
      <c r="M98" s="13" t="s">
        <v>12</v>
      </c>
      <c r="N98" s="22" t="s">
        <v>13</v>
      </c>
      <c r="O98" s="13" t="s">
        <v>14</v>
      </c>
      <c r="P98" s="13" t="s">
        <v>15</v>
      </c>
      <c r="Q98" s="13" t="s">
        <v>16</v>
      </c>
      <c r="R98" s="22" t="s">
        <v>17</v>
      </c>
      <c r="S98" s="47" t="s">
        <v>66</v>
      </c>
      <c r="T98" s="69"/>
    </row>
    <row r="99" spans="1:20" ht="15.75" x14ac:dyDescent="0.25">
      <c r="A99" t="s">
        <v>35</v>
      </c>
      <c r="B99" s="64" t="s">
        <v>57</v>
      </c>
      <c r="C99" s="50" t="s">
        <v>84</v>
      </c>
      <c r="D99" s="50" t="s">
        <v>84</v>
      </c>
      <c r="E99" s="50" t="s">
        <v>84</v>
      </c>
      <c r="F99" s="55" t="s">
        <v>84</v>
      </c>
      <c r="G99" s="50">
        <v>0</v>
      </c>
      <c r="H99" s="50" t="s">
        <v>84</v>
      </c>
      <c r="I99" s="50" t="s">
        <v>84</v>
      </c>
      <c r="J99" s="55" t="s">
        <v>84</v>
      </c>
      <c r="K99" s="50" t="s">
        <v>84</v>
      </c>
      <c r="L99" s="50" t="s">
        <v>84</v>
      </c>
      <c r="M99" s="50" t="s">
        <v>84</v>
      </c>
      <c r="N99" s="55" t="s">
        <v>84</v>
      </c>
      <c r="O99" s="50" t="s">
        <v>84</v>
      </c>
      <c r="P99" s="50" t="s">
        <v>84</v>
      </c>
      <c r="Q99" s="50" t="s">
        <v>84</v>
      </c>
      <c r="R99" s="55" t="s">
        <v>84</v>
      </c>
      <c r="S99" s="15" t="s">
        <v>84</v>
      </c>
      <c r="T99" s="18"/>
    </row>
    <row r="100" spans="1:20" ht="15.75" x14ac:dyDescent="0.25">
      <c r="A100" t="s">
        <v>35</v>
      </c>
      <c r="B100" s="64" t="s">
        <v>58</v>
      </c>
      <c r="C100" s="17">
        <v>250</v>
      </c>
      <c r="D100" s="17">
        <v>300</v>
      </c>
      <c r="E100" s="17">
        <v>350</v>
      </c>
      <c r="F100" s="28">
        <f t="shared" si="12"/>
        <v>900</v>
      </c>
      <c r="G100" s="17">
        <v>230</v>
      </c>
      <c r="H100" s="17">
        <v>340</v>
      </c>
      <c r="I100" s="17">
        <v>30</v>
      </c>
      <c r="J100" s="28">
        <f t="shared" si="13"/>
        <v>600</v>
      </c>
      <c r="K100" s="17">
        <v>50</v>
      </c>
      <c r="L100" s="26">
        <v>1000</v>
      </c>
      <c r="M100" s="17">
        <v>2400</v>
      </c>
      <c r="N100" s="28">
        <f t="shared" si="10"/>
        <v>3450</v>
      </c>
      <c r="O100" s="17">
        <v>4000</v>
      </c>
      <c r="P100" s="17">
        <v>1600</v>
      </c>
      <c r="Q100" s="17">
        <v>1846</v>
      </c>
      <c r="R100" s="28">
        <f t="shared" si="9"/>
        <v>7446</v>
      </c>
      <c r="S100" s="15">
        <f t="shared" si="11"/>
        <v>12396</v>
      </c>
      <c r="T100" s="18"/>
    </row>
    <row r="101" spans="1:20" ht="15.75" x14ac:dyDescent="0.25">
      <c r="A101" t="s">
        <v>35</v>
      </c>
      <c r="B101" s="64" t="s">
        <v>59</v>
      </c>
      <c r="C101" s="17">
        <v>30</v>
      </c>
      <c r="D101" s="17">
        <v>700</v>
      </c>
      <c r="E101" s="17">
        <v>1200</v>
      </c>
      <c r="F101" s="28">
        <f t="shared" si="12"/>
        <v>1930</v>
      </c>
      <c r="G101" s="17">
        <v>770</v>
      </c>
      <c r="H101" s="17">
        <v>90</v>
      </c>
      <c r="I101" s="17">
        <v>10</v>
      </c>
      <c r="J101" s="28">
        <f t="shared" si="13"/>
        <v>870</v>
      </c>
      <c r="K101" s="17">
        <v>5</v>
      </c>
      <c r="L101" s="17">
        <v>10</v>
      </c>
      <c r="M101" s="17">
        <v>500</v>
      </c>
      <c r="N101" s="28">
        <f t="shared" si="10"/>
        <v>515</v>
      </c>
      <c r="O101" s="17">
        <v>885</v>
      </c>
      <c r="P101" s="17">
        <v>550</v>
      </c>
      <c r="Q101" s="17">
        <v>250</v>
      </c>
      <c r="R101" s="28">
        <f t="shared" si="9"/>
        <v>1685</v>
      </c>
      <c r="S101" s="15">
        <f t="shared" si="11"/>
        <v>5000</v>
      </c>
      <c r="T101" s="18"/>
    </row>
    <row r="102" spans="1:20" ht="15.75" x14ac:dyDescent="0.25">
      <c r="A102" t="s">
        <v>35</v>
      </c>
      <c r="B102" s="64" t="s">
        <v>60</v>
      </c>
      <c r="C102" s="17">
        <v>100</v>
      </c>
      <c r="D102" s="17">
        <v>90</v>
      </c>
      <c r="E102" s="17">
        <v>100</v>
      </c>
      <c r="F102" s="28">
        <f t="shared" si="12"/>
        <v>290</v>
      </c>
      <c r="G102" s="17">
        <v>120</v>
      </c>
      <c r="H102" s="17">
        <v>50</v>
      </c>
      <c r="I102" s="17">
        <v>30</v>
      </c>
      <c r="J102" s="28">
        <f t="shared" si="13"/>
        <v>200</v>
      </c>
      <c r="K102" s="17">
        <v>140</v>
      </c>
      <c r="L102" s="17">
        <v>50</v>
      </c>
      <c r="M102" s="17">
        <v>250</v>
      </c>
      <c r="N102" s="28">
        <f t="shared" si="10"/>
        <v>440</v>
      </c>
      <c r="O102" s="17">
        <v>100</v>
      </c>
      <c r="P102" s="17">
        <v>80</v>
      </c>
      <c r="Q102" s="17">
        <v>150</v>
      </c>
      <c r="R102" s="28">
        <f t="shared" ref="R102:R106" si="14">O102+P102+Q102</f>
        <v>330</v>
      </c>
      <c r="S102" s="15">
        <f t="shared" si="11"/>
        <v>1260</v>
      </c>
      <c r="T102" s="18"/>
    </row>
    <row r="103" spans="1:20" ht="15.75" x14ac:dyDescent="0.25">
      <c r="A103" t="s">
        <v>35</v>
      </c>
      <c r="B103" s="64" t="s">
        <v>61</v>
      </c>
      <c r="C103" s="17">
        <v>300</v>
      </c>
      <c r="D103" s="17">
        <v>8200</v>
      </c>
      <c r="E103" s="17">
        <v>6000</v>
      </c>
      <c r="F103" s="28">
        <f t="shared" si="12"/>
        <v>14500</v>
      </c>
      <c r="G103" s="17">
        <v>800</v>
      </c>
      <c r="H103" s="17">
        <v>2200</v>
      </c>
      <c r="I103" s="17">
        <v>60</v>
      </c>
      <c r="J103" s="28">
        <f t="shared" si="13"/>
        <v>3060</v>
      </c>
      <c r="K103" s="17">
        <v>60</v>
      </c>
      <c r="L103" s="17">
        <v>80</v>
      </c>
      <c r="M103" s="17">
        <v>200</v>
      </c>
      <c r="N103" s="28">
        <f t="shared" si="10"/>
        <v>340</v>
      </c>
      <c r="O103" s="17">
        <v>5100</v>
      </c>
      <c r="P103" s="17">
        <v>3100</v>
      </c>
      <c r="Q103" s="17">
        <v>3900</v>
      </c>
      <c r="R103" s="28">
        <f t="shared" si="14"/>
        <v>12100</v>
      </c>
      <c r="S103" s="15">
        <f t="shared" si="11"/>
        <v>30000</v>
      </c>
      <c r="T103" s="18"/>
    </row>
    <row r="104" spans="1:20" ht="15.75" x14ac:dyDescent="0.25">
      <c r="A104" t="s">
        <v>35</v>
      </c>
      <c r="B104" s="64" t="s">
        <v>67</v>
      </c>
      <c r="C104" s="17">
        <v>40</v>
      </c>
      <c r="D104" s="17">
        <v>10</v>
      </c>
      <c r="E104" s="17"/>
      <c r="F104" s="28">
        <f t="shared" si="12"/>
        <v>50</v>
      </c>
      <c r="G104" s="17"/>
      <c r="H104" s="17"/>
      <c r="I104" s="17"/>
      <c r="J104" s="28">
        <f>G104+H104+I104</f>
        <v>0</v>
      </c>
      <c r="K104" s="17"/>
      <c r="L104" s="17">
        <v>200</v>
      </c>
      <c r="M104" s="17">
        <v>250</v>
      </c>
      <c r="N104" s="28">
        <f t="shared" si="10"/>
        <v>450</v>
      </c>
      <c r="O104" s="17">
        <v>350</v>
      </c>
      <c r="P104" s="17">
        <v>100</v>
      </c>
      <c r="Q104" s="17">
        <v>50</v>
      </c>
      <c r="R104" s="28">
        <f t="shared" si="14"/>
        <v>500</v>
      </c>
      <c r="S104" s="15">
        <f t="shared" si="11"/>
        <v>1000</v>
      </c>
      <c r="T104" s="18"/>
    </row>
    <row r="105" spans="1:20" ht="15.75" x14ac:dyDescent="0.25">
      <c r="A105" t="s">
        <v>35</v>
      </c>
      <c r="B105" s="64" t="s">
        <v>64</v>
      </c>
      <c r="C105" s="17">
        <v>200</v>
      </c>
      <c r="D105" s="17">
        <v>400</v>
      </c>
      <c r="E105" s="17">
        <v>450</v>
      </c>
      <c r="F105" s="28">
        <f t="shared" si="12"/>
        <v>1050</v>
      </c>
      <c r="G105" s="17">
        <v>200</v>
      </c>
      <c r="H105" s="17">
        <v>200</v>
      </c>
      <c r="I105" s="17">
        <v>40</v>
      </c>
      <c r="J105" s="28">
        <f t="shared" si="13"/>
        <v>440</v>
      </c>
      <c r="K105" s="17">
        <v>35</v>
      </c>
      <c r="L105" s="17">
        <v>20</v>
      </c>
      <c r="M105" s="17">
        <v>85</v>
      </c>
      <c r="N105" s="28">
        <f t="shared" si="10"/>
        <v>140</v>
      </c>
      <c r="O105" s="17">
        <v>115</v>
      </c>
      <c r="P105" s="17">
        <v>140</v>
      </c>
      <c r="Q105" s="17">
        <v>115</v>
      </c>
      <c r="R105" s="28">
        <f t="shared" si="14"/>
        <v>370</v>
      </c>
      <c r="S105" s="15">
        <f t="shared" si="11"/>
        <v>2000</v>
      </c>
      <c r="T105" s="18"/>
    </row>
    <row r="106" spans="1:20" ht="15.75" x14ac:dyDescent="0.25">
      <c r="A106" t="s">
        <v>35</v>
      </c>
      <c r="B106" s="64" t="s">
        <v>83</v>
      </c>
      <c r="C106" s="70">
        <v>1400000</v>
      </c>
      <c r="D106" s="70">
        <v>2000000</v>
      </c>
      <c r="E106" s="70">
        <v>1800000</v>
      </c>
      <c r="F106" s="70">
        <f>C106+D106+E106</f>
        <v>5200000</v>
      </c>
      <c r="G106" s="70">
        <v>1500000</v>
      </c>
      <c r="H106" s="70">
        <v>2000000</v>
      </c>
      <c r="I106" s="70">
        <v>900000</v>
      </c>
      <c r="J106" s="70">
        <f t="shared" si="13"/>
        <v>4400000</v>
      </c>
      <c r="K106" s="70">
        <v>1100000</v>
      </c>
      <c r="L106" s="70">
        <v>2100000</v>
      </c>
      <c r="M106" s="70">
        <v>1200000</v>
      </c>
      <c r="N106" s="70">
        <f t="shared" si="10"/>
        <v>4400000</v>
      </c>
      <c r="O106" s="70">
        <v>1500000</v>
      </c>
      <c r="P106" s="70">
        <v>2000000</v>
      </c>
      <c r="Q106" s="70">
        <v>2500000</v>
      </c>
      <c r="R106" s="70">
        <f t="shared" si="14"/>
        <v>6000000</v>
      </c>
      <c r="S106" s="15">
        <f t="shared" si="11"/>
        <v>20000000</v>
      </c>
      <c r="T106" s="18"/>
    </row>
    <row r="107" spans="1:20" ht="15.75" x14ac:dyDescent="0.25">
      <c r="B107" s="18"/>
      <c r="C107" s="18"/>
      <c r="D107" s="18"/>
      <c r="E107" s="18"/>
      <c r="F107" s="28">
        <f t="shared" si="12"/>
        <v>0</v>
      </c>
      <c r="G107" s="18"/>
      <c r="H107" s="18"/>
      <c r="I107" s="18"/>
      <c r="J107" s="28">
        <f t="shared" si="13"/>
        <v>0</v>
      </c>
      <c r="K107" s="18"/>
      <c r="L107" s="18"/>
      <c r="M107" s="18"/>
      <c r="N107" s="18"/>
      <c r="O107" s="18"/>
      <c r="P107" s="18"/>
      <c r="Q107" s="18"/>
      <c r="R107" s="18"/>
      <c r="S107" s="18"/>
      <c r="T107" s="18"/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8C220-A388-4592-8236-7A156CD71AB9}">
  <sheetPr filterMode="1"/>
  <dimension ref="A1:S80"/>
  <sheetViews>
    <sheetView workbookViewId="0">
      <selection activeCell="A2" sqref="A2:S72"/>
    </sheetView>
  </sheetViews>
  <sheetFormatPr defaultRowHeight="15" x14ac:dyDescent="0.25"/>
  <cols>
    <col min="3" max="4" width="10.5703125" bestFit="1" customWidth="1"/>
    <col min="5" max="5" width="9" bestFit="1" customWidth="1"/>
    <col min="6" max="6" width="12.85546875" bestFit="1" customWidth="1"/>
    <col min="8" max="9" width="10.5703125" bestFit="1" customWidth="1"/>
    <col min="10" max="10" width="13.7109375" bestFit="1" customWidth="1"/>
    <col min="11" max="13" width="10.5703125" bestFit="1" customWidth="1"/>
    <col min="14" max="14" width="13.42578125" bestFit="1" customWidth="1"/>
    <col min="15" max="17" width="10.5703125" bestFit="1" customWidth="1"/>
    <col min="18" max="18" width="13.28515625" bestFit="1" customWidth="1"/>
    <col min="19" max="19" width="11.5703125" bestFit="1" customWidth="1"/>
  </cols>
  <sheetData>
    <row r="1" spans="1:19" s="29" customFormat="1" x14ac:dyDescent="0.25">
      <c r="A1" s="29" t="s">
        <v>91</v>
      </c>
      <c r="B1" s="31" t="s">
        <v>75</v>
      </c>
      <c r="C1" s="13" t="s">
        <v>2</v>
      </c>
      <c r="D1" s="13" t="s">
        <v>3</v>
      </c>
      <c r="E1" s="23" t="s">
        <v>50</v>
      </c>
      <c r="F1" s="22" t="s">
        <v>5</v>
      </c>
      <c r="G1" s="23" t="s">
        <v>51</v>
      </c>
      <c r="H1" s="23" t="s">
        <v>52</v>
      </c>
      <c r="I1" s="23" t="s">
        <v>8</v>
      </c>
      <c r="J1" s="22" t="s">
        <v>9</v>
      </c>
      <c r="K1" s="23" t="s">
        <v>53</v>
      </c>
      <c r="L1" s="23" t="s">
        <v>54</v>
      </c>
      <c r="M1" s="23" t="s">
        <v>12</v>
      </c>
      <c r="N1" s="22" t="s">
        <v>13</v>
      </c>
      <c r="O1" s="23" t="s">
        <v>14</v>
      </c>
      <c r="P1" s="23" t="s">
        <v>15</v>
      </c>
      <c r="Q1" s="23" t="s">
        <v>16</v>
      </c>
      <c r="R1" s="22" t="s">
        <v>17</v>
      </c>
      <c r="S1" s="47" t="s">
        <v>66</v>
      </c>
    </row>
    <row r="2" spans="1:19" hidden="1" x14ac:dyDescent="0.25">
      <c r="A2" t="s">
        <v>23</v>
      </c>
      <c r="B2" s="19" t="s">
        <v>57</v>
      </c>
      <c r="C2" s="15">
        <v>200</v>
      </c>
      <c r="D2" s="15">
        <v>500</v>
      </c>
      <c r="E2" s="15">
        <v>600</v>
      </c>
      <c r="F2" s="28">
        <f t="shared" ref="F2:F10" si="0">C2+D2+E2</f>
        <v>1300</v>
      </c>
      <c r="G2" s="15">
        <v>600</v>
      </c>
      <c r="H2" s="15">
        <v>900</v>
      </c>
      <c r="I2" s="15">
        <v>800</v>
      </c>
      <c r="J2" s="28">
        <f t="shared" ref="J2:J10" si="1">G2+H2+I2</f>
        <v>2300</v>
      </c>
      <c r="K2" s="15">
        <v>3500</v>
      </c>
      <c r="L2" s="15">
        <v>3500</v>
      </c>
      <c r="M2" s="15">
        <v>5000</v>
      </c>
      <c r="N2" s="28">
        <f t="shared" ref="N2:N10" si="2">K2+L2+M2</f>
        <v>12000</v>
      </c>
      <c r="O2" s="15">
        <v>5200</v>
      </c>
      <c r="P2" s="15">
        <v>3500</v>
      </c>
      <c r="Q2" s="15">
        <v>700</v>
      </c>
      <c r="R2" s="28">
        <f t="shared" ref="R2:R10" si="3">O2+P2+Q2</f>
        <v>9400</v>
      </c>
      <c r="S2" s="15">
        <f t="shared" ref="S2:S10" si="4">F2+J2+N2+R2</f>
        <v>25000</v>
      </c>
    </row>
    <row r="3" spans="1:19" hidden="1" x14ac:dyDescent="0.25">
      <c r="A3" t="s">
        <v>23</v>
      </c>
      <c r="B3" s="19" t="s">
        <v>58</v>
      </c>
      <c r="C3" s="15">
        <v>600</v>
      </c>
      <c r="D3" s="15">
        <v>2000</v>
      </c>
      <c r="E3" s="15">
        <v>750</v>
      </c>
      <c r="F3" s="28">
        <f t="shared" si="0"/>
        <v>3350</v>
      </c>
      <c r="G3" s="15">
        <f>750+996</f>
        <v>1746</v>
      </c>
      <c r="H3" s="15">
        <v>3000</v>
      </c>
      <c r="I3" s="15">
        <v>3000</v>
      </c>
      <c r="J3" s="28">
        <f t="shared" si="1"/>
        <v>7746</v>
      </c>
      <c r="K3" s="15">
        <v>4000</v>
      </c>
      <c r="L3" s="15">
        <v>5500</v>
      </c>
      <c r="M3" s="15">
        <v>6900</v>
      </c>
      <c r="N3" s="28">
        <f t="shared" si="2"/>
        <v>16400</v>
      </c>
      <c r="O3" s="15">
        <v>6000</v>
      </c>
      <c r="P3" s="15">
        <v>2000</v>
      </c>
      <c r="Q3" s="15">
        <v>1500</v>
      </c>
      <c r="R3" s="28">
        <f t="shared" si="3"/>
        <v>9500</v>
      </c>
      <c r="S3" s="15">
        <f t="shared" si="4"/>
        <v>36996</v>
      </c>
    </row>
    <row r="4" spans="1:19" ht="30" hidden="1" x14ac:dyDescent="0.25">
      <c r="A4" t="s">
        <v>23</v>
      </c>
      <c r="B4" s="19" t="s">
        <v>59</v>
      </c>
      <c r="C4" s="15">
        <v>350</v>
      </c>
      <c r="D4" s="15">
        <v>600</v>
      </c>
      <c r="E4" s="15">
        <v>400</v>
      </c>
      <c r="F4" s="28">
        <f t="shared" si="0"/>
        <v>1350</v>
      </c>
      <c r="G4" s="15">
        <v>400</v>
      </c>
      <c r="H4" s="15">
        <v>800</v>
      </c>
      <c r="I4" s="15">
        <v>800</v>
      </c>
      <c r="J4" s="28">
        <f t="shared" si="1"/>
        <v>2000</v>
      </c>
      <c r="K4" s="15">
        <v>4000</v>
      </c>
      <c r="L4" s="15">
        <f>4000-350</f>
        <v>3650</v>
      </c>
      <c r="M4" s="15">
        <v>3500</v>
      </c>
      <c r="N4" s="28">
        <f t="shared" si="2"/>
        <v>11150</v>
      </c>
      <c r="O4" s="15">
        <v>4000</v>
      </c>
      <c r="P4" s="15">
        <v>1000</v>
      </c>
      <c r="Q4" s="15">
        <v>500</v>
      </c>
      <c r="R4" s="28">
        <f t="shared" si="3"/>
        <v>5500</v>
      </c>
      <c r="S4" s="15">
        <f t="shared" si="4"/>
        <v>20000</v>
      </c>
    </row>
    <row r="5" spans="1:19" ht="30" hidden="1" x14ac:dyDescent="0.25">
      <c r="A5" t="s">
        <v>23</v>
      </c>
      <c r="B5" s="19" t="s">
        <v>60</v>
      </c>
      <c r="C5" s="15">
        <v>1800</v>
      </c>
      <c r="D5" s="15">
        <v>500</v>
      </c>
      <c r="E5" s="15">
        <v>650</v>
      </c>
      <c r="F5" s="28">
        <f t="shared" si="0"/>
        <v>2950</v>
      </c>
      <c r="G5" s="15">
        <v>500</v>
      </c>
      <c r="H5" s="15">
        <v>500</v>
      </c>
      <c r="I5" s="15">
        <v>500</v>
      </c>
      <c r="J5" s="28">
        <f t="shared" si="1"/>
        <v>1500</v>
      </c>
      <c r="K5" s="15">
        <v>1000</v>
      </c>
      <c r="L5" s="15">
        <v>1000</v>
      </c>
      <c r="M5" s="15">
        <v>2500</v>
      </c>
      <c r="N5" s="28">
        <f t="shared" si="2"/>
        <v>4500</v>
      </c>
      <c r="O5" s="15">
        <v>2650</v>
      </c>
      <c r="P5" s="15">
        <v>500</v>
      </c>
      <c r="Q5" s="15">
        <v>500</v>
      </c>
      <c r="R5" s="28">
        <f t="shared" si="3"/>
        <v>3650</v>
      </c>
      <c r="S5" s="15">
        <f t="shared" si="4"/>
        <v>12600</v>
      </c>
    </row>
    <row r="6" spans="1:19" hidden="1" x14ac:dyDescent="0.25">
      <c r="A6" t="s">
        <v>23</v>
      </c>
      <c r="B6" s="19" t="s">
        <v>61</v>
      </c>
      <c r="C6" s="15">
        <v>700</v>
      </c>
      <c r="D6" s="15">
        <v>1000</v>
      </c>
      <c r="E6" s="15">
        <v>300</v>
      </c>
      <c r="F6" s="28">
        <f t="shared" si="0"/>
        <v>2000</v>
      </c>
      <c r="G6" s="15">
        <v>300</v>
      </c>
      <c r="H6" s="15">
        <v>1500</v>
      </c>
      <c r="I6" s="15">
        <v>2200</v>
      </c>
      <c r="J6" s="28">
        <f t="shared" si="1"/>
        <v>4000</v>
      </c>
      <c r="K6" s="15">
        <v>4000</v>
      </c>
      <c r="L6" s="15">
        <v>5500</v>
      </c>
      <c r="M6" s="15">
        <v>6000</v>
      </c>
      <c r="N6" s="28">
        <f t="shared" si="2"/>
        <v>15500</v>
      </c>
      <c r="O6" s="15">
        <v>5000</v>
      </c>
      <c r="P6" s="15">
        <v>2000</v>
      </c>
      <c r="Q6" s="15">
        <v>1500</v>
      </c>
      <c r="R6" s="28">
        <f t="shared" si="3"/>
        <v>8500</v>
      </c>
      <c r="S6" s="15">
        <f t="shared" si="4"/>
        <v>30000</v>
      </c>
    </row>
    <row r="7" spans="1:19" hidden="1" x14ac:dyDescent="0.25">
      <c r="A7" t="s">
        <v>23</v>
      </c>
      <c r="B7" s="19" t="s">
        <v>63</v>
      </c>
      <c r="C7" s="15">
        <v>50</v>
      </c>
      <c r="D7" s="15">
        <v>50</v>
      </c>
      <c r="E7" s="15">
        <v>50</v>
      </c>
      <c r="F7" s="28">
        <f t="shared" si="0"/>
        <v>150</v>
      </c>
      <c r="G7" s="15">
        <v>50</v>
      </c>
      <c r="H7" s="15">
        <v>100</v>
      </c>
      <c r="I7" s="15">
        <v>100</v>
      </c>
      <c r="J7" s="28">
        <f t="shared" si="1"/>
        <v>250</v>
      </c>
      <c r="K7" s="15">
        <v>100</v>
      </c>
      <c r="L7" s="15">
        <v>100</v>
      </c>
      <c r="M7" s="15">
        <v>100</v>
      </c>
      <c r="N7" s="28">
        <f t="shared" si="2"/>
        <v>300</v>
      </c>
      <c r="O7" s="15">
        <v>100</v>
      </c>
      <c r="P7" s="15">
        <v>100</v>
      </c>
      <c r="Q7" s="15">
        <v>100</v>
      </c>
      <c r="R7" s="28">
        <f t="shared" si="3"/>
        <v>300</v>
      </c>
      <c r="S7" s="15">
        <f t="shared" si="4"/>
        <v>1000</v>
      </c>
    </row>
    <row r="8" spans="1:19" hidden="1" x14ac:dyDescent="0.25">
      <c r="A8" t="s">
        <v>23</v>
      </c>
      <c r="B8" s="19" t="s">
        <v>67</v>
      </c>
      <c r="C8" s="15">
        <v>50</v>
      </c>
      <c r="D8" s="15">
        <v>50</v>
      </c>
      <c r="E8" s="15">
        <v>50</v>
      </c>
      <c r="F8" s="28">
        <f t="shared" si="0"/>
        <v>150</v>
      </c>
      <c r="G8" s="15">
        <v>50</v>
      </c>
      <c r="H8" s="15">
        <v>150</v>
      </c>
      <c r="I8" s="15">
        <v>200</v>
      </c>
      <c r="J8" s="28">
        <f t="shared" si="1"/>
        <v>400</v>
      </c>
      <c r="K8" s="15">
        <v>400</v>
      </c>
      <c r="L8" s="15">
        <v>600</v>
      </c>
      <c r="M8" s="15">
        <v>650</v>
      </c>
      <c r="N8" s="28">
        <f t="shared" si="2"/>
        <v>1650</v>
      </c>
      <c r="O8" s="15">
        <v>500</v>
      </c>
      <c r="P8" s="15">
        <v>200</v>
      </c>
      <c r="Q8" s="15">
        <v>100</v>
      </c>
      <c r="R8" s="28">
        <f t="shared" si="3"/>
        <v>800</v>
      </c>
      <c r="S8" s="15">
        <f t="shared" si="4"/>
        <v>3000</v>
      </c>
    </row>
    <row r="9" spans="1:19" hidden="1" x14ac:dyDescent="0.25">
      <c r="A9" t="s">
        <v>23</v>
      </c>
      <c r="B9" s="19" t="s">
        <v>64</v>
      </c>
      <c r="C9" s="15">
        <v>700</v>
      </c>
      <c r="D9" s="15">
        <v>700</v>
      </c>
      <c r="E9" s="15">
        <v>150</v>
      </c>
      <c r="F9" s="28">
        <f t="shared" si="0"/>
        <v>1550</v>
      </c>
      <c r="G9" s="15">
        <v>100</v>
      </c>
      <c r="H9" s="15">
        <v>200</v>
      </c>
      <c r="I9" s="15">
        <v>200</v>
      </c>
      <c r="J9" s="28">
        <f t="shared" si="1"/>
        <v>500</v>
      </c>
      <c r="K9" s="15">
        <v>500</v>
      </c>
      <c r="L9" s="15">
        <v>550</v>
      </c>
      <c r="M9" s="15">
        <v>550</v>
      </c>
      <c r="N9" s="28">
        <f t="shared" si="2"/>
        <v>1600</v>
      </c>
      <c r="O9" s="15">
        <v>450</v>
      </c>
      <c r="P9" s="15">
        <v>250</v>
      </c>
      <c r="Q9" s="15">
        <v>150</v>
      </c>
      <c r="R9" s="28">
        <f t="shared" si="3"/>
        <v>850</v>
      </c>
      <c r="S9" s="15">
        <f t="shared" si="4"/>
        <v>4500</v>
      </c>
    </row>
    <row r="10" spans="1:19" ht="45" hidden="1" x14ac:dyDescent="0.25">
      <c r="A10" t="s">
        <v>23</v>
      </c>
      <c r="B10" s="19" t="s">
        <v>65</v>
      </c>
      <c r="C10" s="15">
        <v>2000000</v>
      </c>
      <c r="D10" s="15">
        <v>2500000</v>
      </c>
      <c r="E10" s="15">
        <v>600000</v>
      </c>
      <c r="F10" s="28">
        <f t="shared" si="0"/>
        <v>5100000</v>
      </c>
      <c r="G10" s="15">
        <v>550000</v>
      </c>
      <c r="H10" s="15">
        <v>2000000</v>
      </c>
      <c r="I10" s="15">
        <v>3000000</v>
      </c>
      <c r="J10" s="28">
        <f t="shared" si="1"/>
        <v>5550000</v>
      </c>
      <c r="K10" s="15">
        <v>4500000</v>
      </c>
      <c r="L10" s="15">
        <v>5500000</v>
      </c>
      <c r="M10" s="15">
        <f>6500000-150000</f>
        <v>6350000</v>
      </c>
      <c r="N10" s="28">
        <f t="shared" si="2"/>
        <v>16350000</v>
      </c>
      <c r="O10" s="15">
        <v>5000000</v>
      </c>
      <c r="P10" s="15">
        <v>2000000</v>
      </c>
      <c r="Q10" s="15">
        <v>1000000</v>
      </c>
      <c r="R10" s="28">
        <f>O10+P10+Q10</f>
        <v>8000000</v>
      </c>
      <c r="S10" s="15">
        <f t="shared" si="4"/>
        <v>35000000</v>
      </c>
    </row>
    <row r="11" spans="1:19" hidden="1" x14ac:dyDescent="0.25">
      <c r="A11" t="s">
        <v>31</v>
      </c>
      <c r="B11" t="s">
        <v>57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31</v>
      </c>
      <c r="B12" t="s">
        <v>68</v>
      </c>
      <c r="C12">
        <v>15</v>
      </c>
      <c r="D12">
        <v>20</v>
      </c>
      <c r="E12">
        <v>65</v>
      </c>
      <c r="F12">
        <v>100</v>
      </c>
      <c r="G12">
        <v>95</v>
      </c>
      <c r="H12">
        <v>120</v>
      </c>
      <c r="I12">
        <v>125</v>
      </c>
      <c r="J12">
        <v>340</v>
      </c>
      <c r="K12">
        <v>140</v>
      </c>
      <c r="L12">
        <v>100</v>
      </c>
      <c r="M12">
        <v>200</v>
      </c>
      <c r="N12">
        <v>440</v>
      </c>
      <c r="O12">
        <v>500</v>
      </c>
      <c r="P12">
        <v>250</v>
      </c>
      <c r="Q12">
        <v>370</v>
      </c>
      <c r="R12">
        <v>1120</v>
      </c>
      <c r="S12">
        <v>2000</v>
      </c>
    </row>
    <row r="13" spans="1:19" hidden="1" x14ac:dyDescent="0.25">
      <c r="A13" t="s">
        <v>31</v>
      </c>
      <c r="B13" t="s">
        <v>69</v>
      </c>
      <c r="C13">
        <v>50</v>
      </c>
      <c r="D13">
        <v>450</v>
      </c>
      <c r="E13">
        <v>500</v>
      </c>
      <c r="F13">
        <v>1000</v>
      </c>
      <c r="G13">
        <v>750</v>
      </c>
      <c r="H13">
        <v>650</v>
      </c>
      <c r="I13">
        <v>1050</v>
      </c>
      <c r="J13">
        <v>2450</v>
      </c>
      <c r="K13">
        <v>1250</v>
      </c>
      <c r="L13">
        <v>1500</v>
      </c>
      <c r="M13">
        <v>1450</v>
      </c>
      <c r="N13">
        <v>4200</v>
      </c>
      <c r="O13">
        <v>1200</v>
      </c>
      <c r="P13">
        <v>650</v>
      </c>
      <c r="Q13">
        <v>500</v>
      </c>
      <c r="R13">
        <v>2350</v>
      </c>
      <c r="S13">
        <v>10000</v>
      </c>
    </row>
    <row r="14" spans="1:19" hidden="1" x14ac:dyDescent="0.25">
      <c r="A14" t="s">
        <v>31</v>
      </c>
      <c r="B14" t="s">
        <v>70</v>
      </c>
      <c r="C14">
        <v>250</v>
      </c>
      <c r="D14">
        <v>350</v>
      </c>
      <c r="E14">
        <v>650</v>
      </c>
      <c r="F14">
        <v>1250</v>
      </c>
      <c r="G14">
        <v>500</v>
      </c>
      <c r="H14">
        <v>1050</v>
      </c>
      <c r="I14">
        <v>1500</v>
      </c>
      <c r="J14">
        <v>3050</v>
      </c>
      <c r="K14">
        <v>1500</v>
      </c>
      <c r="L14">
        <v>10300</v>
      </c>
      <c r="M14">
        <v>4500</v>
      </c>
      <c r="N14">
        <v>16300</v>
      </c>
      <c r="O14">
        <v>750</v>
      </c>
      <c r="P14">
        <v>750</v>
      </c>
      <c r="Q14">
        <v>500</v>
      </c>
      <c r="R14">
        <v>2000</v>
      </c>
      <c r="S14">
        <v>22600</v>
      </c>
    </row>
    <row r="15" spans="1:19" hidden="1" x14ac:dyDescent="0.25">
      <c r="A15" t="s">
        <v>31</v>
      </c>
      <c r="B15" t="s">
        <v>71</v>
      </c>
      <c r="C15">
        <v>450</v>
      </c>
      <c r="D15">
        <v>500</v>
      </c>
      <c r="E15">
        <v>450</v>
      </c>
      <c r="F15">
        <v>1400</v>
      </c>
      <c r="G15">
        <v>350</v>
      </c>
      <c r="H15">
        <v>650</v>
      </c>
      <c r="I15">
        <v>1200</v>
      </c>
      <c r="J15">
        <v>2200</v>
      </c>
      <c r="K15">
        <v>1200</v>
      </c>
      <c r="L15">
        <v>1500</v>
      </c>
      <c r="M15">
        <v>1250</v>
      </c>
      <c r="N15">
        <v>3950</v>
      </c>
      <c r="O15">
        <v>750</v>
      </c>
      <c r="P15">
        <v>850</v>
      </c>
      <c r="Q15">
        <v>850</v>
      </c>
      <c r="R15">
        <v>2450</v>
      </c>
      <c r="S15">
        <v>10000</v>
      </c>
    </row>
    <row r="16" spans="1:19" hidden="1" x14ac:dyDescent="0.25">
      <c r="A16" t="s">
        <v>31</v>
      </c>
      <c r="B16" t="s">
        <v>72</v>
      </c>
      <c r="C16">
        <v>10</v>
      </c>
      <c r="D16">
        <v>50</v>
      </c>
      <c r="E16">
        <v>50</v>
      </c>
      <c r="F16">
        <v>110</v>
      </c>
      <c r="G16">
        <v>50</v>
      </c>
      <c r="H16">
        <v>100</v>
      </c>
      <c r="I16">
        <v>210</v>
      </c>
      <c r="J16">
        <v>360</v>
      </c>
      <c r="K16">
        <v>150</v>
      </c>
      <c r="L16">
        <v>300</v>
      </c>
      <c r="M16">
        <v>250</v>
      </c>
      <c r="N16">
        <v>700</v>
      </c>
      <c r="O16">
        <v>90</v>
      </c>
      <c r="P16">
        <v>50</v>
      </c>
      <c r="Q16">
        <v>40</v>
      </c>
      <c r="R16">
        <v>180</v>
      </c>
      <c r="S16">
        <v>1350</v>
      </c>
    </row>
    <row r="17" spans="1:19" hidden="1" x14ac:dyDescent="0.25">
      <c r="A17" t="s">
        <v>31</v>
      </c>
      <c r="B17" t="s">
        <v>73</v>
      </c>
      <c r="C17">
        <v>50</v>
      </c>
      <c r="D17">
        <v>50</v>
      </c>
      <c r="E17">
        <v>150</v>
      </c>
      <c r="F17">
        <v>250</v>
      </c>
      <c r="G17">
        <v>50</v>
      </c>
      <c r="H17">
        <v>100</v>
      </c>
      <c r="I17">
        <v>150</v>
      </c>
      <c r="J17">
        <v>300</v>
      </c>
      <c r="K17">
        <v>200</v>
      </c>
      <c r="L17">
        <v>50</v>
      </c>
      <c r="M17">
        <v>50</v>
      </c>
      <c r="N17">
        <v>300</v>
      </c>
      <c r="O17">
        <v>30</v>
      </c>
      <c r="P17">
        <v>70</v>
      </c>
      <c r="Q17">
        <v>50</v>
      </c>
      <c r="R17">
        <v>150</v>
      </c>
      <c r="S17">
        <v>1000</v>
      </c>
    </row>
    <row r="18" spans="1:19" hidden="1" x14ac:dyDescent="0.25">
      <c r="A18" t="s">
        <v>31</v>
      </c>
      <c r="B18" t="s">
        <v>74</v>
      </c>
      <c r="C18">
        <v>0</v>
      </c>
      <c r="D18">
        <v>0</v>
      </c>
      <c r="E18">
        <v>0</v>
      </c>
      <c r="F18">
        <v>0</v>
      </c>
      <c r="G18">
        <v>0</v>
      </c>
      <c r="H18">
        <v>50</v>
      </c>
      <c r="I18">
        <v>25</v>
      </c>
      <c r="J18">
        <v>75</v>
      </c>
      <c r="K18">
        <v>60</v>
      </c>
      <c r="L18">
        <v>80</v>
      </c>
      <c r="M18">
        <v>40</v>
      </c>
      <c r="N18">
        <v>180</v>
      </c>
      <c r="O18">
        <v>20</v>
      </c>
      <c r="P18">
        <v>20</v>
      </c>
      <c r="Q18">
        <v>5</v>
      </c>
      <c r="R18">
        <v>45</v>
      </c>
      <c r="S18">
        <v>300</v>
      </c>
    </row>
    <row r="19" spans="1:19" hidden="1" x14ac:dyDescent="0.25">
      <c r="A19" t="s">
        <v>31</v>
      </c>
      <c r="B19" t="s">
        <v>65</v>
      </c>
      <c r="C19">
        <v>871800</v>
      </c>
      <c r="D19">
        <v>1000420</v>
      </c>
      <c r="E19">
        <v>1431430</v>
      </c>
      <c r="F19">
        <v>3303650</v>
      </c>
      <c r="G19">
        <v>1419800</v>
      </c>
      <c r="H19">
        <v>1247980</v>
      </c>
      <c r="I19">
        <v>1434300</v>
      </c>
      <c r="J19">
        <v>4102080</v>
      </c>
      <c r="K19">
        <v>1395650</v>
      </c>
      <c r="L19">
        <v>1551370</v>
      </c>
      <c r="M19">
        <v>1486700</v>
      </c>
      <c r="N19">
        <v>4433720</v>
      </c>
      <c r="O19">
        <v>809900</v>
      </c>
      <c r="P19">
        <v>1058400</v>
      </c>
      <c r="Q19">
        <v>1292250</v>
      </c>
      <c r="R19">
        <v>3160550</v>
      </c>
      <c r="S19">
        <v>15000000</v>
      </c>
    </row>
    <row r="20" spans="1:19" hidden="1" x14ac:dyDescent="0.25">
      <c r="A20" t="s">
        <v>29</v>
      </c>
      <c r="B20" t="s">
        <v>57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hidden="1" x14ac:dyDescent="0.25">
      <c r="A21" t="s">
        <v>29</v>
      </c>
      <c r="B21" t="s">
        <v>58</v>
      </c>
      <c r="C21">
        <v>1400</v>
      </c>
      <c r="D21">
        <v>1500</v>
      </c>
      <c r="E21">
        <v>2500</v>
      </c>
      <c r="F21">
        <v>5400</v>
      </c>
      <c r="G21">
        <v>1600</v>
      </c>
      <c r="H21">
        <v>2300</v>
      </c>
      <c r="I21">
        <v>3200</v>
      </c>
      <c r="J21">
        <v>7100</v>
      </c>
      <c r="K21">
        <v>1500</v>
      </c>
      <c r="L21">
        <v>1600</v>
      </c>
      <c r="M21">
        <v>2500</v>
      </c>
      <c r="N21">
        <v>5600</v>
      </c>
      <c r="O21">
        <v>3600</v>
      </c>
      <c r="P21">
        <v>3800</v>
      </c>
      <c r="Q21">
        <v>3424</v>
      </c>
      <c r="R21">
        <v>10824</v>
      </c>
      <c r="S21">
        <v>28924</v>
      </c>
    </row>
    <row r="22" spans="1:19" hidden="1" x14ac:dyDescent="0.25">
      <c r="A22" t="s">
        <v>29</v>
      </c>
      <c r="B22" t="s">
        <v>59</v>
      </c>
      <c r="C22">
        <v>200</v>
      </c>
      <c r="D22">
        <v>250</v>
      </c>
      <c r="E22">
        <v>250</v>
      </c>
      <c r="F22">
        <v>700</v>
      </c>
      <c r="G22">
        <v>300</v>
      </c>
      <c r="H22">
        <v>350</v>
      </c>
      <c r="I22">
        <v>350</v>
      </c>
      <c r="J22">
        <v>1000</v>
      </c>
      <c r="K22">
        <v>250</v>
      </c>
      <c r="L22">
        <v>250</v>
      </c>
      <c r="M22">
        <v>300</v>
      </c>
      <c r="N22">
        <v>800</v>
      </c>
      <c r="O22">
        <v>400</v>
      </c>
      <c r="P22">
        <v>550</v>
      </c>
      <c r="Q22">
        <v>550</v>
      </c>
      <c r="R22">
        <v>1500</v>
      </c>
      <c r="S22">
        <v>4000</v>
      </c>
    </row>
    <row r="23" spans="1:19" hidden="1" x14ac:dyDescent="0.25">
      <c r="A23" t="s">
        <v>29</v>
      </c>
      <c r="B23" t="s">
        <v>60</v>
      </c>
      <c r="C23">
        <v>150</v>
      </c>
      <c r="D23">
        <v>200</v>
      </c>
      <c r="E23">
        <v>250</v>
      </c>
      <c r="F23">
        <v>600</v>
      </c>
      <c r="G23">
        <v>250</v>
      </c>
      <c r="H23">
        <v>300</v>
      </c>
      <c r="I23">
        <v>300</v>
      </c>
      <c r="J23">
        <v>850</v>
      </c>
      <c r="K23">
        <v>1750</v>
      </c>
      <c r="L23">
        <v>1800</v>
      </c>
      <c r="M23">
        <v>1600</v>
      </c>
      <c r="N23">
        <v>5150</v>
      </c>
      <c r="O23">
        <v>1000</v>
      </c>
      <c r="P23">
        <v>1200</v>
      </c>
      <c r="Q23">
        <v>1500</v>
      </c>
      <c r="R23">
        <v>3700</v>
      </c>
      <c r="S23">
        <v>10300</v>
      </c>
    </row>
    <row r="24" spans="1:19" hidden="1" x14ac:dyDescent="0.25">
      <c r="A24" t="s">
        <v>29</v>
      </c>
      <c r="B24" t="s">
        <v>61</v>
      </c>
      <c r="C24">
        <v>1500</v>
      </c>
      <c r="D24">
        <v>1000</v>
      </c>
      <c r="E24">
        <v>2000</v>
      </c>
      <c r="F24">
        <v>4500</v>
      </c>
      <c r="G24">
        <v>1500</v>
      </c>
      <c r="H24">
        <v>1650</v>
      </c>
      <c r="I24">
        <v>750</v>
      </c>
      <c r="J24">
        <v>3900</v>
      </c>
      <c r="K24">
        <v>750</v>
      </c>
      <c r="L24">
        <v>2500</v>
      </c>
      <c r="M24">
        <v>1800</v>
      </c>
      <c r="N24">
        <v>5050</v>
      </c>
      <c r="O24">
        <v>2600</v>
      </c>
      <c r="P24">
        <v>2300</v>
      </c>
      <c r="Q24">
        <v>1650</v>
      </c>
      <c r="R24">
        <v>6550</v>
      </c>
      <c r="S24">
        <v>20000</v>
      </c>
    </row>
    <row r="25" spans="1:19" hidden="1" x14ac:dyDescent="0.25">
      <c r="A25" t="s">
        <v>29</v>
      </c>
      <c r="B25" t="s">
        <v>67</v>
      </c>
      <c r="C25">
        <v>220</v>
      </c>
      <c r="D25">
        <v>200</v>
      </c>
      <c r="E25">
        <v>210</v>
      </c>
      <c r="F25">
        <v>630</v>
      </c>
      <c r="G25">
        <v>210</v>
      </c>
      <c r="H25">
        <v>215</v>
      </c>
      <c r="I25">
        <v>200</v>
      </c>
      <c r="J25">
        <v>625</v>
      </c>
      <c r="K25">
        <v>310</v>
      </c>
      <c r="L25">
        <v>350</v>
      </c>
      <c r="M25">
        <v>380</v>
      </c>
      <c r="N25">
        <v>1040</v>
      </c>
      <c r="O25">
        <v>245</v>
      </c>
      <c r="P25">
        <v>240</v>
      </c>
      <c r="Q25">
        <v>220</v>
      </c>
      <c r="R25">
        <v>705</v>
      </c>
      <c r="S25">
        <v>3000</v>
      </c>
    </row>
    <row r="26" spans="1:19" hidden="1" x14ac:dyDescent="0.25">
      <c r="A26" t="s">
        <v>29</v>
      </c>
      <c r="B26" t="s">
        <v>64</v>
      </c>
      <c r="C26">
        <v>125</v>
      </c>
      <c r="D26">
        <v>130</v>
      </c>
      <c r="E26">
        <v>100</v>
      </c>
      <c r="F26">
        <v>355</v>
      </c>
      <c r="G26">
        <v>125</v>
      </c>
      <c r="H26">
        <v>110</v>
      </c>
      <c r="I26">
        <v>145</v>
      </c>
      <c r="J26">
        <v>380</v>
      </c>
      <c r="K26">
        <v>120</v>
      </c>
      <c r="L26">
        <v>135</v>
      </c>
      <c r="M26">
        <v>150</v>
      </c>
      <c r="N26">
        <v>405</v>
      </c>
      <c r="O26">
        <v>110</v>
      </c>
      <c r="P26">
        <v>130</v>
      </c>
      <c r="Q26">
        <v>120</v>
      </c>
      <c r="R26">
        <v>360</v>
      </c>
      <c r="S26">
        <v>1500</v>
      </c>
    </row>
    <row r="27" spans="1:19" hidden="1" x14ac:dyDescent="0.25">
      <c r="A27" t="s">
        <v>29</v>
      </c>
      <c r="B27" t="s">
        <v>65</v>
      </c>
      <c r="C27">
        <v>3300000</v>
      </c>
      <c r="D27">
        <v>2850000</v>
      </c>
      <c r="E27">
        <v>2650000</v>
      </c>
      <c r="F27">
        <v>8800000</v>
      </c>
      <c r="G27">
        <v>3300000</v>
      </c>
      <c r="H27">
        <v>2950000</v>
      </c>
      <c r="I27">
        <v>3500000</v>
      </c>
      <c r="J27">
        <v>9750000</v>
      </c>
      <c r="K27">
        <v>3350000</v>
      </c>
      <c r="L27">
        <v>3950000</v>
      </c>
      <c r="M27">
        <v>3700000</v>
      </c>
      <c r="N27">
        <v>11000000</v>
      </c>
      <c r="O27">
        <v>3150000</v>
      </c>
      <c r="P27">
        <v>3500000</v>
      </c>
      <c r="Q27">
        <v>3800000</v>
      </c>
      <c r="R27">
        <v>10450000</v>
      </c>
      <c r="S27">
        <v>40000000</v>
      </c>
    </row>
    <row r="28" spans="1:19" hidden="1" x14ac:dyDescent="0.25">
      <c r="A28" t="s">
        <v>37</v>
      </c>
      <c r="B28" t="s">
        <v>76</v>
      </c>
      <c r="C28">
        <v>400</v>
      </c>
      <c r="D28">
        <v>500</v>
      </c>
      <c r="E28">
        <v>400</v>
      </c>
      <c r="F28">
        <v>1300</v>
      </c>
      <c r="G28">
        <v>300</v>
      </c>
      <c r="H28">
        <v>800</v>
      </c>
      <c r="I28">
        <v>500</v>
      </c>
      <c r="J28">
        <v>1600</v>
      </c>
      <c r="K28">
        <v>500</v>
      </c>
      <c r="L28">
        <v>700</v>
      </c>
      <c r="M28">
        <v>500</v>
      </c>
      <c r="N28">
        <v>1700</v>
      </c>
      <c r="O28">
        <v>500</v>
      </c>
      <c r="P28">
        <v>500</v>
      </c>
      <c r="Q28">
        <v>600</v>
      </c>
      <c r="R28">
        <v>1600</v>
      </c>
      <c r="S28">
        <v>6200</v>
      </c>
    </row>
    <row r="29" spans="1:19" hidden="1" x14ac:dyDescent="0.25">
      <c r="A29" t="s">
        <v>37</v>
      </c>
      <c r="B29" t="s">
        <v>77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hidden="1" x14ac:dyDescent="0.25">
      <c r="A30" t="s">
        <v>37</v>
      </c>
      <c r="B30" t="s">
        <v>78</v>
      </c>
      <c r="C30">
        <v>1200</v>
      </c>
      <c r="D30">
        <v>1200</v>
      </c>
      <c r="E30">
        <v>1050</v>
      </c>
      <c r="F30">
        <v>3450</v>
      </c>
      <c r="G30">
        <v>1000</v>
      </c>
      <c r="H30">
        <v>850</v>
      </c>
      <c r="I30">
        <v>200</v>
      </c>
      <c r="J30">
        <v>2050</v>
      </c>
      <c r="K30">
        <v>200</v>
      </c>
      <c r="L30">
        <v>1200</v>
      </c>
      <c r="M30">
        <v>1200</v>
      </c>
      <c r="N30">
        <v>2600</v>
      </c>
      <c r="O30">
        <v>600</v>
      </c>
      <c r="P30">
        <v>300</v>
      </c>
      <c r="Q30">
        <v>1000</v>
      </c>
      <c r="R30">
        <v>1900</v>
      </c>
      <c r="S30">
        <v>10000</v>
      </c>
    </row>
    <row r="31" spans="1:19" hidden="1" x14ac:dyDescent="0.25">
      <c r="A31" t="s">
        <v>37</v>
      </c>
      <c r="B31" t="s">
        <v>70</v>
      </c>
      <c r="C31">
        <v>3250</v>
      </c>
      <c r="D31">
        <v>2500</v>
      </c>
      <c r="E31">
        <v>2380</v>
      </c>
      <c r="F31">
        <v>8130</v>
      </c>
      <c r="G31">
        <v>2000</v>
      </c>
      <c r="H31">
        <v>1500</v>
      </c>
      <c r="I31">
        <v>1000</v>
      </c>
      <c r="J31">
        <v>4500</v>
      </c>
      <c r="K31">
        <v>1500</v>
      </c>
      <c r="L31">
        <v>3000</v>
      </c>
      <c r="M31">
        <v>3000</v>
      </c>
      <c r="N31">
        <v>7500</v>
      </c>
      <c r="O31">
        <v>3500</v>
      </c>
      <c r="P31">
        <v>2500</v>
      </c>
      <c r="Q31">
        <v>1000</v>
      </c>
      <c r="R31">
        <v>7000</v>
      </c>
      <c r="S31">
        <v>27130</v>
      </c>
    </row>
    <row r="32" spans="1:19" hidden="1" x14ac:dyDescent="0.25">
      <c r="A32" t="s">
        <v>37</v>
      </c>
      <c r="B32" t="s">
        <v>71</v>
      </c>
      <c r="C32">
        <v>150</v>
      </c>
      <c r="D32">
        <v>100</v>
      </c>
      <c r="E32">
        <v>250</v>
      </c>
      <c r="F32">
        <v>500</v>
      </c>
      <c r="G32">
        <v>250</v>
      </c>
      <c r="H32">
        <v>300</v>
      </c>
      <c r="I32">
        <v>300</v>
      </c>
      <c r="J32">
        <v>850</v>
      </c>
      <c r="K32">
        <v>200</v>
      </c>
      <c r="L32">
        <v>3000</v>
      </c>
      <c r="M32">
        <v>3500</v>
      </c>
      <c r="N32">
        <v>6700</v>
      </c>
      <c r="O32">
        <v>1500</v>
      </c>
      <c r="P32">
        <v>200</v>
      </c>
      <c r="Q32">
        <v>250</v>
      </c>
      <c r="R32">
        <v>1950</v>
      </c>
      <c r="S32">
        <v>10000</v>
      </c>
    </row>
    <row r="33" spans="1:19" hidden="1" x14ac:dyDescent="0.25">
      <c r="A33" t="s">
        <v>37</v>
      </c>
      <c r="B33" t="s">
        <v>79</v>
      </c>
      <c r="C33">
        <v>50</v>
      </c>
      <c r="D33">
        <v>100</v>
      </c>
      <c r="E33">
        <v>330</v>
      </c>
      <c r="F33">
        <v>480</v>
      </c>
      <c r="G33">
        <v>50</v>
      </c>
      <c r="H33">
        <v>50</v>
      </c>
      <c r="I33">
        <v>50</v>
      </c>
      <c r="J33">
        <v>150</v>
      </c>
      <c r="K33">
        <v>140</v>
      </c>
      <c r="L33">
        <v>80</v>
      </c>
      <c r="M33">
        <v>300</v>
      </c>
      <c r="N33">
        <v>520</v>
      </c>
      <c r="O33">
        <v>450</v>
      </c>
      <c r="P33">
        <v>100</v>
      </c>
      <c r="Q33">
        <v>300</v>
      </c>
      <c r="R33">
        <v>850</v>
      </c>
      <c r="S33">
        <v>2000</v>
      </c>
    </row>
    <row r="34" spans="1:19" hidden="1" x14ac:dyDescent="0.25">
      <c r="A34" t="s">
        <v>37</v>
      </c>
      <c r="B34" t="s">
        <v>73</v>
      </c>
      <c r="C34">
        <v>600</v>
      </c>
      <c r="D34">
        <v>600</v>
      </c>
      <c r="E34">
        <v>600</v>
      </c>
      <c r="F34">
        <v>1800</v>
      </c>
      <c r="G34">
        <v>500</v>
      </c>
      <c r="H34">
        <v>500</v>
      </c>
      <c r="I34">
        <v>1000</v>
      </c>
      <c r="J34">
        <v>2000</v>
      </c>
      <c r="K34">
        <v>700</v>
      </c>
      <c r="L34">
        <v>600</v>
      </c>
      <c r="M34">
        <v>500</v>
      </c>
      <c r="N34">
        <v>1800</v>
      </c>
      <c r="O34">
        <v>700</v>
      </c>
      <c r="P34">
        <v>700</v>
      </c>
      <c r="Q34">
        <v>500</v>
      </c>
      <c r="R34">
        <v>1900</v>
      </c>
      <c r="S34">
        <v>7500</v>
      </c>
    </row>
    <row r="35" spans="1:19" hidden="1" x14ac:dyDescent="0.25">
      <c r="A35" t="s">
        <v>37</v>
      </c>
      <c r="B35" t="s">
        <v>80</v>
      </c>
      <c r="C35">
        <v>300</v>
      </c>
      <c r="D35">
        <v>300</v>
      </c>
      <c r="E35">
        <v>250</v>
      </c>
      <c r="F35">
        <v>850</v>
      </c>
      <c r="G35">
        <v>200</v>
      </c>
      <c r="H35">
        <v>300</v>
      </c>
      <c r="I35">
        <v>350</v>
      </c>
      <c r="J35">
        <v>850</v>
      </c>
      <c r="K35">
        <v>450</v>
      </c>
      <c r="L35">
        <v>350</v>
      </c>
      <c r="M35">
        <v>400</v>
      </c>
      <c r="N35">
        <v>1200</v>
      </c>
      <c r="O35">
        <v>450</v>
      </c>
      <c r="P35">
        <v>400</v>
      </c>
      <c r="Q35">
        <v>250</v>
      </c>
      <c r="R35">
        <v>1100</v>
      </c>
      <c r="S35">
        <v>4000</v>
      </c>
    </row>
    <row r="36" spans="1:19" hidden="1" x14ac:dyDescent="0.25">
      <c r="A36" t="s">
        <v>37</v>
      </c>
      <c r="B36" t="s">
        <v>65</v>
      </c>
      <c r="C36">
        <v>2000000</v>
      </c>
      <c r="D36">
        <v>2000000</v>
      </c>
      <c r="E36">
        <v>1000000</v>
      </c>
      <c r="F36">
        <v>5000000</v>
      </c>
      <c r="G36">
        <v>3000000</v>
      </c>
      <c r="H36">
        <v>1000000</v>
      </c>
      <c r="I36">
        <v>2000000</v>
      </c>
      <c r="J36">
        <v>6000000</v>
      </c>
      <c r="K36">
        <v>500000</v>
      </c>
      <c r="L36">
        <v>500000</v>
      </c>
      <c r="M36">
        <v>200000</v>
      </c>
      <c r="N36">
        <v>1200000</v>
      </c>
      <c r="O36">
        <v>200000</v>
      </c>
      <c r="P36">
        <v>600000</v>
      </c>
      <c r="Q36">
        <v>2000000</v>
      </c>
      <c r="R36">
        <v>2800000</v>
      </c>
      <c r="S36">
        <v>15000000</v>
      </c>
    </row>
    <row r="37" spans="1:19" hidden="1" x14ac:dyDescent="0.25">
      <c r="A37" t="s">
        <v>27</v>
      </c>
      <c r="B37" t="s">
        <v>57</v>
      </c>
      <c r="C37">
        <v>500</v>
      </c>
      <c r="D37">
        <v>800</v>
      </c>
      <c r="E37">
        <v>100</v>
      </c>
      <c r="F37">
        <v>1400</v>
      </c>
      <c r="G37">
        <v>100</v>
      </c>
      <c r="H37">
        <v>100</v>
      </c>
      <c r="I37">
        <v>100</v>
      </c>
      <c r="J37">
        <v>300</v>
      </c>
      <c r="K37">
        <v>200</v>
      </c>
      <c r="L37">
        <v>546</v>
      </c>
      <c r="M37">
        <v>10500</v>
      </c>
      <c r="N37">
        <v>11246</v>
      </c>
      <c r="O37">
        <v>200000</v>
      </c>
      <c r="P37">
        <v>226100</v>
      </c>
      <c r="Q37">
        <v>60954</v>
      </c>
      <c r="R37">
        <v>487054</v>
      </c>
      <c r="S37">
        <v>500000</v>
      </c>
    </row>
    <row r="38" spans="1:19" hidden="1" x14ac:dyDescent="0.25">
      <c r="A38" t="s">
        <v>27</v>
      </c>
      <c r="B38" t="s">
        <v>58</v>
      </c>
      <c r="C38">
        <v>300</v>
      </c>
      <c r="D38">
        <v>1400</v>
      </c>
      <c r="E38">
        <v>6000</v>
      </c>
      <c r="F38">
        <v>7700</v>
      </c>
      <c r="G38">
        <v>6000</v>
      </c>
      <c r="H38">
        <v>2000</v>
      </c>
      <c r="I38">
        <v>400</v>
      </c>
      <c r="J38">
        <v>8400</v>
      </c>
      <c r="K38">
        <v>1500</v>
      </c>
      <c r="L38">
        <v>8000</v>
      </c>
      <c r="M38">
        <v>10000</v>
      </c>
      <c r="N38">
        <v>19500</v>
      </c>
      <c r="O38">
        <v>5000</v>
      </c>
      <c r="P38">
        <v>7400</v>
      </c>
      <c r="Q38">
        <v>2000</v>
      </c>
      <c r="R38">
        <v>14400</v>
      </c>
      <c r="S38">
        <v>50000</v>
      </c>
    </row>
    <row r="39" spans="1:19" hidden="1" x14ac:dyDescent="0.25">
      <c r="A39" t="s">
        <v>27</v>
      </c>
      <c r="B39" t="s">
        <v>59</v>
      </c>
      <c r="C39">
        <v>357</v>
      </c>
      <c r="D39">
        <v>1132</v>
      </c>
      <c r="E39">
        <v>7000</v>
      </c>
      <c r="F39">
        <v>8489</v>
      </c>
      <c r="G39">
        <v>8000</v>
      </c>
      <c r="H39">
        <v>2011</v>
      </c>
      <c r="I39">
        <v>100</v>
      </c>
      <c r="J39">
        <v>10111</v>
      </c>
      <c r="K39">
        <v>100</v>
      </c>
      <c r="L39">
        <v>500</v>
      </c>
      <c r="M39">
        <v>200</v>
      </c>
      <c r="N39">
        <v>800</v>
      </c>
      <c r="O39">
        <v>300</v>
      </c>
      <c r="P39">
        <v>100</v>
      </c>
      <c r="Q39">
        <v>200</v>
      </c>
      <c r="R39">
        <v>600</v>
      </c>
      <c r="S39">
        <v>20000</v>
      </c>
    </row>
    <row r="40" spans="1:19" hidden="1" x14ac:dyDescent="0.25">
      <c r="A40" t="s">
        <v>27</v>
      </c>
      <c r="B40" t="s">
        <v>60</v>
      </c>
      <c r="C40">
        <v>100</v>
      </c>
      <c r="D40">
        <v>100</v>
      </c>
      <c r="E40">
        <v>200</v>
      </c>
      <c r="F40">
        <v>400</v>
      </c>
      <c r="G40">
        <v>300</v>
      </c>
      <c r="H40">
        <v>400</v>
      </c>
      <c r="I40">
        <v>500</v>
      </c>
      <c r="J40">
        <v>1200</v>
      </c>
      <c r="K40">
        <v>300</v>
      </c>
      <c r="L40">
        <v>300</v>
      </c>
      <c r="M40">
        <v>1500</v>
      </c>
      <c r="N40">
        <v>2100</v>
      </c>
      <c r="O40">
        <v>1100</v>
      </c>
      <c r="P40">
        <v>1200</v>
      </c>
      <c r="Q40">
        <v>300</v>
      </c>
      <c r="R40">
        <v>2600</v>
      </c>
      <c r="S40">
        <v>6300</v>
      </c>
    </row>
    <row r="41" spans="1:19" hidden="1" x14ac:dyDescent="0.25">
      <c r="A41" t="s">
        <v>27</v>
      </c>
      <c r="B41" t="s">
        <v>61</v>
      </c>
      <c r="C41">
        <v>1200</v>
      </c>
      <c r="D41">
        <v>5000</v>
      </c>
      <c r="E41">
        <v>4000</v>
      </c>
      <c r="F41">
        <v>10200</v>
      </c>
      <c r="G41">
        <v>1500</v>
      </c>
      <c r="H41">
        <v>100</v>
      </c>
      <c r="I41">
        <v>100</v>
      </c>
      <c r="J41">
        <v>1700</v>
      </c>
      <c r="K41">
        <v>500</v>
      </c>
      <c r="L41">
        <v>2000</v>
      </c>
      <c r="M41">
        <v>18000</v>
      </c>
      <c r="N41">
        <v>20500</v>
      </c>
      <c r="O41">
        <v>15438</v>
      </c>
      <c r="P41">
        <v>2000</v>
      </c>
      <c r="Q41">
        <v>162</v>
      </c>
      <c r="R41">
        <v>17600</v>
      </c>
      <c r="S41">
        <v>50000</v>
      </c>
    </row>
    <row r="42" spans="1:19" hidden="1" x14ac:dyDescent="0.25">
      <c r="A42" t="s">
        <v>27</v>
      </c>
      <c r="B42" t="s">
        <v>62</v>
      </c>
      <c r="C42">
        <v>50</v>
      </c>
      <c r="D42">
        <v>50</v>
      </c>
      <c r="E42">
        <v>300</v>
      </c>
      <c r="F42">
        <v>400</v>
      </c>
      <c r="G42">
        <v>200</v>
      </c>
      <c r="H42">
        <v>100</v>
      </c>
      <c r="I42">
        <v>70</v>
      </c>
      <c r="J42">
        <v>370</v>
      </c>
      <c r="K42">
        <v>220</v>
      </c>
      <c r="L42">
        <v>200</v>
      </c>
      <c r="M42">
        <v>250</v>
      </c>
      <c r="N42">
        <v>670</v>
      </c>
      <c r="O42">
        <v>100</v>
      </c>
      <c r="P42">
        <v>200</v>
      </c>
      <c r="Q42">
        <v>20</v>
      </c>
      <c r="R42">
        <v>320</v>
      </c>
      <c r="S42">
        <v>1760</v>
      </c>
    </row>
    <row r="43" spans="1:19" hidden="1" x14ac:dyDescent="0.25">
      <c r="A43" t="s">
        <v>27</v>
      </c>
      <c r="B43" t="s">
        <v>63</v>
      </c>
      <c r="F43">
        <v>0</v>
      </c>
      <c r="G43">
        <v>500</v>
      </c>
      <c r="J43">
        <v>500</v>
      </c>
      <c r="M43">
        <v>500</v>
      </c>
      <c r="N43">
        <v>500</v>
      </c>
      <c r="R43">
        <v>0</v>
      </c>
      <c r="S43">
        <v>1000</v>
      </c>
    </row>
    <row r="44" spans="1:19" hidden="1" x14ac:dyDescent="0.25">
      <c r="A44" t="s">
        <v>27</v>
      </c>
      <c r="B44" t="s">
        <v>64</v>
      </c>
      <c r="C44">
        <v>112</v>
      </c>
      <c r="D44">
        <v>100</v>
      </c>
      <c r="E44">
        <v>100</v>
      </c>
      <c r="F44">
        <v>312</v>
      </c>
      <c r="G44">
        <v>100</v>
      </c>
      <c r="H44">
        <v>50</v>
      </c>
      <c r="I44">
        <v>70</v>
      </c>
      <c r="J44">
        <v>220</v>
      </c>
      <c r="K44">
        <v>250</v>
      </c>
      <c r="L44">
        <v>400</v>
      </c>
      <c r="M44">
        <v>600</v>
      </c>
      <c r="N44">
        <v>1250</v>
      </c>
      <c r="O44">
        <v>78</v>
      </c>
      <c r="P44">
        <v>100</v>
      </c>
      <c r="Q44">
        <v>40</v>
      </c>
      <c r="R44">
        <v>218</v>
      </c>
      <c r="S44">
        <v>2000</v>
      </c>
    </row>
    <row r="45" spans="1:19" hidden="1" x14ac:dyDescent="0.25">
      <c r="A45" t="s">
        <v>27</v>
      </c>
      <c r="B45" t="s">
        <v>65</v>
      </c>
      <c r="C45">
        <v>8230000</v>
      </c>
      <c r="D45">
        <v>8500000</v>
      </c>
      <c r="E45">
        <v>7000000</v>
      </c>
      <c r="F45">
        <v>23730000</v>
      </c>
      <c r="G45">
        <v>8500000</v>
      </c>
      <c r="H45">
        <v>6000000</v>
      </c>
      <c r="I45">
        <v>6450000</v>
      </c>
      <c r="J45">
        <v>20950000</v>
      </c>
      <c r="K45">
        <v>2500000</v>
      </c>
      <c r="L45">
        <v>4100000</v>
      </c>
      <c r="M45">
        <v>9850000</v>
      </c>
      <c r="N45">
        <v>16450000</v>
      </c>
      <c r="O45">
        <v>8370000</v>
      </c>
      <c r="P45">
        <v>8500000</v>
      </c>
      <c r="Q45">
        <v>7000000</v>
      </c>
      <c r="R45">
        <v>23870000</v>
      </c>
      <c r="S45">
        <v>85000000</v>
      </c>
    </row>
    <row r="46" spans="1:19" hidden="1" x14ac:dyDescent="0.25">
      <c r="A46" t="s">
        <v>39</v>
      </c>
      <c r="B46" t="s">
        <v>58</v>
      </c>
      <c r="C46">
        <v>100</v>
      </c>
      <c r="D46">
        <v>200</v>
      </c>
      <c r="E46">
        <v>150</v>
      </c>
      <c r="F46">
        <v>450</v>
      </c>
      <c r="G46">
        <v>100</v>
      </c>
      <c r="H46">
        <v>50</v>
      </c>
      <c r="I46">
        <v>100</v>
      </c>
      <c r="J46">
        <v>250</v>
      </c>
      <c r="K46">
        <v>100</v>
      </c>
      <c r="L46">
        <v>100</v>
      </c>
      <c r="M46">
        <v>1000</v>
      </c>
      <c r="N46">
        <v>1200</v>
      </c>
      <c r="O46">
        <v>1200</v>
      </c>
      <c r="P46">
        <v>500</v>
      </c>
      <c r="Q46">
        <v>400</v>
      </c>
      <c r="R46">
        <v>2100</v>
      </c>
      <c r="S46">
        <v>4000</v>
      </c>
    </row>
    <row r="47" spans="1:19" hidden="1" x14ac:dyDescent="0.25">
      <c r="A47" t="s">
        <v>39</v>
      </c>
      <c r="B47" t="s">
        <v>59</v>
      </c>
      <c r="C47">
        <v>150</v>
      </c>
      <c r="D47">
        <v>400</v>
      </c>
      <c r="E47">
        <v>1850</v>
      </c>
      <c r="F47">
        <v>2400</v>
      </c>
      <c r="G47">
        <v>1800</v>
      </c>
      <c r="H47">
        <v>300</v>
      </c>
      <c r="I47">
        <v>150</v>
      </c>
      <c r="J47">
        <v>2250</v>
      </c>
      <c r="K47">
        <v>100</v>
      </c>
      <c r="L47">
        <v>50</v>
      </c>
      <c r="M47">
        <v>50</v>
      </c>
      <c r="N47">
        <v>200</v>
      </c>
      <c r="O47">
        <v>50</v>
      </c>
      <c r="P47">
        <v>50</v>
      </c>
      <c r="Q47">
        <v>50</v>
      </c>
      <c r="R47">
        <v>150</v>
      </c>
      <c r="S47">
        <v>5000</v>
      </c>
    </row>
    <row r="48" spans="1:19" hidden="1" x14ac:dyDescent="0.25">
      <c r="A48" t="s">
        <v>39</v>
      </c>
      <c r="B48" t="s">
        <v>60</v>
      </c>
      <c r="C48">
        <v>150</v>
      </c>
      <c r="D48">
        <v>400</v>
      </c>
      <c r="E48">
        <v>1850</v>
      </c>
      <c r="F48">
        <v>2400</v>
      </c>
      <c r="G48">
        <v>1800</v>
      </c>
      <c r="H48">
        <v>300</v>
      </c>
      <c r="I48">
        <v>150</v>
      </c>
      <c r="J48">
        <v>2250</v>
      </c>
      <c r="K48">
        <v>100</v>
      </c>
      <c r="L48">
        <v>50</v>
      </c>
      <c r="M48">
        <v>50</v>
      </c>
      <c r="N48">
        <v>200</v>
      </c>
      <c r="O48">
        <v>50</v>
      </c>
      <c r="P48">
        <v>50</v>
      </c>
      <c r="Q48">
        <v>50</v>
      </c>
      <c r="R48">
        <v>150</v>
      </c>
      <c r="S48">
        <v>5000</v>
      </c>
    </row>
    <row r="49" spans="1:19" hidden="1" x14ac:dyDescent="0.25">
      <c r="A49" t="s">
        <v>39</v>
      </c>
      <c r="B49" t="s">
        <v>61</v>
      </c>
      <c r="C49">
        <v>450</v>
      </c>
      <c r="D49">
        <v>400</v>
      </c>
      <c r="E49">
        <v>150</v>
      </c>
      <c r="F49">
        <v>1000</v>
      </c>
      <c r="G49">
        <v>250</v>
      </c>
      <c r="H49">
        <v>300</v>
      </c>
      <c r="I49">
        <v>100</v>
      </c>
      <c r="J49">
        <v>650</v>
      </c>
      <c r="K49">
        <v>1000</v>
      </c>
      <c r="L49">
        <v>1500</v>
      </c>
      <c r="M49">
        <v>2500</v>
      </c>
      <c r="N49">
        <v>5000</v>
      </c>
      <c r="O49">
        <v>1000</v>
      </c>
      <c r="P49">
        <v>150</v>
      </c>
      <c r="Q49">
        <v>200</v>
      </c>
      <c r="R49">
        <v>1350</v>
      </c>
      <c r="S49">
        <v>8000</v>
      </c>
    </row>
    <row r="50" spans="1:19" hidden="1" x14ac:dyDescent="0.25">
      <c r="A50" t="s">
        <v>39</v>
      </c>
      <c r="B50" t="s">
        <v>81</v>
      </c>
      <c r="C50">
        <v>50</v>
      </c>
      <c r="D50">
        <v>500</v>
      </c>
      <c r="E50">
        <v>100</v>
      </c>
      <c r="F50">
        <v>650</v>
      </c>
      <c r="G50">
        <v>200</v>
      </c>
      <c r="H50">
        <v>100</v>
      </c>
      <c r="I50">
        <v>50</v>
      </c>
      <c r="J50">
        <v>350</v>
      </c>
      <c r="K50">
        <v>100</v>
      </c>
      <c r="L50">
        <v>500</v>
      </c>
      <c r="M50">
        <v>850</v>
      </c>
      <c r="N50">
        <v>1450</v>
      </c>
      <c r="O50">
        <v>300</v>
      </c>
      <c r="P50">
        <v>100</v>
      </c>
      <c r="Q50">
        <v>150</v>
      </c>
      <c r="R50">
        <v>550</v>
      </c>
      <c r="S50">
        <v>3000</v>
      </c>
    </row>
    <row r="51" spans="1:19" hidden="1" x14ac:dyDescent="0.25">
      <c r="A51" t="s">
        <v>39</v>
      </c>
      <c r="B51" t="s">
        <v>62</v>
      </c>
      <c r="C51">
        <v>20</v>
      </c>
      <c r="D51">
        <v>30</v>
      </c>
      <c r="E51">
        <v>30</v>
      </c>
      <c r="F51">
        <v>80</v>
      </c>
      <c r="G51">
        <v>50</v>
      </c>
      <c r="H51">
        <v>50</v>
      </c>
      <c r="I51">
        <v>50</v>
      </c>
      <c r="J51">
        <v>150</v>
      </c>
      <c r="K51">
        <v>50</v>
      </c>
      <c r="L51">
        <v>150</v>
      </c>
      <c r="M51">
        <v>320</v>
      </c>
      <c r="N51">
        <v>520</v>
      </c>
      <c r="O51">
        <v>150</v>
      </c>
      <c r="P51">
        <v>50</v>
      </c>
      <c r="Q51">
        <v>50</v>
      </c>
      <c r="R51">
        <v>250</v>
      </c>
      <c r="S51">
        <v>1000</v>
      </c>
    </row>
    <row r="52" spans="1:19" hidden="1" x14ac:dyDescent="0.25">
      <c r="A52" t="s">
        <v>39</v>
      </c>
      <c r="B52" t="s">
        <v>64</v>
      </c>
      <c r="C52">
        <v>20</v>
      </c>
      <c r="D52">
        <v>30</v>
      </c>
      <c r="E52">
        <v>50</v>
      </c>
      <c r="F52">
        <v>100</v>
      </c>
      <c r="G52">
        <v>40</v>
      </c>
      <c r="H52">
        <v>50</v>
      </c>
      <c r="I52">
        <v>30</v>
      </c>
      <c r="J52">
        <v>120</v>
      </c>
      <c r="K52">
        <v>40</v>
      </c>
      <c r="L52">
        <v>70</v>
      </c>
      <c r="M52">
        <v>70</v>
      </c>
      <c r="N52">
        <v>180</v>
      </c>
      <c r="O52">
        <v>50</v>
      </c>
      <c r="P52">
        <v>30</v>
      </c>
      <c r="Q52">
        <v>20</v>
      </c>
      <c r="R52">
        <v>100</v>
      </c>
      <c r="S52">
        <v>500</v>
      </c>
    </row>
    <row r="53" spans="1:19" hidden="1" x14ac:dyDescent="0.25">
      <c r="A53" t="s">
        <v>39</v>
      </c>
      <c r="B53" t="s">
        <v>57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hidden="1" x14ac:dyDescent="0.25">
      <c r="A54" t="s">
        <v>39</v>
      </c>
      <c r="B54" t="s">
        <v>82</v>
      </c>
      <c r="C54">
        <v>300000</v>
      </c>
      <c r="D54">
        <v>600000</v>
      </c>
      <c r="E54">
        <v>550000</v>
      </c>
      <c r="F54">
        <v>1450000</v>
      </c>
      <c r="G54">
        <v>850000</v>
      </c>
      <c r="H54">
        <v>400000</v>
      </c>
      <c r="I54">
        <v>300000</v>
      </c>
      <c r="J54">
        <v>1550000</v>
      </c>
      <c r="K54">
        <v>1300000</v>
      </c>
      <c r="L54">
        <v>1600000</v>
      </c>
      <c r="M54">
        <v>3650000</v>
      </c>
      <c r="N54">
        <v>6550000</v>
      </c>
      <c r="O54">
        <v>2300000</v>
      </c>
      <c r="P54">
        <v>2100000</v>
      </c>
      <c r="Q54">
        <v>1050000</v>
      </c>
      <c r="R54">
        <v>5450000</v>
      </c>
      <c r="S54">
        <v>15000000</v>
      </c>
    </row>
    <row r="55" spans="1:19" hidden="1" x14ac:dyDescent="0.25">
      <c r="A55" t="s">
        <v>35</v>
      </c>
      <c r="B55" t="s">
        <v>57</v>
      </c>
      <c r="C55" t="s">
        <v>84</v>
      </c>
      <c r="D55" t="s">
        <v>84</v>
      </c>
      <c r="E55" t="s">
        <v>84</v>
      </c>
      <c r="F55" t="s">
        <v>84</v>
      </c>
      <c r="G55">
        <v>0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</row>
    <row r="56" spans="1:19" hidden="1" x14ac:dyDescent="0.25">
      <c r="A56" t="s">
        <v>35</v>
      </c>
      <c r="B56" t="s">
        <v>58</v>
      </c>
      <c r="C56">
        <v>250</v>
      </c>
      <c r="D56">
        <v>300</v>
      </c>
      <c r="E56">
        <v>350</v>
      </c>
      <c r="F56">
        <v>900</v>
      </c>
      <c r="G56">
        <v>230</v>
      </c>
      <c r="H56">
        <v>340</v>
      </c>
      <c r="I56">
        <v>30</v>
      </c>
      <c r="J56">
        <v>600</v>
      </c>
      <c r="K56">
        <v>50</v>
      </c>
      <c r="L56">
        <v>1000</v>
      </c>
      <c r="M56">
        <v>2400</v>
      </c>
      <c r="N56">
        <v>3450</v>
      </c>
      <c r="O56">
        <v>4000</v>
      </c>
      <c r="P56">
        <v>1600</v>
      </c>
      <c r="Q56">
        <v>1846</v>
      </c>
      <c r="R56">
        <v>7446</v>
      </c>
      <c r="S56">
        <v>12396</v>
      </c>
    </row>
    <row r="57" spans="1:19" hidden="1" x14ac:dyDescent="0.25">
      <c r="A57" t="s">
        <v>35</v>
      </c>
      <c r="B57" t="s">
        <v>59</v>
      </c>
      <c r="C57">
        <v>30</v>
      </c>
      <c r="D57">
        <v>700</v>
      </c>
      <c r="E57">
        <v>1200</v>
      </c>
      <c r="F57">
        <v>1930</v>
      </c>
      <c r="G57">
        <v>770</v>
      </c>
      <c r="H57">
        <v>90</v>
      </c>
      <c r="I57">
        <v>10</v>
      </c>
      <c r="J57">
        <v>870</v>
      </c>
      <c r="K57">
        <v>5</v>
      </c>
      <c r="L57">
        <v>10</v>
      </c>
      <c r="M57">
        <v>500</v>
      </c>
      <c r="N57">
        <v>515</v>
      </c>
      <c r="O57">
        <v>885</v>
      </c>
      <c r="P57">
        <v>550</v>
      </c>
      <c r="Q57">
        <v>250</v>
      </c>
      <c r="R57">
        <v>1685</v>
      </c>
      <c r="S57">
        <v>5000</v>
      </c>
    </row>
    <row r="58" spans="1:19" hidden="1" x14ac:dyDescent="0.25">
      <c r="A58" t="s">
        <v>35</v>
      </c>
      <c r="B58" t="s">
        <v>60</v>
      </c>
      <c r="C58">
        <v>100</v>
      </c>
      <c r="D58">
        <v>90</v>
      </c>
      <c r="E58">
        <v>100</v>
      </c>
      <c r="F58">
        <v>290</v>
      </c>
      <c r="G58">
        <v>120</v>
      </c>
      <c r="H58">
        <v>50</v>
      </c>
      <c r="I58">
        <v>30</v>
      </c>
      <c r="J58">
        <v>200</v>
      </c>
      <c r="K58">
        <v>140</v>
      </c>
      <c r="L58">
        <v>50</v>
      </c>
      <c r="M58">
        <v>250</v>
      </c>
      <c r="N58">
        <v>440</v>
      </c>
      <c r="O58">
        <v>100</v>
      </c>
      <c r="P58">
        <v>80</v>
      </c>
      <c r="Q58">
        <v>150</v>
      </c>
      <c r="R58">
        <v>330</v>
      </c>
      <c r="S58">
        <v>1260</v>
      </c>
    </row>
    <row r="59" spans="1:19" hidden="1" x14ac:dyDescent="0.25">
      <c r="A59" t="s">
        <v>35</v>
      </c>
      <c r="B59" t="s">
        <v>61</v>
      </c>
      <c r="C59">
        <v>300</v>
      </c>
      <c r="D59">
        <v>8200</v>
      </c>
      <c r="E59">
        <v>6000</v>
      </c>
      <c r="F59">
        <v>14500</v>
      </c>
      <c r="G59">
        <v>800</v>
      </c>
      <c r="H59">
        <v>2200</v>
      </c>
      <c r="I59">
        <v>60</v>
      </c>
      <c r="J59">
        <v>3060</v>
      </c>
      <c r="K59">
        <v>60</v>
      </c>
      <c r="L59">
        <v>80</v>
      </c>
      <c r="M59">
        <v>200</v>
      </c>
      <c r="N59">
        <v>340</v>
      </c>
      <c r="O59">
        <v>5100</v>
      </c>
      <c r="P59">
        <v>3100</v>
      </c>
      <c r="Q59">
        <v>3900</v>
      </c>
      <c r="R59">
        <v>12100</v>
      </c>
      <c r="S59">
        <v>30000</v>
      </c>
    </row>
    <row r="60" spans="1:19" hidden="1" x14ac:dyDescent="0.25">
      <c r="A60" t="s">
        <v>35</v>
      </c>
      <c r="B60" t="s">
        <v>67</v>
      </c>
      <c r="C60">
        <v>40</v>
      </c>
      <c r="D60">
        <v>10</v>
      </c>
      <c r="F60">
        <v>50</v>
      </c>
      <c r="J60">
        <v>0</v>
      </c>
      <c r="L60">
        <v>200</v>
      </c>
      <c r="M60">
        <v>250</v>
      </c>
      <c r="N60">
        <v>450</v>
      </c>
      <c r="O60">
        <v>350</v>
      </c>
      <c r="P60">
        <v>100</v>
      </c>
      <c r="Q60">
        <v>50</v>
      </c>
      <c r="R60">
        <v>500</v>
      </c>
      <c r="S60">
        <v>1000</v>
      </c>
    </row>
    <row r="61" spans="1:19" hidden="1" x14ac:dyDescent="0.25">
      <c r="A61" t="s">
        <v>35</v>
      </c>
      <c r="B61" t="s">
        <v>64</v>
      </c>
      <c r="C61">
        <v>200</v>
      </c>
      <c r="D61">
        <v>400</v>
      </c>
      <c r="E61">
        <v>450</v>
      </c>
      <c r="F61">
        <v>1050</v>
      </c>
      <c r="G61">
        <v>200</v>
      </c>
      <c r="H61">
        <v>200</v>
      </c>
      <c r="I61">
        <v>40</v>
      </c>
      <c r="J61">
        <v>440</v>
      </c>
      <c r="K61">
        <v>35</v>
      </c>
      <c r="L61">
        <v>20</v>
      </c>
      <c r="M61">
        <v>85</v>
      </c>
      <c r="N61">
        <v>140</v>
      </c>
      <c r="O61">
        <v>115</v>
      </c>
      <c r="P61">
        <v>140</v>
      </c>
      <c r="Q61">
        <v>115</v>
      </c>
      <c r="R61">
        <v>370</v>
      </c>
      <c r="S61">
        <v>2000</v>
      </c>
    </row>
    <row r="62" spans="1:19" hidden="1" x14ac:dyDescent="0.25">
      <c r="A62" t="s">
        <v>35</v>
      </c>
      <c r="B62" t="s">
        <v>83</v>
      </c>
      <c r="C62">
        <v>1400000</v>
      </c>
      <c r="D62">
        <v>2000000</v>
      </c>
      <c r="E62">
        <v>1800000</v>
      </c>
      <c r="F62">
        <v>5200000</v>
      </c>
      <c r="G62">
        <v>1500000</v>
      </c>
      <c r="H62">
        <v>2000000</v>
      </c>
      <c r="I62">
        <v>900000</v>
      </c>
      <c r="J62">
        <v>4400000</v>
      </c>
      <c r="K62">
        <v>1100000</v>
      </c>
      <c r="L62">
        <v>2100000</v>
      </c>
      <c r="M62">
        <v>1200000</v>
      </c>
      <c r="N62">
        <v>4400000</v>
      </c>
      <c r="O62">
        <v>1500000</v>
      </c>
      <c r="P62">
        <v>2000000</v>
      </c>
      <c r="Q62">
        <v>2500000</v>
      </c>
      <c r="R62">
        <v>6000000</v>
      </c>
      <c r="S62">
        <v>20000000</v>
      </c>
    </row>
    <row r="63" spans="1:19" hidden="1" x14ac:dyDescent="0.25">
      <c r="A63" t="s">
        <v>33</v>
      </c>
      <c r="B63" t="s">
        <v>57</v>
      </c>
      <c r="C63">
        <v>35000</v>
      </c>
      <c r="D63">
        <v>47500</v>
      </c>
      <c r="E63">
        <v>17500</v>
      </c>
      <c r="F63">
        <v>100000</v>
      </c>
      <c r="G63">
        <v>9000</v>
      </c>
      <c r="H63">
        <v>8500</v>
      </c>
      <c r="I63">
        <v>10000</v>
      </c>
      <c r="J63">
        <v>27500</v>
      </c>
      <c r="K63">
        <v>55500</v>
      </c>
      <c r="L63">
        <v>138000</v>
      </c>
      <c r="M63">
        <v>118500</v>
      </c>
      <c r="N63">
        <v>312000</v>
      </c>
      <c r="O63">
        <v>76000</v>
      </c>
      <c r="P63">
        <v>24500</v>
      </c>
      <c r="Q63">
        <v>60000</v>
      </c>
      <c r="R63">
        <v>160500</v>
      </c>
      <c r="S63">
        <v>600000</v>
      </c>
    </row>
    <row r="64" spans="1:19" hidden="1" x14ac:dyDescent="0.25">
      <c r="A64" t="s">
        <v>33</v>
      </c>
      <c r="B64" t="s">
        <v>58</v>
      </c>
      <c r="C64">
        <v>150</v>
      </c>
      <c r="D64">
        <v>400</v>
      </c>
      <c r="E64">
        <v>650</v>
      </c>
      <c r="F64">
        <v>1200</v>
      </c>
      <c r="G64">
        <v>650</v>
      </c>
      <c r="H64">
        <v>650</v>
      </c>
      <c r="I64">
        <v>950</v>
      </c>
      <c r="J64">
        <v>2250</v>
      </c>
      <c r="K64">
        <v>1250</v>
      </c>
      <c r="L64">
        <v>900</v>
      </c>
      <c r="M64">
        <v>1150</v>
      </c>
      <c r="N64">
        <v>3300</v>
      </c>
      <c r="O64">
        <v>950</v>
      </c>
      <c r="P64">
        <v>1150</v>
      </c>
      <c r="Q64">
        <v>1150</v>
      </c>
      <c r="R64">
        <v>3250</v>
      </c>
      <c r="S64">
        <v>10000</v>
      </c>
    </row>
    <row r="65" spans="1:19" hidden="1" x14ac:dyDescent="0.25">
      <c r="A65" t="s">
        <v>33</v>
      </c>
      <c r="B65" t="s">
        <v>59</v>
      </c>
      <c r="C65">
        <v>0</v>
      </c>
      <c r="D65">
        <v>0</v>
      </c>
      <c r="E65">
        <v>0</v>
      </c>
      <c r="F65">
        <v>0</v>
      </c>
      <c r="G65">
        <v>100</v>
      </c>
      <c r="H65">
        <v>300</v>
      </c>
      <c r="I65">
        <v>300</v>
      </c>
      <c r="J65">
        <v>700</v>
      </c>
      <c r="K65">
        <v>300</v>
      </c>
      <c r="L65">
        <v>0</v>
      </c>
      <c r="M65">
        <v>100</v>
      </c>
      <c r="N65">
        <v>400</v>
      </c>
      <c r="O65">
        <v>100</v>
      </c>
      <c r="P65">
        <v>0</v>
      </c>
      <c r="Q65">
        <v>0</v>
      </c>
      <c r="R65">
        <v>100</v>
      </c>
      <c r="S65">
        <v>1200</v>
      </c>
    </row>
    <row r="66" spans="1:19" hidden="1" x14ac:dyDescent="0.25">
      <c r="A66" t="s">
        <v>33</v>
      </c>
      <c r="B66" t="s">
        <v>60</v>
      </c>
      <c r="C66">
        <v>0</v>
      </c>
      <c r="D66">
        <v>0</v>
      </c>
      <c r="E66">
        <v>100</v>
      </c>
      <c r="F66">
        <v>100</v>
      </c>
      <c r="G66">
        <v>0</v>
      </c>
      <c r="H66">
        <v>100</v>
      </c>
      <c r="I66">
        <v>0</v>
      </c>
      <c r="J66">
        <v>100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200</v>
      </c>
    </row>
    <row r="67" spans="1:19" hidden="1" x14ac:dyDescent="0.25">
      <c r="A67" t="s">
        <v>33</v>
      </c>
      <c r="B67" t="s">
        <v>61</v>
      </c>
      <c r="C67">
        <v>1000</v>
      </c>
      <c r="D67">
        <v>2000</v>
      </c>
      <c r="E67">
        <v>0</v>
      </c>
      <c r="F67">
        <v>3000</v>
      </c>
      <c r="G67">
        <v>0</v>
      </c>
      <c r="H67">
        <v>2000</v>
      </c>
      <c r="I67">
        <v>3000</v>
      </c>
      <c r="J67">
        <v>5000</v>
      </c>
      <c r="K67">
        <v>2000</v>
      </c>
      <c r="L67">
        <v>0</v>
      </c>
      <c r="M67">
        <v>0</v>
      </c>
      <c r="N67">
        <v>2000</v>
      </c>
      <c r="O67">
        <v>0</v>
      </c>
      <c r="P67">
        <v>0</v>
      </c>
      <c r="Q67">
        <v>0</v>
      </c>
      <c r="R67">
        <v>0</v>
      </c>
      <c r="S67">
        <v>10000</v>
      </c>
    </row>
    <row r="68" spans="1:19" hidden="1" x14ac:dyDescent="0.25">
      <c r="A68" t="s">
        <v>33</v>
      </c>
      <c r="B68" t="s">
        <v>62</v>
      </c>
      <c r="F68">
        <v>0</v>
      </c>
      <c r="G68">
        <v>100</v>
      </c>
      <c r="H68">
        <v>100</v>
      </c>
      <c r="J68">
        <v>200</v>
      </c>
      <c r="N68">
        <v>0</v>
      </c>
      <c r="R68">
        <v>0</v>
      </c>
      <c r="S68">
        <v>200</v>
      </c>
    </row>
    <row r="69" spans="1:19" hidden="1" x14ac:dyDescent="0.25">
      <c r="A69" t="s">
        <v>33</v>
      </c>
      <c r="B69" t="s">
        <v>63</v>
      </c>
      <c r="F69">
        <v>0</v>
      </c>
      <c r="J69">
        <v>0</v>
      </c>
      <c r="N69">
        <v>0</v>
      </c>
      <c r="R69">
        <v>0</v>
      </c>
      <c r="S69">
        <v>0</v>
      </c>
    </row>
    <row r="70" spans="1:19" hidden="1" x14ac:dyDescent="0.25">
      <c r="A70" t="s">
        <v>33</v>
      </c>
      <c r="B70" t="s">
        <v>64</v>
      </c>
      <c r="C70">
        <v>100</v>
      </c>
      <c r="D70">
        <v>100</v>
      </c>
      <c r="E70">
        <v>200</v>
      </c>
      <c r="F70">
        <v>400</v>
      </c>
      <c r="G70">
        <v>0</v>
      </c>
      <c r="H70">
        <v>200</v>
      </c>
      <c r="I70">
        <v>200</v>
      </c>
      <c r="J70">
        <v>400</v>
      </c>
      <c r="K70">
        <v>200</v>
      </c>
      <c r="M70">
        <v>200</v>
      </c>
      <c r="N70">
        <v>400</v>
      </c>
      <c r="O70">
        <v>200</v>
      </c>
      <c r="P70">
        <v>100</v>
      </c>
      <c r="R70">
        <v>300</v>
      </c>
      <c r="S70">
        <v>1500</v>
      </c>
    </row>
    <row r="71" spans="1:19" hidden="1" x14ac:dyDescent="0.25">
      <c r="A71" t="s">
        <v>33</v>
      </c>
      <c r="B71" t="s">
        <v>65</v>
      </c>
      <c r="C71">
        <v>1500000</v>
      </c>
      <c r="D71">
        <v>2500000</v>
      </c>
      <c r="E71">
        <v>3500000</v>
      </c>
      <c r="F71">
        <v>7500000</v>
      </c>
      <c r="G71">
        <v>3000000</v>
      </c>
      <c r="H71">
        <v>3000000</v>
      </c>
      <c r="I71">
        <v>3500000</v>
      </c>
      <c r="J71">
        <v>9500000</v>
      </c>
      <c r="K71">
        <v>4000000</v>
      </c>
      <c r="L71">
        <v>4000000</v>
      </c>
      <c r="M71">
        <v>3500000</v>
      </c>
      <c r="N71">
        <v>11500000</v>
      </c>
      <c r="O71">
        <v>3500000</v>
      </c>
      <c r="P71">
        <v>3500000</v>
      </c>
      <c r="Q71">
        <v>4500000</v>
      </c>
      <c r="R71">
        <v>11500000</v>
      </c>
      <c r="S71">
        <v>40000000</v>
      </c>
    </row>
    <row r="72" spans="1:19" hidden="1" x14ac:dyDescent="0.25">
      <c r="A72" t="s">
        <v>25</v>
      </c>
      <c r="B72" t="s">
        <v>57</v>
      </c>
      <c r="C72">
        <v>4000</v>
      </c>
      <c r="D72">
        <v>3500</v>
      </c>
      <c r="E72">
        <v>3500</v>
      </c>
      <c r="F72">
        <v>11000</v>
      </c>
      <c r="G72">
        <v>5000</v>
      </c>
      <c r="H72">
        <v>5000</v>
      </c>
      <c r="I72">
        <v>6000</v>
      </c>
      <c r="J72">
        <v>16000</v>
      </c>
      <c r="K72">
        <v>50000</v>
      </c>
      <c r="L72">
        <v>98000</v>
      </c>
      <c r="M72">
        <v>300000</v>
      </c>
      <c r="N72">
        <v>448000</v>
      </c>
      <c r="O72">
        <v>100000</v>
      </c>
      <c r="P72">
        <v>100000</v>
      </c>
      <c r="Q72">
        <v>100000</v>
      </c>
      <c r="R72">
        <v>300000</v>
      </c>
      <c r="S72">
        <v>775000</v>
      </c>
    </row>
    <row r="73" spans="1:19" hidden="1" x14ac:dyDescent="0.25">
      <c r="A73" t="s">
        <v>25</v>
      </c>
      <c r="B73" t="s">
        <v>58</v>
      </c>
      <c r="C73">
        <v>1600</v>
      </c>
      <c r="D73">
        <v>1500</v>
      </c>
      <c r="E73">
        <v>1000</v>
      </c>
      <c r="F73">
        <v>4100</v>
      </c>
      <c r="G73">
        <v>1000</v>
      </c>
      <c r="H73">
        <v>1100</v>
      </c>
      <c r="I73">
        <v>1734</v>
      </c>
      <c r="J73">
        <v>3834</v>
      </c>
      <c r="K73">
        <v>2000</v>
      </c>
      <c r="L73">
        <v>5000</v>
      </c>
      <c r="M73">
        <v>7500</v>
      </c>
      <c r="N73">
        <v>14500</v>
      </c>
      <c r="O73">
        <v>6000</v>
      </c>
      <c r="P73">
        <v>6000</v>
      </c>
      <c r="Q73">
        <v>1500</v>
      </c>
      <c r="R73">
        <v>13500</v>
      </c>
      <c r="S73">
        <v>35934</v>
      </c>
    </row>
    <row r="74" spans="1:19" hidden="1" x14ac:dyDescent="0.25">
      <c r="A74" t="s">
        <v>25</v>
      </c>
      <c r="B74" t="s">
        <v>59</v>
      </c>
      <c r="C74">
        <v>200</v>
      </c>
      <c r="D74">
        <v>500</v>
      </c>
      <c r="E74">
        <v>1500</v>
      </c>
      <c r="F74">
        <v>2200</v>
      </c>
      <c r="G74">
        <v>1000</v>
      </c>
      <c r="H74">
        <v>2000</v>
      </c>
      <c r="I74">
        <v>2300</v>
      </c>
      <c r="J74">
        <v>5300</v>
      </c>
      <c r="K74">
        <v>2800</v>
      </c>
      <c r="L74">
        <v>3500</v>
      </c>
      <c r="M74">
        <v>4000</v>
      </c>
      <c r="N74">
        <v>10300</v>
      </c>
      <c r="O74">
        <v>1500</v>
      </c>
      <c r="P74">
        <v>500</v>
      </c>
      <c r="Q74">
        <v>200</v>
      </c>
      <c r="R74">
        <v>2200</v>
      </c>
      <c r="S74">
        <v>20000</v>
      </c>
    </row>
    <row r="75" spans="1:19" hidden="1" x14ac:dyDescent="0.25">
      <c r="A75" t="s">
        <v>25</v>
      </c>
      <c r="B75" t="s">
        <v>60</v>
      </c>
      <c r="C75">
        <v>250</v>
      </c>
      <c r="D75">
        <v>500</v>
      </c>
      <c r="E75">
        <v>800</v>
      </c>
      <c r="F75">
        <v>1550</v>
      </c>
      <c r="G75">
        <v>1000</v>
      </c>
      <c r="H75">
        <v>1000</v>
      </c>
      <c r="I75">
        <v>550</v>
      </c>
      <c r="J75">
        <v>2550</v>
      </c>
      <c r="K75">
        <v>1200</v>
      </c>
      <c r="L75">
        <v>1500</v>
      </c>
      <c r="M75">
        <v>1550</v>
      </c>
      <c r="N75">
        <v>4250</v>
      </c>
      <c r="O75">
        <v>1050</v>
      </c>
      <c r="P75">
        <v>430</v>
      </c>
      <c r="Q75">
        <v>250</v>
      </c>
      <c r="R75">
        <v>1730</v>
      </c>
      <c r="S75">
        <v>10080</v>
      </c>
    </row>
    <row r="76" spans="1:19" hidden="1" x14ac:dyDescent="0.25">
      <c r="A76" t="s">
        <v>25</v>
      </c>
      <c r="B76" t="s">
        <v>61</v>
      </c>
      <c r="C76">
        <v>650</v>
      </c>
      <c r="D76">
        <v>2500</v>
      </c>
      <c r="E76">
        <v>2500</v>
      </c>
      <c r="F76">
        <v>5650</v>
      </c>
      <c r="G76">
        <v>1000</v>
      </c>
      <c r="H76">
        <v>5000</v>
      </c>
      <c r="I76">
        <v>1000</v>
      </c>
      <c r="J76">
        <v>7000</v>
      </c>
      <c r="K76">
        <v>2000</v>
      </c>
      <c r="L76">
        <v>5000</v>
      </c>
      <c r="M76">
        <v>5000</v>
      </c>
      <c r="N76">
        <v>12000</v>
      </c>
      <c r="O76">
        <v>5000</v>
      </c>
      <c r="P76">
        <v>4500</v>
      </c>
      <c r="Q76">
        <v>850</v>
      </c>
      <c r="R76">
        <v>10350</v>
      </c>
      <c r="S76">
        <v>35000</v>
      </c>
    </row>
    <row r="77" spans="1:19" hidden="1" x14ac:dyDescent="0.25">
      <c r="A77" t="s">
        <v>25</v>
      </c>
      <c r="B77" t="s">
        <v>62</v>
      </c>
      <c r="C77">
        <v>50</v>
      </c>
      <c r="D77">
        <v>100</v>
      </c>
      <c r="E77">
        <v>100</v>
      </c>
      <c r="F77">
        <v>250</v>
      </c>
      <c r="G77">
        <v>50</v>
      </c>
      <c r="H77">
        <v>50</v>
      </c>
      <c r="I77">
        <v>50</v>
      </c>
      <c r="J77">
        <v>150</v>
      </c>
      <c r="K77">
        <v>100</v>
      </c>
      <c r="L77">
        <v>100</v>
      </c>
      <c r="M77">
        <v>100</v>
      </c>
      <c r="N77">
        <v>300</v>
      </c>
      <c r="O77">
        <v>100</v>
      </c>
      <c r="P77">
        <v>100</v>
      </c>
      <c r="Q77">
        <v>100</v>
      </c>
      <c r="R77">
        <v>300</v>
      </c>
      <c r="S77">
        <v>1000</v>
      </c>
    </row>
    <row r="78" spans="1:19" hidden="1" x14ac:dyDescent="0.25">
      <c r="A78" t="s">
        <v>25</v>
      </c>
      <c r="B78" t="s">
        <v>63</v>
      </c>
      <c r="C78">
        <v>0</v>
      </c>
      <c r="D78">
        <v>0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300</v>
      </c>
      <c r="K78">
        <v>100</v>
      </c>
      <c r="L78">
        <v>100</v>
      </c>
      <c r="M78">
        <v>100</v>
      </c>
      <c r="N78">
        <v>300</v>
      </c>
      <c r="O78">
        <v>100</v>
      </c>
      <c r="P78">
        <v>100</v>
      </c>
      <c r="Q78">
        <v>100</v>
      </c>
      <c r="R78">
        <v>300</v>
      </c>
      <c r="S78">
        <v>1000</v>
      </c>
    </row>
    <row r="79" spans="1:19" hidden="1" x14ac:dyDescent="0.25">
      <c r="A79" t="s">
        <v>25</v>
      </c>
      <c r="B79" t="s">
        <v>64</v>
      </c>
      <c r="C79">
        <v>100</v>
      </c>
      <c r="D79">
        <v>50</v>
      </c>
      <c r="E79">
        <v>100</v>
      </c>
      <c r="F79">
        <v>250</v>
      </c>
      <c r="G79">
        <v>50</v>
      </c>
      <c r="H79">
        <v>100</v>
      </c>
      <c r="I79">
        <v>50</v>
      </c>
      <c r="J79">
        <v>200</v>
      </c>
      <c r="K79">
        <v>100</v>
      </c>
      <c r="L79">
        <v>100</v>
      </c>
      <c r="M79">
        <v>100</v>
      </c>
      <c r="N79">
        <v>300</v>
      </c>
      <c r="O79">
        <v>100</v>
      </c>
      <c r="P79">
        <v>100</v>
      </c>
      <c r="Q79">
        <v>50</v>
      </c>
      <c r="R79">
        <v>250</v>
      </c>
      <c r="S79">
        <v>1000</v>
      </c>
    </row>
    <row r="80" spans="1:19" hidden="1" x14ac:dyDescent="0.25">
      <c r="A80" t="s">
        <v>25</v>
      </c>
      <c r="B80" t="s">
        <v>65</v>
      </c>
      <c r="C80">
        <v>1200000</v>
      </c>
      <c r="D80">
        <v>1800000</v>
      </c>
      <c r="E80">
        <v>1950000</v>
      </c>
      <c r="F80">
        <v>4950000</v>
      </c>
      <c r="G80">
        <v>2000000</v>
      </c>
      <c r="H80">
        <v>3180000</v>
      </c>
      <c r="I80">
        <v>1680750</v>
      </c>
      <c r="J80">
        <v>6860750</v>
      </c>
      <c r="K80">
        <v>2680000</v>
      </c>
      <c r="L80">
        <v>3200000</v>
      </c>
      <c r="M80">
        <v>5500000</v>
      </c>
      <c r="N80">
        <v>11380000</v>
      </c>
      <c r="O80">
        <v>2159250</v>
      </c>
      <c r="P80">
        <v>1850000</v>
      </c>
      <c r="Q80">
        <v>2800000</v>
      </c>
      <c r="R80">
        <v>6809250</v>
      </c>
      <c r="S80">
        <v>30000000</v>
      </c>
    </row>
  </sheetData>
  <autoFilter ref="A1:S80" xr:uid="{C918C220-A388-4592-8236-7A156CD71AB9}">
    <filterColumn colId="1">
      <filters>
        <filter val="Pasture/Oats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9A590-4AB9-4E41-806C-D267A50B1145}">
  <dimension ref="A2:S14"/>
  <sheetViews>
    <sheetView tabSelected="1" workbookViewId="0">
      <selection activeCell="A15" sqref="A15"/>
    </sheetView>
  </sheetViews>
  <sheetFormatPr defaultRowHeight="15" x14ac:dyDescent="0.25"/>
  <cols>
    <col min="6" max="6" width="17.28515625" customWidth="1"/>
    <col min="10" max="10" width="17.140625" customWidth="1"/>
    <col min="14" max="14" width="14.42578125" customWidth="1"/>
    <col min="18" max="18" width="15.140625" customWidth="1"/>
  </cols>
  <sheetData>
    <row r="2" spans="1:19" s="46" customFormat="1" x14ac:dyDescent="0.25">
      <c r="A2" s="46" t="s">
        <v>91</v>
      </c>
      <c r="B2" s="89" t="s">
        <v>56</v>
      </c>
      <c r="C2" s="90" t="s">
        <v>2</v>
      </c>
      <c r="D2" s="90" t="s">
        <v>3</v>
      </c>
      <c r="E2" s="90" t="s">
        <v>50</v>
      </c>
      <c r="F2" s="91" t="s">
        <v>5</v>
      </c>
      <c r="G2" s="90" t="s">
        <v>51</v>
      </c>
      <c r="H2" s="90" t="s">
        <v>52</v>
      </c>
      <c r="I2" s="90" t="s">
        <v>8</v>
      </c>
      <c r="J2" s="91" t="s">
        <v>9</v>
      </c>
      <c r="K2" s="90" t="s">
        <v>53</v>
      </c>
      <c r="L2" s="90" t="s">
        <v>54</v>
      </c>
      <c r="M2" s="90" t="s">
        <v>12</v>
      </c>
      <c r="N2" s="91" t="s">
        <v>13</v>
      </c>
      <c r="O2" s="90" t="s">
        <v>14</v>
      </c>
      <c r="P2" s="90" t="s">
        <v>15</v>
      </c>
      <c r="Q2" s="90" t="s">
        <v>16</v>
      </c>
      <c r="R2" s="91" t="s">
        <v>17</v>
      </c>
      <c r="S2" s="46" t="s">
        <v>66</v>
      </c>
    </row>
    <row r="3" spans="1:19" x14ac:dyDescent="0.25">
      <c r="A3" t="s">
        <v>23</v>
      </c>
      <c r="B3" t="s">
        <v>57</v>
      </c>
      <c r="C3">
        <v>200</v>
      </c>
      <c r="D3">
        <v>500</v>
      </c>
      <c r="E3">
        <v>600</v>
      </c>
      <c r="F3">
        <v>1300</v>
      </c>
      <c r="G3">
        <v>600</v>
      </c>
      <c r="H3">
        <v>900</v>
      </c>
      <c r="I3">
        <v>800</v>
      </c>
      <c r="J3">
        <v>2300</v>
      </c>
      <c r="K3">
        <v>3500</v>
      </c>
      <c r="L3">
        <v>3500</v>
      </c>
      <c r="M3">
        <v>5000</v>
      </c>
      <c r="N3">
        <v>12000</v>
      </c>
      <c r="O3">
        <v>5200</v>
      </c>
      <c r="P3">
        <v>3500</v>
      </c>
      <c r="Q3">
        <v>700</v>
      </c>
      <c r="R3">
        <v>9400</v>
      </c>
      <c r="S3">
        <v>25000</v>
      </c>
    </row>
    <row r="4" spans="1:19" x14ac:dyDescent="0.25">
      <c r="A4" t="s">
        <v>31</v>
      </c>
      <c r="B4" t="s">
        <v>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29</v>
      </c>
      <c r="B5" t="s">
        <v>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37</v>
      </c>
      <c r="B6" t="s">
        <v>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t="s">
        <v>27</v>
      </c>
      <c r="B7" t="s">
        <v>57</v>
      </c>
      <c r="C7">
        <v>500</v>
      </c>
      <c r="D7">
        <v>800</v>
      </c>
      <c r="E7">
        <v>100</v>
      </c>
      <c r="F7">
        <v>1400</v>
      </c>
      <c r="G7">
        <v>100</v>
      </c>
      <c r="H7">
        <v>100</v>
      </c>
      <c r="I7">
        <v>100</v>
      </c>
      <c r="J7">
        <v>300</v>
      </c>
      <c r="K7">
        <v>200</v>
      </c>
      <c r="L7">
        <v>546</v>
      </c>
      <c r="M7">
        <v>10500</v>
      </c>
      <c r="N7">
        <v>11246</v>
      </c>
      <c r="O7">
        <v>200000</v>
      </c>
      <c r="P7">
        <v>226100</v>
      </c>
      <c r="Q7">
        <v>60954</v>
      </c>
      <c r="R7">
        <v>487054</v>
      </c>
      <c r="S7">
        <v>500000</v>
      </c>
    </row>
    <row r="8" spans="1:19" x14ac:dyDescent="0.25">
      <c r="A8" t="s">
        <v>39</v>
      </c>
      <c r="B8" t="s">
        <v>57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35</v>
      </c>
      <c r="B9" t="s">
        <v>57</v>
      </c>
      <c r="C9" t="s">
        <v>84</v>
      </c>
      <c r="D9" t="s">
        <v>84</v>
      </c>
      <c r="E9" t="s">
        <v>84</v>
      </c>
      <c r="F9" t="s">
        <v>84</v>
      </c>
      <c r="G9">
        <v>0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</row>
    <row r="10" spans="1:19" x14ac:dyDescent="0.25">
      <c r="A10" t="s">
        <v>33</v>
      </c>
      <c r="B10" t="s">
        <v>57</v>
      </c>
      <c r="C10">
        <v>35000</v>
      </c>
      <c r="D10">
        <v>47500</v>
      </c>
      <c r="E10">
        <v>17500</v>
      </c>
      <c r="F10">
        <v>100000</v>
      </c>
      <c r="G10">
        <v>9000</v>
      </c>
      <c r="H10">
        <v>8500</v>
      </c>
      <c r="I10">
        <v>10000</v>
      </c>
      <c r="J10">
        <v>27500</v>
      </c>
      <c r="K10">
        <v>55500</v>
      </c>
      <c r="L10">
        <v>138000</v>
      </c>
      <c r="M10">
        <v>118500</v>
      </c>
      <c r="N10">
        <v>312000</v>
      </c>
      <c r="O10">
        <v>76000</v>
      </c>
      <c r="P10">
        <v>24500</v>
      </c>
      <c r="Q10">
        <v>60000</v>
      </c>
      <c r="R10">
        <v>160500</v>
      </c>
      <c r="S10">
        <v>600000</v>
      </c>
    </row>
    <row r="11" spans="1:19" x14ac:dyDescent="0.25">
      <c r="A11" t="s">
        <v>25</v>
      </c>
      <c r="B11" t="s">
        <v>57</v>
      </c>
      <c r="C11">
        <v>4000</v>
      </c>
      <c r="D11">
        <v>3500</v>
      </c>
      <c r="E11">
        <v>3500</v>
      </c>
      <c r="F11">
        <v>11000</v>
      </c>
      <c r="G11">
        <v>5000</v>
      </c>
      <c r="H11">
        <v>5000</v>
      </c>
      <c r="I11">
        <v>6000</v>
      </c>
      <c r="J11">
        <v>16000</v>
      </c>
      <c r="K11">
        <v>50000</v>
      </c>
      <c r="L11">
        <v>98000</v>
      </c>
      <c r="M11">
        <v>300000</v>
      </c>
      <c r="N11">
        <v>448000</v>
      </c>
      <c r="O11">
        <v>100000</v>
      </c>
      <c r="P11">
        <v>100000</v>
      </c>
      <c r="Q11">
        <v>100000</v>
      </c>
      <c r="R11">
        <v>300000</v>
      </c>
      <c r="S11">
        <v>775000</v>
      </c>
    </row>
    <row r="13" spans="1:19" x14ac:dyDescent="0.25">
      <c r="A13" s="93" t="s">
        <v>92</v>
      </c>
    </row>
    <row r="14" spans="1:19" s="92" customFormat="1" x14ac:dyDescent="0.25">
      <c r="A14" s="92" t="s">
        <v>91</v>
      </c>
      <c r="B14" s="89" t="s">
        <v>56</v>
      </c>
      <c r="C14" s="90" t="s">
        <v>2</v>
      </c>
      <c r="D14" s="90" t="s">
        <v>3</v>
      </c>
      <c r="E14" s="90" t="s">
        <v>50</v>
      </c>
      <c r="F14" s="91" t="s">
        <v>5</v>
      </c>
      <c r="G14" s="90" t="s">
        <v>51</v>
      </c>
      <c r="H14" s="90" t="s">
        <v>52</v>
      </c>
      <c r="I14" s="90" t="s">
        <v>8</v>
      </c>
      <c r="J14" s="91" t="s">
        <v>9</v>
      </c>
      <c r="K14" s="90" t="s">
        <v>53</v>
      </c>
      <c r="L14" s="90" t="s">
        <v>54</v>
      </c>
      <c r="M14" s="90" t="s">
        <v>12</v>
      </c>
      <c r="N14" s="91" t="s">
        <v>13</v>
      </c>
      <c r="O14" s="90" t="s">
        <v>14</v>
      </c>
      <c r="P14" s="90" t="s">
        <v>15</v>
      </c>
      <c r="Q14" s="90" t="s">
        <v>16</v>
      </c>
      <c r="R14" s="91" t="s">
        <v>17</v>
      </c>
      <c r="S14" s="9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MAIZE23-24FY</vt:lpstr>
      <vt:lpstr>MAIZE22-23FY</vt:lpstr>
      <vt:lpstr>OTHER CROPS23-24FY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Collins Otieno</cp:lastModifiedBy>
  <cp:lastPrinted>2024-02-15T05:33:10Z</cp:lastPrinted>
  <dcterms:created xsi:type="dcterms:W3CDTF">2023-10-27T07:50:04Z</dcterms:created>
  <dcterms:modified xsi:type="dcterms:W3CDTF">2024-02-15T06:27:25Z</dcterms:modified>
</cp:coreProperties>
</file>