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e\Desktop\mef-snowhydro\Data and Codes\Cleaned Data\"/>
    </mc:Choice>
  </mc:AlternateContent>
  <xr:revisionPtr revIDLastSave="0" documentId="13_ncr:1_{1700BE5D-DA38-4638-A3D9-9FAD26D46348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soilValues_calcul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1" i="1" l="1"/>
  <c r="S161" i="1"/>
  <c r="Q161" i="1"/>
  <c r="R160" i="1"/>
  <c r="S160" i="1"/>
  <c r="Q160" i="1"/>
  <c r="S159" i="1"/>
  <c r="R159" i="1"/>
  <c r="Q159" i="1"/>
  <c r="S138" i="1"/>
  <c r="R138" i="1"/>
  <c r="Q138" i="1"/>
  <c r="S139" i="1"/>
  <c r="R139" i="1"/>
  <c r="Q139" i="1"/>
  <c r="S137" i="1"/>
  <c r="R137" i="1"/>
  <c r="Q137" i="1"/>
  <c r="S124" i="1"/>
  <c r="R124" i="1"/>
  <c r="Q124" i="1"/>
  <c r="S123" i="1"/>
  <c r="R123" i="1"/>
  <c r="Q123" i="1"/>
  <c r="S122" i="1"/>
  <c r="R122" i="1"/>
  <c r="Q122" i="1"/>
  <c r="S117" i="1"/>
  <c r="R117" i="1"/>
  <c r="Q117" i="1"/>
  <c r="S116" i="1"/>
  <c r="R116" i="1"/>
  <c r="Q116" i="1"/>
  <c r="S115" i="1"/>
  <c r="R115" i="1"/>
  <c r="Q115" i="1"/>
  <c r="S91" i="1"/>
  <c r="R91" i="1"/>
  <c r="Q91" i="1"/>
  <c r="S90" i="1"/>
  <c r="R90" i="1"/>
  <c r="Q90" i="1"/>
  <c r="S89" i="1"/>
  <c r="R89" i="1"/>
  <c r="Q89" i="1"/>
  <c r="S73" i="1"/>
  <c r="R73" i="1"/>
  <c r="Q73" i="1"/>
  <c r="S72" i="1"/>
  <c r="R72" i="1"/>
  <c r="Q72" i="1"/>
  <c r="S71" i="1"/>
  <c r="R71" i="1"/>
  <c r="Q71" i="1"/>
  <c r="S46" i="1"/>
  <c r="R46" i="1"/>
  <c r="Q46" i="1"/>
  <c r="S45" i="1"/>
  <c r="R45" i="1"/>
  <c r="Q45" i="1"/>
  <c r="S44" i="1"/>
  <c r="R44" i="1"/>
  <c r="Q44" i="1"/>
  <c r="S32" i="1"/>
  <c r="R32" i="1"/>
  <c r="Q32" i="1"/>
  <c r="S31" i="1"/>
  <c r="R31" i="1"/>
  <c r="Q31" i="1"/>
  <c r="S30" i="1"/>
  <c r="R30" i="1"/>
  <c r="Q30" i="1"/>
</calcChain>
</file>

<file path=xl/sharedStrings.xml><?xml version="1.0" encoding="utf-8"?>
<sst xmlns="http://schemas.openxmlformats.org/spreadsheetml/2006/main" count="1283" uniqueCount="303">
  <si>
    <t>Label</t>
  </si>
  <si>
    <t>Class</t>
  </si>
  <si>
    <t>Stake</t>
  </si>
  <si>
    <t>Horizon</t>
  </si>
  <si>
    <t>Start.Depth..cm.</t>
  </si>
  <si>
    <t>End.Depth..cm.</t>
  </si>
  <si>
    <t>Structure</t>
  </si>
  <si>
    <t>Consistency</t>
  </si>
  <si>
    <t>Mottled</t>
  </si>
  <si>
    <t>X.Clay</t>
  </si>
  <si>
    <t>X.Silt</t>
  </si>
  <si>
    <t>X.Sand</t>
  </si>
  <si>
    <t>Watershed</t>
  </si>
  <si>
    <t>satMatricPot</t>
  </si>
  <si>
    <t>satMoistContent</t>
  </si>
  <si>
    <t>slope</t>
  </si>
  <si>
    <t>S200-1</t>
  </si>
  <si>
    <t>SaLo</t>
  </si>
  <si>
    <t>S200</t>
  </si>
  <si>
    <t>A</t>
  </si>
  <si>
    <t>granular</t>
  </si>
  <si>
    <t>friable</t>
  </si>
  <si>
    <t>S200-2</t>
  </si>
  <si>
    <t>SaClLo</t>
  </si>
  <si>
    <t>B</t>
  </si>
  <si>
    <t>S200-3</t>
  </si>
  <si>
    <t>ClLo</t>
  </si>
  <si>
    <t>BC</t>
  </si>
  <si>
    <t>granular/blocky</t>
  </si>
  <si>
    <t>friable/firm</t>
  </si>
  <si>
    <t>S200-4</t>
  </si>
  <si>
    <t>Cl</t>
  </si>
  <si>
    <t>C</t>
  </si>
  <si>
    <t>blocky</t>
  </si>
  <si>
    <t>firm</t>
  </si>
  <si>
    <t>S201-1</t>
  </si>
  <si>
    <t>S201</t>
  </si>
  <si>
    <t>S201-2</t>
  </si>
  <si>
    <t>S201-3</t>
  </si>
  <si>
    <t>S201-4</t>
  </si>
  <si>
    <t>CB</t>
  </si>
  <si>
    <t>S201-5</t>
  </si>
  <si>
    <t>S202-1</t>
  </si>
  <si>
    <t>S202</t>
  </si>
  <si>
    <t>S202-2</t>
  </si>
  <si>
    <t>E</t>
  </si>
  <si>
    <t>single/granular</t>
  </si>
  <si>
    <t>loose/friable</t>
  </si>
  <si>
    <t>S202-3</t>
  </si>
  <si>
    <t>B1</t>
  </si>
  <si>
    <t>S202-4</t>
  </si>
  <si>
    <t>B2</t>
  </si>
  <si>
    <t>S202-5</t>
  </si>
  <si>
    <t>S202-6</t>
  </si>
  <si>
    <t>S202-7</t>
  </si>
  <si>
    <t>S203-1</t>
  </si>
  <si>
    <t>S203</t>
  </si>
  <si>
    <t>S203-2</t>
  </si>
  <si>
    <t>AB</t>
  </si>
  <si>
    <t>blocky/granular</t>
  </si>
  <si>
    <t>S203-3</t>
  </si>
  <si>
    <t>mottled</t>
  </si>
  <si>
    <t>S203-4</t>
  </si>
  <si>
    <t>S203-5</t>
  </si>
  <si>
    <t>S203-6</t>
  </si>
  <si>
    <t>SaCl</t>
  </si>
  <si>
    <t>prismatic</t>
  </si>
  <si>
    <t>slightly mottled</t>
  </si>
  <si>
    <t>S204-1</t>
  </si>
  <si>
    <t>S204</t>
  </si>
  <si>
    <t>S204-2</t>
  </si>
  <si>
    <t>S204-3</t>
  </si>
  <si>
    <t>S204-4</t>
  </si>
  <si>
    <t>S204-5</t>
  </si>
  <si>
    <t>S204-6</t>
  </si>
  <si>
    <t>S205-1</t>
  </si>
  <si>
    <t>S205</t>
  </si>
  <si>
    <t>S205-2</t>
  </si>
  <si>
    <t>S205-3</t>
  </si>
  <si>
    <t>S205-4</t>
  </si>
  <si>
    <t>S205-5</t>
  </si>
  <si>
    <t>B3</t>
  </si>
  <si>
    <t>S205-6</t>
  </si>
  <si>
    <t>ganular/blocky</t>
  </si>
  <si>
    <t>S205-7</t>
  </si>
  <si>
    <t>S214-1</t>
  </si>
  <si>
    <t>S214</t>
  </si>
  <si>
    <t>S214-2</t>
  </si>
  <si>
    <t>AE</t>
  </si>
  <si>
    <t>S214-3</t>
  </si>
  <si>
    <t>BE</t>
  </si>
  <si>
    <t>S214-4</t>
  </si>
  <si>
    <t>S214-5</t>
  </si>
  <si>
    <t>S214-6</t>
  </si>
  <si>
    <t>S214-7</t>
  </si>
  <si>
    <t>S215-1</t>
  </si>
  <si>
    <t>Lo</t>
  </si>
  <si>
    <t>S215</t>
  </si>
  <si>
    <t>S215-2</t>
  </si>
  <si>
    <t>S215-3</t>
  </si>
  <si>
    <t>S215-4</t>
  </si>
  <si>
    <t>S215-5</t>
  </si>
  <si>
    <t>S215-6</t>
  </si>
  <si>
    <t>S215-7</t>
  </si>
  <si>
    <t>S220-1</t>
  </si>
  <si>
    <t>S220</t>
  </si>
  <si>
    <t>S220-2</t>
  </si>
  <si>
    <t>S220-3</t>
  </si>
  <si>
    <t>S220-4</t>
  </si>
  <si>
    <t>S220-5</t>
  </si>
  <si>
    <t>LoSa</t>
  </si>
  <si>
    <t>S220-6</t>
  </si>
  <si>
    <t>S226-1</t>
  </si>
  <si>
    <t>S226</t>
  </si>
  <si>
    <t>S226-2</t>
  </si>
  <si>
    <t>S226-3</t>
  </si>
  <si>
    <t>S226-4</t>
  </si>
  <si>
    <t>S226-5</t>
  </si>
  <si>
    <t>S226-6</t>
  </si>
  <si>
    <t>S236-1</t>
  </si>
  <si>
    <t>S236</t>
  </si>
  <si>
    <t>S236-2</t>
  </si>
  <si>
    <t>S236-3</t>
  </si>
  <si>
    <t>S236-4</t>
  </si>
  <si>
    <t>S243-1</t>
  </si>
  <si>
    <t>S243</t>
  </si>
  <si>
    <t>S243-2</t>
  </si>
  <si>
    <t>S243-3</t>
  </si>
  <si>
    <t>S243-4</t>
  </si>
  <si>
    <t>S244-1</t>
  </si>
  <si>
    <t>S244</t>
  </si>
  <si>
    <t>S244-2</t>
  </si>
  <si>
    <t>S244-3</t>
  </si>
  <si>
    <t>S244-4</t>
  </si>
  <si>
    <t>S244-5</t>
  </si>
  <si>
    <t>frim</t>
  </si>
  <si>
    <t>S244-6</t>
  </si>
  <si>
    <t>S245-1</t>
  </si>
  <si>
    <t>S245</t>
  </si>
  <si>
    <t>S245-2</t>
  </si>
  <si>
    <t>EB</t>
  </si>
  <si>
    <t>S245-3</t>
  </si>
  <si>
    <t>S245-4</t>
  </si>
  <si>
    <t>S245-5</t>
  </si>
  <si>
    <t>S245-6</t>
  </si>
  <si>
    <t>S246-1</t>
  </si>
  <si>
    <t>S246</t>
  </si>
  <si>
    <t>S246-2</t>
  </si>
  <si>
    <t>S246-3</t>
  </si>
  <si>
    <t>S246-4</t>
  </si>
  <si>
    <t>S246-5</t>
  </si>
  <si>
    <t>firm/friable</t>
  </si>
  <si>
    <t>S246-6</t>
  </si>
  <si>
    <t>S254-1</t>
  </si>
  <si>
    <t>S254</t>
  </si>
  <si>
    <t>S254-2</t>
  </si>
  <si>
    <t>S254-3</t>
  </si>
  <si>
    <t>S254-4</t>
  </si>
  <si>
    <t>S254-5</t>
  </si>
  <si>
    <t>S254-6</t>
  </si>
  <si>
    <t>2BC</t>
  </si>
  <si>
    <t>S254-7</t>
  </si>
  <si>
    <t>2C</t>
  </si>
  <si>
    <t>S255-1</t>
  </si>
  <si>
    <t>S255</t>
  </si>
  <si>
    <t>S255-2</t>
  </si>
  <si>
    <t>S255-3</t>
  </si>
  <si>
    <t>S255-4</t>
  </si>
  <si>
    <t>S255-5</t>
  </si>
  <si>
    <t>S255-6</t>
  </si>
  <si>
    <t>S255-7</t>
  </si>
  <si>
    <t>S601-1</t>
  </si>
  <si>
    <t>S601</t>
  </si>
  <si>
    <t>S601-2</t>
  </si>
  <si>
    <t>S601-3</t>
  </si>
  <si>
    <t>S601-4</t>
  </si>
  <si>
    <t>S601-5</t>
  </si>
  <si>
    <t>S601-6</t>
  </si>
  <si>
    <t>S602-1</t>
  </si>
  <si>
    <t>S602</t>
  </si>
  <si>
    <t>S602-2</t>
  </si>
  <si>
    <t>S602-3</t>
  </si>
  <si>
    <t>S602-4</t>
  </si>
  <si>
    <t>S602-5</t>
  </si>
  <si>
    <t>S602-6</t>
  </si>
  <si>
    <t>S603-1</t>
  </si>
  <si>
    <t>S603</t>
  </si>
  <si>
    <t>S603-2</t>
  </si>
  <si>
    <t>S603-3</t>
  </si>
  <si>
    <t>S603-4</t>
  </si>
  <si>
    <t>S603-5</t>
  </si>
  <si>
    <t>S603-6</t>
  </si>
  <si>
    <t>S603-7</t>
  </si>
  <si>
    <t>S613-1</t>
  </si>
  <si>
    <t>S613</t>
  </si>
  <si>
    <t>S613-2</t>
  </si>
  <si>
    <t>S613-3</t>
  </si>
  <si>
    <t>S613-4</t>
  </si>
  <si>
    <t>S613-5</t>
  </si>
  <si>
    <t>S613-6</t>
  </si>
  <si>
    <t>S614-1</t>
  </si>
  <si>
    <t>S614</t>
  </si>
  <si>
    <t>S614-2</t>
  </si>
  <si>
    <t>S614-3</t>
  </si>
  <si>
    <t>S614-4</t>
  </si>
  <si>
    <t>S614-5</t>
  </si>
  <si>
    <t>S621-1</t>
  </si>
  <si>
    <t>S621</t>
  </si>
  <si>
    <t>S621-2</t>
  </si>
  <si>
    <t>S621-3</t>
  </si>
  <si>
    <t>S621-4</t>
  </si>
  <si>
    <t>S622-1</t>
  </si>
  <si>
    <t>S622</t>
  </si>
  <si>
    <t>S622-2</t>
  </si>
  <si>
    <t>S622-3</t>
  </si>
  <si>
    <t>S622-4</t>
  </si>
  <si>
    <t>S624-1</t>
  </si>
  <si>
    <t>S624</t>
  </si>
  <si>
    <t>S624-2</t>
  </si>
  <si>
    <t>S624-3</t>
  </si>
  <si>
    <t>S624-4</t>
  </si>
  <si>
    <t>S624-5</t>
  </si>
  <si>
    <t>S624-6</t>
  </si>
  <si>
    <t>S625-1</t>
  </si>
  <si>
    <t>S625</t>
  </si>
  <si>
    <t>S625-2</t>
  </si>
  <si>
    <t>S625-3</t>
  </si>
  <si>
    <t>S625-4</t>
  </si>
  <si>
    <t>S625-5</t>
  </si>
  <si>
    <t>S625-6</t>
  </si>
  <si>
    <t>S631-1</t>
  </si>
  <si>
    <t>S631</t>
  </si>
  <si>
    <t>S631-2</t>
  </si>
  <si>
    <t>S631-3</t>
  </si>
  <si>
    <t>S631-4</t>
  </si>
  <si>
    <t>S631-5</t>
  </si>
  <si>
    <t>S632-1</t>
  </si>
  <si>
    <t>S632</t>
  </si>
  <si>
    <t>S632-2</t>
  </si>
  <si>
    <t>S632-3</t>
  </si>
  <si>
    <t>S632-4</t>
  </si>
  <si>
    <t>S632-5</t>
  </si>
  <si>
    <t>S632-6</t>
  </si>
  <si>
    <t>S632-7</t>
  </si>
  <si>
    <t>S633 -1</t>
  </si>
  <si>
    <t>S633</t>
  </si>
  <si>
    <t>S633 -2</t>
  </si>
  <si>
    <t>S633 -3</t>
  </si>
  <si>
    <t>S633 -4</t>
  </si>
  <si>
    <t>S633 -5</t>
  </si>
  <si>
    <t>single</t>
  </si>
  <si>
    <t>loose</t>
  </si>
  <si>
    <t>S633 -6</t>
  </si>
  <si>
    <t>S635-1</t>
  </si>
  <si>
    <t>S635</t>
  </si>
  <si>
    <t>S635-2</t>
  </si>
  <si>
    <t>S635-3</t>
  </si>
  <si>
    <t>S635-4</t>
  </si>
  <si>
    <t>massive</t>
  </si>
  <si>
    <t>S635-5</t>
  </si>
  <si>
    <t>S635-6</t>
  </si>
  <si>
    <t>S636-1</t>
  </si>
  <si>
    <t>S636</t>
  </si>
  <si>
    <t>S636-2</t>
  </si>
  <si>
    <t>S636-3</t>
  </si>
  <si>
    <t>S636-4</t>
  </si>
  <si>
    <t>S636-5</t>
  </si>
  <si>
    <t>S642-1</t>
  </si>
  <si>
    <t>S642</t>
  </si>
  <si>
    <t>S642-2</t>
  </si>
  <si>
    <t>S642-3</t>
  </si>
  <si>
    <t>S642-4</t>
  </si>
  <si>
    <t>S642-5</t>
  </si>
  <si>
    <t>S642-6</t>
  </si>
  <si>
    <t>granular/single</t>
  </si>
  <si>
    <t>firm/loose</t>
  </si>
  <si>
    <t>S643-1</t>
  </si>
  <si>
    <t>S643</t>
  </si>
  <si>
    <t>S643-2</t>
  </si>
  <si>
    <t>S643-3</t>
  </si>
  <si>
    <t>S643-4</t>
  </si>
  <si>
    <t>S643-5</t>
  </si>
  <si>
    <t>S643-6</t>
  </si>
  <si>
    <t>Ab</t>
  </si>
  <si>
    <t>S643-7</t>
  </si>
  <si>
    <t>S644-1</t>
  </si>
  <si>
    <t>S644</t>
  </si>
  <si>
    <t>S644-2</t>
  </si>
  <si>
    <t>S644-3</t>
  </si>
  <si>
    <t>S644-4</t>
  </si>
  <si>
    <t>S654-1</t>
  </si>
  <si>
    <t>S654</t>
  </si>
  <si>
    <t>S654-2</t>
  </si>
  <si>
    <t>S654-3</t>
  </si>
  <si>
    <t>S654-4</t>
  </si>
  <si>
    <t>S654-5</t>
  </si>
  <si>
    <t>S655-1</t>
  </si>
  <si>
    <t>S655</t>
  </si>
  <si>
    <t>S655-2</t>
  </si>
  <si>
    <t>S655-3</t>
  </si>
  <si>
    <t>S655-4</t>
  </si>
  <si>
    <t>S655-5</t>
  </si>
  <si>
    <t>S655-6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</si>
</sst>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0"/>
  <sheetViews>
    <sheetView tabSelected="1" topLeftCell="A147" zoomScale="104" workbookViewId="0">
      <pane xSplit="6" topLeftCell="N1" activePane="topRight" state="frozen"/>
      <selection pane="topRight" activeCell="R164" sqref="R164"/>
    </sheetView>
  </sheetViews>
  <sheetFormatPr defaultRowHeight="14.5" x14ac:dyDescent="0.35"/>
  <cols>
    <col min="2" max="2" width="0.81640625" customWidth="1"/>
    <col min="3" max="3" width="1.1796875" customWidth="1"/>
    <col min="4" max="4" width="3.54296875" customWidth="1"/>
    <col min="5" max="5" width="4.36328125" customWidth="1"/>
    <col min="6" max="6" width="5.54296875" customWidth="1"/>
    <col min="11" max="11" width="8.7265625" customWidth="1"/>
    <col min="13" max="13" width="8.7265625" customWidth="1"/>
    <col min="14" max="14" width="14.453125" customWidth="1"/>
    <col min="15" max="15" width="14.7265625" customWidth="1"/>
    <col min="16" max="16" width="8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18</v>
      </c>
      <c r="D2" t="s">
        <v>19</v>
      </c>
      <c r="E2">
        <v>1</v>
      </c>
      <c r="F2">
        <v>10</v>
      </c>
      <c r="G2" t="s">
        <v>20</v>
      </c>
      <c r="H2" t="s">
        <v>21</v>
      </c>
      <c r="J2">
        <v>14.85148515</v>
      </c>
      <c r="K2">
        <v>31.68316832</v>
      </c>
      <c r="L2">
        <v>53.465346529999998</v>
      </c>
      <c r="M2">
        <v>2</v>
      </c>
      <c r="N2">
        <v>1.2316831683809999</v>
      </c>
      <c r="O2">
        <v>42.358415842189999</v>
      </c>
      <c r="P2">
        <v>5.2712871289600001</v>
      </c>
    </row>
    <row r="3" spans="1:16" x14ac:dyDescent="0.35">
      <c r="A3" t="s">
        <v>22</v>
      </c>
      <c r="B3" t="s">
        <v>23</v>
      </c>
      <c r="C3" t="s">
        <v>18</v>
      </c>
      <c r="D3" t="s">
        <v>24</v>
      </c>
      <c r="E3">
        <v>10</v>
      </c>
      <c r="F3">
        <v>20</v>
      </c>
      <c r="G3" t="s">
        <v>20</v>
      </c>
      <c r="H3" t="s">
        <v>21</v>
      </c>
      <c r="J3">
        <v>21.782178219999999</v>
      </c>
      <c r="K3">
        <v>25.742574260000001</v>
      </c>
      <c r="L3">
        <v>52.475247520000003</v>
      </c>
      <c r="M3">
        <v>2</v>
      </c>
      <c r="N3">
        <v>1.2036633663980001</v>
      </c>
      <c r="O3">
        <v>42.242574258019999</v>
      </c>
      <c r="P3">
        <v>6.3623762379800004</v>
      </c>
    </row>
    <row r="4" spans="1:16" x14ac:dyDescent="0.35">
      <c r="A4" t="s">
        <v>25</v>
      </c>
      <c r="B4" t="s">
        <v>26</v>
      </c>
      <c r="C4" t="s">
        <v>18</v>
      </c>
      <c r="D4" t="s">
        <v>27</v>
      </c>
      <c r="E4">
        <v>20</v>
      </c>
      <c r="F4">
        <v>31</v>
      </c>
      <c r="G4" t="s">
        <v>28</v>
      </c>
      <c r="H4" t="s">
        <v>29</v>
      </c>
      <c r="J4">
        <v>34.653465349999998</v>
      </c>
      <c r="K4">
        <v>21.452145210000001</v>
      </c>
      <c r="L4">
        <v>43.894389439999998</v>
      </c>
      <c r="M4">
        <v>2</v>
      </c>
      <c r="N4">
        <v>1.258151815143</v>
      </c>
      <c r="O4">
        <v>42.984818481570002</v>
      </c>
      <c r="P4">
        <v>8.4089108916300006</v>
      </c>
    </row>
    <row r="5" spans="1:16" x14ac:dyDescent="0.35">
      <c r="A5" t="s">
        <v>30</v>
      </c>
      <c r="B5" t="s">
        <v>31</v>
      </c>
      <c r="C5" t="s">
        <v>18</v>
      </c>
      <c r="D5" t="s">
        <v>32</v>
      </c>
      <c r="E5">
        <v>31</v>
      </c>
      <c r="F5">
        <v>100</v>
      </c>
      <c r="G5" t="s">
        <v>33</v>
      </c>
      <c r="H5" t="s">
        <v>34</v>
      </c>
      <c r="J5">
        <v>47.524752479999997</v>
      </c>
      <c r="K5">
        <v>13.53135314</v>
      </c>
      <c r="L5">
        <v>38.943894389999997</v>
      </c>
      <c r="M5">
        <v>2</v>
      </c>
      <c r="N5">
        <v>1.255280528014</v>
      </c>
      <c r="O5">
        <v>43.211551154859997</v>
      </c>
      <c r="P5">
        <v>10.44455445619</v>
      </c>
    </row>
    <row r="6" spans="1:16" x14ac:dyDescent="0.35">
      <c r="A6" t="s">
        <v>35</v>
      </c>
      <c r="B6" t="s">
        <v>17</v>
      </c>
      <c r="C6" t="s">
        <v>36</v>
      </c>
      <c r="D6" t="s">
        <v>19</v>
      </c>
      <c r="E6">
        <v>0</v>
      </c>
      <c r="F6">
        <v>14</v>
      </c>
      <c r="G6" t="s">
        <v>20</v>
      </c>
      <c r="H6" t="s">
        <v>21</v>
      </c>
      <c r="J6">
        <v>16.039603960000001</v>
      </c>
      <c r="K6">
        <v>20.066006600000001</v>
      </c>
      <c r="L6">
        <v>63.894389439999998</v>
      </c>
      <c r="M6">
        <v>2</v>
      </c>
      <c r="N6">
        <v>1.0594191419000001</v>
      </c>
      <c r="O6">
        <v>40.833531352999998</v>
      </c>
      <c r="P6">
        <v>5.4265346534000001</v>
      </c>
    </row>
    <row r="7" spans="1:16" x14ac:dyDescent="0.35">
      <c r="A7" t="s">
        <v>37</v>
      </c>
      <c r="B7" t="s">
        <v>17</v>
      </c>
      <c r="C7" t="s">
        <v>36</v>
      </c>
      <c r="D7" t="s">
        <v>24</v>
      </c>
      <c r="E7">
        <v>14</v>
      </c>
      <c r="F7">
        <v>23</v>
      </c>
      <c r="G7" t="s">
        <v>20</v>
      </c>
      <c r="H7" t="s">
        <v>21</v>
      </c>
      <c r="J7">
        <v>18.01980198</v>
      </c>
      <c r="K7">
        <v>19.735973600000001</v>
      </c>
      <c r="L7">
        <v>62.244224420000002</v>
      </c>
      <c r="M7">
        <v>2</v>
      </c>
      <c r="N7">
        <v>1.07301650169</v>
      </c>
      <c r="O7">
        <v>40.994587459100003</v>
      </c>
      <c r="P7">
        <v>5.7423762376000003</v>
      </c>
    </row>
    <row r="8" spans="1:16" x14ac:dyDescent="0.35">
      <c r="A8" t="s">
        <v>38</v>
      </c>
      <c r="B8" t="s">
        <v>23</v>
      </c>
      <c r="C8" t="s">
        <v>36</v>
      </c>
      <c r="D8" t="s">
        <v>27</v>
      </c>
      <c r="E8">
        <v>23</v>
      </c>
      <c r="F8">
        <v>35</v>
      </c>
      <c r="G8" t="s">
        <v>28</v>
      </c>
      <c r="H8" t="s">
        <v>34</v>
      </c>
      <c r="J8">
        <v>27.920792079999998</v>
      </c>
      <c r="K8">
        <v>20.396039600000002</v>
      </c>
      <c r="L8">
        <v>51.68316832</v>
      </c>
      <c r="M8">
        <v>2</v>
      </c>
      <c r="N8">
        <v>1.1775049504399999</v>
      </c>
      <c r="O8">
        <v>42.127920791599998</v>
      </c>
      <c r="P8">
        <v>7.3285148515999996</v>
      </c>
    </row>
    <row r="9" spans="1:16" x14ac:dyDescent="0.35">
      <c r="A9" t="s">
        <v>39</v>
      </c>
      <c r="B9" t="s">
        <v>26</v>
      </c>
      <c r="C9" t="s">
        <v>36</v>
      </c>
      <c r="D9" t="s">
        <v>40</v>
      </c>
      <c r="E9">
        <v>35</v>
      </c>
      <c r="F9">
        <v>56</v>
      </c>
      <c r="G9" t="s">
        <v>33</v>
      </c>
      <c r="H9" t="s">
        <v>34</v>
      </c>
      <c r="J9">
        <v>37.029702970000002</v>
      </c>
      <c r="K9">
        <v>18.74587459</v>
      </c>
      <c r="L9">
        <v>44.224422439999998</v>
      </c>
      <c r="M9">
        <v>2</v>
      </c>
      <c r="N9">
        <v>1.2379669967369999</v>
      </c>
      <c r="O9">
        <v>42.850033003630003</v>
      </c>
      <c r="P9">
        <v>8.7809900989699994</v>
      </c>
    </row>
    <row r="10" spans="1:16" x14ac:dyDescent="0.35">
      <c r="A10" t="s">
        <v>41</v>
      </c>
      <c r="B10" t="s">
        <v>31</v>
      </c>
      <c r="C10" t="s">
        <v>36</v>
      </c>
      <c r="D10" t="s">
        <v>32</v>
      </c>
      <c r="E10">
        <v>56</v>
      </c>
      <c r="F10">
        <v>100</v>
      </c>
      <c r="G10" t="s">
        <v>33</v>
      </c>
      <c r="H10" t="s">
        <v>34</v>
      </c>
      <c r="J10">
        <v>42.970297029999998</v>
      </c>
      <c r="K10">
        <v>14.455445539999999</v>
      </c>
      <c r="L10">
        <v>42.574257430000003</v>
      </c>
      <c r="M10">
        <v>2</v>
      </c>
      <c r="N10">
        <v>1.2266138613169999</v>
      </c>
      <c r="O10">
        <v>42.864554454829999</v>
      </c>
      <c r="P10">
        <v>9.7186138614199997</v>
      </c>
    </row>
    <row r="11" spans="1:16" x14ac:dyDescent="0.35">
      <c r="A11" t="s">
        <v>42</v>
      </c>
      <c r="B11" t="s">
        <v>17</v>
      </c>
      <c r="C11" t="s">
        <v>43</v>
      </c>
      <c r="D11" t="s">
        <v>19</v>
      </c>
      <c r="E11">
        <v>1</v>
      </c>
      <c r="F11">
        <v>4</v>
      </c>
      <c r="G11" t="s">
        <v>20</v>
      </c>
      <c r="H11" t="s">
        <v>21</v>
      </c>
      <c r="J11">
        <v>10.2970297</v>
      </c>
      <c r="K11">
        <v>24.686468649999998</v>
      </c>
      <c r="L11">
        <v>65.016501649999995</v>
      </c>
      <c r="M11">
        <v>2</v>
      </c>
      <c r="N11">
        <v>1.0778679868200001</v>
      </c>
      <c r="O11">
        <v>40.886666666799997</v>
      </c>
      <c r="P11">
        <v>4.5215841579499996</v>
      </c>
    </row>
    <row r="12" spans="1:16" x14ac:dyDescent="0.35">
      <c r="A12" t="s">
        <v>44</v>
      </c>
      <c r="B12" t="s">
        <v>17</v>
      </c>
      <c r="C12" t="s">
        <v>43</v>
      </c>
      <c r="D12" t="s">
        <v>45</v>
      </c>
      <c r="E12">
        <v>4</v>
      </c>
      <c r="F12">
        <v>8</v>
      </c>
      <c r="G12" t="s">
        <v>46</v>
      </c>
      <c r="H12" t="s">
        <v>47</v>
      </c>
      <c r="J12">
        <v>9.306930693</v>
      </c>
      <c r="K12">
        <v>24.356435640000001</v>
      </c>
      <c r="L12">
        <v>66.336633660000004</v>
      </c>
      <c r="M12">
        <v>2</v>
      </c>
      <c r="N12">
        <v>1.0632475248061</v>
      </c>
      <c r="O12">
        <v>40.735841584638997</v>
      </c>
      <c r="P12">
        <v>4.3621782178209996</v>
      </c>
    </row>
    <row r="13" spans="1:16" x14ac:dyDescent="0.35">
      <c r="A13" t="s">
        <v>48</v>
      </c>
      <c r="B13" t="s">
        <v>17</v>
      </c>
      <c r="C13" t="s">
        <v>43</v>
      </c>
      <c r="D13" t="s">
        <v>49</v>
      </c>
      <c r="E13">
        <v>8</v>
      </c>
      <c r="F13">
        <v>15</v>
      </c>
      <c r="G13" t="s">
        <v>46</v>
      </c>
      <c r="H13" t="s">
        <v>47</v>
      </c>
      <c r="J13">
        <v>11.881188119999999</v>
      </c>
      <c r="K13">
        <v>20.132013199999999</v>
      </c>
      <c r="L13">
        <v>67.986798680000007</v>
      </c>
      <c r="M13">
        <v>2</v>
      </c>
      <c r="N13">
        <v>1.0209570957</v>
      </c>
      <c r="O13">
        <v>40.406270626999998</v>
      </c>
      <c r="P13">
        <v>4.7613861387999998</v>
      </c>
    </row>
    <row r="14" spans="1:16" x14ac:dyDescent="0.35">
      <c r="A14" t="s">
        <v>50</v>
      </c>
      <c r="B14" t="s">
        <v>17</v>
      </c>
      <c r="C14" t="s">
        <v>43</v>
      </c>
      <c r="D14" t="s">
        <v>51</v>
      </c>
      <c r="E14">
        <v>15</v>
      </c>
      <c r="F14">
        <v>31</v>
      </c>
      <c r="G14" t="s">
        <v>46</v>
      </c>
      <c r="H14" t="s">
        <v>47</v>
      </c>
      <c r="J14">
        <v>15.84158416</v>
      </c>
      <c r="K14">
        <v>16.831683170000002</v>
      </c>
      <c r="L14">
        <v>67.326732669999998</v>
      </c>
      <c r="M14">
        <v>2</v>
      </c>
      <c r="N14">
        <v>1.006435643606</v>
      </c>
      <c r="O14">
        <v>40.353465346939998</v>
      </c>
      <c r="P14">
        <v>5.38514851511</v>
      </c>
    </row>
    <row r="15" spans="1:16" x14ac:dyDescent="0.35">
      <c r="A15" t="s">
        <v>52</v>
      </c>
      <c r="B15" t="s">
        <v>23</v>
      </c>
      <c r="C15" t="s">
        <v>43</v>
      </c>
      <c r="D15" t="s">
        <v>27</v>
      </c>
      <c r="E15">
        <v>31</v>
      </c>
      <c r="F15">
        <v>39</v>
      </c>
      <c r="G15" t="s">
        <v>46</v>
      </c>
      <c r="H15" t="s">
        <v>47</v>
      </c>
      <c r="J15">
        <v>23.762376239999998</v>
      </c>
      <c r="K15">
        <v>23.432343230000001</v>
      </c>
      <c r="L15">
        <v>52.805280529999997</v>
      </c>
      <c r="M15">
        <v>2</v>
      </c>
      <c r="N15">
        <v>1.185973597314</v>
      </c>
      <c r="O15">
        <v>42.12244224386</v>
      </c>
      <c r="P15">
        <v>6.6722772280899996</v>
      </c>
    </row>
    <row r="16" spans="1:16" x14ac:dyDescent="0.35">
      <c r="A16" t="s">
        <v>53</v>
      </c>
      <c r="B16" t="s">
        <v>26</v>
      </c>
      <c r="C16" t="s">
        <v>43</v>
      </c>
      <c r="D16" t="s">
        <v>40</v>
      </c>
      <c r="E16">
        <v>39</v>
      </c>
      <c r="F16">
        <v>56</v>
      </c>
      <c r="G16" t="s">
        <v>33</v>
      </c>
      <c r="H16" t="s">
        <v>34</v>
      </c>
      <c r="J16">
        <v>38.415841579999999</v>
      </c>
      <c r="K16">
        <v>17.82178218</v>
      </c>
      <c r="L16">
        <v>43.762376240000002</v>
      </c>
      <c r="M16">
        <v>2</v>
      </c>
      <c r="N16">
        <v>1.236534653454</v>
      </c>
      <c r="O16">
        <v>42.864356435460003</v>
      </c>
      <c r="P16">
        <v>8.9999999993399999</v>
      </c>
    </row>
    <row r="17" spans="1:19" x14ac:dyDescent="0.35">
      <c r="A17" t="s">
        <v>54</v>
      </c>
      <c r="B17" t="s">
        <v>31</v>
      </c>
      <c r="C17" t="s">
        <v>43</v>
      </c>
      <c r="D17" t="s">
        <v>32</v>
      </c>
      <c r="E17">
        <v>56</v>
      </c>
      <c r="F17">
        <v>100</v>
      </c>
      <c r="G17" t="s">
        <v>33</v>
      </c>
      <c r="H17" t="s">
        <v>34</v>
      </c>
      <c r="J17">
        <v>40.396039600000002</v>
      </c>
      <c r="K17">
        <v>19.801980199999999</v>
      </c>
      <c r="L17">
        <v>39.801980200000003</v>
      </c>
      <c r="M17">
        <v>2</v>
      </c>
      <c r="N17">
        <v>1.28663366336</v>
      </c>
      <c r="O17">
        <v>43.3534653464</v>
      </c>
      <c r="P17">
        <v>9.3227722766000003</v>
      </c>
    </row>
    <row r="18" spans="1:19" x14ac:dyDescent="0.35">
      <c r="A18" t="s">
        <v>55</v>
      </c>
      <c r="B18" t="s">
        <v>17</v>
      </c>
      <c r="C18" t="s">
        <v>56</v>
      </c>
      <c r="D18" t="s">
        <v>19</v>
      </c>
      <c r="E18">
        <v>2</v>
      </c>
      <c r="F18">
        <v>13</v>
      </c>
      <c r="G18" t="s">
        <v>28</v>
      </c>
      <c r="H18" t="s">
        <v>21</v>
      </c>
      <c r="J18">
        <v>14.653465349999999</v>
      </c>
      <c r="K18">
        <v>23.762376239999998</v>
      </c>
      <c r="L18">
        <v>61.584158420000001</v>
      </c>
      <c r="M18">
        <v>2</v>
      </c>
      <c r="N18">
        <v>1.1046534652590001</v>
      </c>
      <c r="O18">
        <v>41.21287128641</v>
      </c>
      <c r="P18">
        <v>5.2158415846899997</v>
      </c>
    </row>
    <row r="19" spans="1:19" x14ac:dyDescent="0.35">
      <c r="A19" t="s">
        <v>57</v>
      </c>
      <c r="B19" t="s">
        <v>23</v>
      </c>
      <c r="C19" t="s">
        <v>56</v>
      </c>
      <c r="D19" t="s">
        <v>58</v>
      </c>
      <c r="E19">
        <v>13</v>
      </c>
      <c r="F19">
        <v>31</v>
      </c>
      <c r="G19" t="s">
        <v>59</v>
      </c>
      <c r="H19" t="s">
        <v>29</v>
      </c>
      <c r="J19">
        <v>28.514851490000002</v>
      </c>
      <c r="K19">
        <v>19.801980199999999</v>
      </c>
      <c r="L19">
        <v>51.68316832</v>
      </c>
      <c r="M19">
        <v>2</v>
      </c>
      <c r="N19">
        <v>1.173762376157</v>
      </c>
      <c r="O19">
        <v>42.105940593429999</v>
      </c>
      <c r="P19">
        <v>7.42178217897</v>
      </c>
    </row>
    <row r="20" spans="1:19" x14ac:dyDescent="0.35">
      <c r="A20" t="s">
        <v>60</v>
      </c>
      <c r="B20" t="s">
        <v>26</v>
      </c>
      <c r="C20" t="s">
        <v>56</v>
      </c>
      <c r="D20" t="s">
        <v>49</v>
      </c>
      <c r="E20">
        <v>31</v>
      </c>
      <c r="F20">
        <v>52</v>
      </c>
      <c r="G20" t="s">
        <v>33</v>
      </c>
      <c r="H20" t="s">
        <v>34</v>
      </c>
      <c r="I20" t="s">
        <v>61</v>
      </c>
      <c r="J20">
        <v>32.475247520000003</v>
      </c>
      <c r="K20">
        <v>31.68316832</v>
      </c>
      <c r="L20">
        <v>35.841584159999996</v>
      </c>
      <c r="M20">
        <v>2</v>
      </c>
      <c r="N20">
        <v>1.399108910896</v>
      </c>
      <c r="O20">
        <v>44.208910891039999</v>
      </c>
      <c r="P20">
        <v>8.0910891081600003</v>
      </c>
    </row>
    <row r="21" spans="1:19" x14ac:dyDescent="0.35">
      <c r="A21" t="s">
        <v>62</v>
      </c>
      <c r="B21" t="s">
        <v>26</v>
      </c>
      <c r="C21" t="s">
        <v>56</v>
      </c>
      <c r="D21" t="s">
        <v>27</v>
      </c>
      <c r="E21">
        <v>52</v>
      </c>
      <c r="F21">
        <v>64</v>
      </c>
      <c r="G21" t="s">
        <v>33</v>
      </c>
      <c r="H21" t="s">
        <v>34</v>
      </c>
      <c r="I21" t="s">
        <v>61</v>
      </c>
      <c r="J21">
        <v>38.019801979999997</v>
      </c>
      <c r="K21">
        <v>19.40594059</v>
      </c>
      <c r="L21">
        <v>42.574257430000003</v>
      </c>
      <c r="M21">
        <v>2</v>
      </c>
      <c r="N21">
        <v>1.257801980132</v>
      </c>
      <c r="O21">
        <v>43.04772277168</v>
      </c>
      <c r="P21">
        <v>8.9413861385699995</v>
      </c>
    </row>
    <row r="22" spans="1:19" x14ac:dyDescent="0.35">
      <c r="A22" t="s">
        <v>63</v>
      </c>
      <c r="B22" t="s">
        <v>26</v>
      </c>
      <c r="C22" t="s">
        <v>56</v>
      </c>
      <c r="D22" t="s">
        <v>40</v>
      </c>
      <c r="E22">
        <v>64</v>
      </c>
      <c r="F22">
        <v>76</v>
      </c>
      <c r="G22" t="s">
        <v>33</v>
      </c>
      <c r="H22" t="s">
        <v>34</v>
      </c>
      <c r="I22" t="s">
        <v>61</v>
      </c>
      <c r="J22">
        <v>38.019801979999997</v>
      </c>
      <c r="K22">
        <v>18.74587459</v>
      </c>
      <c r="L22">
        <v>43.234323430000003</v>
      </c>
      <c r="M22">
        <v>2</v>
      </c>
      <c r="N22">
        <v>1.2473729373319999</v>
      </c>
      <c r="O22">
        <v>42.953993399680002</v>
      </c>
      <c r="P22">
        <v>8.9394059405699995</v>
      </c>
    </row>
    <row r="23" spans="1:19" x14ac:dyDescent="0.35">
      <c r="A23" t="s">
        <v>64</v>
      </c>
      <c r="B23" t="s">
        <v>65</v>
      </c>
      <c r="C23" t="s">
        <v>56</v>
      </c>
      <c r="D23" t="s">
        <v>32</v>
      </c>
      <c r="E23">
        <v>76</v>
      </c>
      <c r="F23">
        <v>100</v>
      </c>
      <c r="G23" t="s">
        <v>66</v>
      </c>
      <c r="H23" t="s">
        <v>34</v>
      </c>
      <c r="I23" t="s">
        <v>67</v>
      </c>
      <c r="J23">
        <v>38.019801979999997</v>
      </c>
      <c r="K23">
        <v>12.805280529999999</v>
      </c>
      <c r="L23">
        <v>49.174917489999999</v>
      </c>
      <c r="M23">
        <v>2</v>
      </c>
      <c r="N23">
        <v>1.153511551184</v>
      </c>
      <c r="O23">
        <v>42.110429043160003</v>
      </c>
      <c r="P23">
        <v>8.9215841583900009</v>
      </c>
    </row>
    <row r="24" spans="1:19" x14ac:dyDescent="0.35">
      <c r="A24" t="s">
        <v>68</v>
      </c>
      <c r="B24" t="s">
        <v>17</v>
      </c>
      <c r="C24" t="s">
        <v>69</v>
      </c>
      <c r="D24" t="s">
        <v>19</v>
      </c>
      <c r="E24">
        <v>0</v>
      </c>
      <c r="F24">
        <v>11</v>
      </c>
      <c r="G24" t="s">
        <v>20</v>
      </c>
      <c r="H24" t="s">
        <v>21</v>
      </c>
      <c r="J24">
        <v>9.1089108910000007</v>
      </c>
      <c r="K24">
        <v>20.4620462</v>
      </c>
      <c r="L24">
        <v>70.429042899999999</v>
      </c>
      <c r="M24">
        <v>2</v>
      </c>
      <c r="N24">
        <v>0.99983498356669998</v>
      </c>
      <c r="O24">
        <v>40.162046205232997</v>
      </c>
      <c r="P24">
        <v>4.318811881187</v>
      </c>
    </row>
    <row r="25" spans="1:19" x14ac:dyDescent="0.35">
      <c r="A25" t="s">
        <v>70</v>
      </c>
      <c r="B25" t="s">
        <v>17</v>
      </c>
      <c r="C25" t="s">
        <v>69</v>
      </c>
      <c r="D25" t="s">
        <v>45</v>
      </c>
      <c r="E25">
        <v>11</v>
      </c>
      <c r="F25">
        <v>20</v>
      </c>
      <c r="G25" t="s">
        <v>20</v>
      </c>
      <c r="H25" t="s">
        <v>21</v>
      </c>
      <c r="J25">
        <v>9.1089108910000007</v>
      </c>
      <c r="K25">
        <v>17.82178218</v>
      </c>
      <c r="L25">
        <v>73.069306929999996</v>
      </c>
      <c r="M25">
        <v>2</v>
      </c>
      <c r="N25">
        <v>0.95811881189269998</v>
      </c>
      <c r="O25">
        <v>39.787128712973001</v>
      </c>
      <c r="P25">
        <v>4.3108910890969998</v>
      </c>
    </row>
    <row r="26" spans="1:19" x14ac:dyDescent="0.35">
      <c r="A26" t="s">
        <v>71</v>
      </c>
      <c r="B26" t="s">
        <v>17</v>
      </c>
      <c r="C26" t="s">
        <v>69</v>
      </c>
      <c r="D26" t="s">
        <v>24</v>
      </c>
      <c r="E26">
        <v>20</v>
      </c>
      <c r="F26">
        <v>34</v>
      </c>
      <c r="G26" t="s">
        <v>46</v>
      </c>
      <c r="H26" t="s">
        <v>47</v>
      </c>
      <c r="J26">
        <v>11.08910891</v>
      </c>
      <c r="K26">
        <v>17.161716169999998</v>
      </c>
      <c r="L26">
        <v>71.749174920000002</v>
      </c>
      <c r="M26">
        <v>2</v>
      </c>
      <c r="N26">
        <v>0.96650165013099998</v>
      </c>
      <c r="O26">
        <v>39.901320131689999</v>
      </c>
      <c r="P26">
        <v>4.6257425741100002</v>
      </c>
    </row>
    <row r="27" spans="1:19" x14ac:dyDescent="0.35">
      <c r="A27" t="s">
        <v>72</v>
      </c>
      <c r="B27" t="s">
        <v>23</v>
      </c>
      <c r="C27" t="s">
        <v>69</v>
      </c>
      <c r="D27" t="s">
        <v>27</v>
      </c>
      <c r="E27">
        <v>34</v>
      </c>
      <c r="F27">
        <v>50</v>
      </c>
      <c r="G27" t="s">
        <v>59</v>
      </c>
      <c r="H27" t="s">
        <v>34</v>
      </c>
      <c r="J27">
        <v>34.455445539999999</v>
      </c>
      <c r="K27">
        <v>17.82178218</v>
      </c>
      <c r="L27">
        <v>47.722772280000001</v>
      </c>
      <c r="M27">
        <v>2</v>
      </c>
      <c r="N27">
        <v>1.1989108910740001</v>
      </c>
      <c r="O27">
        <v>42.448514851260001</v>
      </c>
      <c r="P27">
        <v>8.3663366329399995</v>
      </c>
    </row>
    <row r="28" spans="1:19" x14ac:dyDescent="0.35">
      <c r="A28" t="s">
        <v>73</v>
      </c>
      <c r="B28" t="s">
        <v>31</v>
      </c>
      <c r="C28" t="s">
        <v>69</v>
      </c>
      <c r="D28" t="s">
        <v>40</v>
      </c>
      <c r="E28">
        <v>50</v>
      </c>
      <c r="F28">
        <v>60</v>
      </c>
      <c r="G28" t="s">
        <v>59</v>
      </c>
      <c r="H28" t="s">
        <v>34</v>
      </c>
      <c r="J28">
        <v>41.386138610000003</v>
      </c>
      <c r="K28">
        <v>16.831683170000002</v>
      </c>
      <c r="L28">
        <v>41.782178219999999</v>
      </c>
      <c r="M28">
        <v>2</v>
      </c>
      <c r="N28">
        <v>1.2491089108810001</v>
      </c>
      <c r="O28">
        <v>43.035643564190003</v>
      </c>
      <c r="P28">
        <v>9.4722772271100002</v>
      </c>
    </row>
    <row r="29" spans="1:19" x14ac:dyDescent="0.35">
      <c r="A29" t="s">
        <v>74</v>
      </c>
      <c r="B29" t="s">
        <v>26</v>
      </c>
      <c r="C29" t="s">
        <v>69</v>
      </c>
      <c r="D29" t="s">
        <v>32</v>
      </c>
      <c r="E29">
        <v>60</v>
      </c>
      <c r="F29">
        <v>78</v>
      </c>
      <c r="G29" t="s">
        <v>33</v>
      </c>
      <c r="H29" t="s">
        <v>34</v>
      </c>
      <c r="J29">
        <v>38.415841579999999</v>
      </c>
      <c r="K29">
        <v>18.48184818</v>
      </c>
      <c r="L29">
        <v>43.102310230000001</v>
      </c>
      <c r="M29">
        <v>2</v>
      </c>
      <c r="N29">
        <v>1.2469636964120001</v>
      </c>
      <c r="O29">
        <v>42.95808580888</v>
      </c>
      <c r="P29">
        <v>9.0019801973700009</v>
      </c>
    </row>
    <row r="30" spans="1:19" s="1" customFormat="1" x14ac:dyDescent="0.35">
      <c r="A30" s="1" t="s">
        <v>75</v>
      </c>
      <c r="B30" s="1" t="s">
        <v>17</v>
      </c>
      <c r="C30" s="1" t="s">
        <v>76</v>
      </c>
      <c r="D30" s="1" t="s">
        <v>19</v>
      </c>
      <c r="E30" s="1">
        <v>0</v>
      </c>
      <c r="F30" s="1">
        <v>10</v>
      </c>
      <c r="G30" s="1" t="s">
        <v>20</v>
      </c>
      <c r="H30" s="1" t="s">
        <v>21</v>
      </c>
      <c r="J30" s="1">
        <v>13.86138614</v>
      </c>
      <c r="K30" s="1">
        <v>24.092409239999999</v>
      </c>
      <c r="L30" s="1">
        <v>62.046204619999997</v>
      </c>
      <c r="M30" s="1">
        <v>2</v>
      </c>
      <c r="N30" s="1">
        <v>1.1023432343220001</v>
      </c>
      <c r="O30" s="1">
        <v>41.176567656780001</v>
      </c>
      <c r="P30" s="1">
        <v>5.0900990101200003</v>
      </c>
      <c r="Q30" s="1">
        <f>(10*N30 + 5*N31)/15</f>
        <v>1.09818481848</v>
      </c>
      <c r="R30" s="1">
        <f>(10*O30 + 5*O31)/15</f>
        <v>41.152145214533334</v>
      </c>
      <c r="S30" s="1">
        <f>(10*P30 + 5*P31)/15</f>
        <v>5.1937293731666667</v>
      </c>
    </row>
    <row r="31" spans="1:19" s="1" customFormat="1" x14ac:dyDescent="0.35">
      <c r="A31" s="1" t="s">
        <v>77</v>
      </c>
      <c r="B31" s="1" t="s">
        <v>17</v>
      </c>
      <c r="C31" s="1" t="s">
        <v>76</v>
      </c>
      <c r="D31" s="1" t="s">
        <v>45</v>
      </c>
      <c r="E31" s="1">
        <v>10</v>
      </c>
      <c r="F31" s="1">
        <v>18</v>
      </c>
      <c r="G31" s="1" t="s">
        <v>20</v>
      </c>
      <c r="H31" s="1" t="s">
        <v>21</v>
      </c>
      <c r="J31" s="1">
        <v>15.84158416</v>
      </c>
      <c r="K31" s="1">
        <v>22.112211219999999</v>
      </c>
      <c r="L31" s="1">
        <v>62.046204619999997</v>
      </c>
      <c r="M31" s="1">
        <v>2</v>
      </c>
      <c r="N31" s="1">
        <v>1.0898679867959999</v>
      </c>
      <c r="O31" s="1">
        <v>41.10330033004</v>
      </c>
      <c r="P31" s="1">
        <v>5.4009900992600004</v>
      </c>
      <c r="Q31" s="1">
        <f>(3*N31 + 8*N32 + 4 *N33)/15</f>
        <v>1.0197848185058664</v>
      </c>
      <c r="R31" s="1">
        <f>(3*O31 + 8*O32 + 4 *O33)/15</f>
        <v>40.473438944141336</v>
      </c>
      <c r="S31" s="1">
        <f>(3*P31 + 8*P32 + 4 *P33)/15</f>
        <v>5.3876831685719999</v>
      </c>
    </row>
    <row r="32" spans="1:19" s="1" customFormat="1" x14ac:dyDescent="0.35">
      <c r="A32" s="1" t="s">
        <v>78</v>
      </c>
      <c r="B32" s="1" t="s">
        <v>17</v>
      </c>
      <c r="C32" s="1" t="s">
        <v>76</v>
      </c>
      <c r="D32" s="1" t="s">
        <v>49</v>
      </c>
      <c r="E32" s="1">
        <v>18</v>
      </c>
      <c r="F32" s="1">
        <v>26</v>
      </c>
      <c r="G32" s="1" t="s">
        <v>46</v>
      </c>
      <c r="H32" s="1" t="s">
        <v>47</v>
      </c>
      <c r="J32" s="1">
        <v>15.84158416</v>
      </c>
      <c r="K32" s="1">
        <v>15.84158416</v>
      </c>
      <c r="L32" s="1">
        <v>68.316831680000007</v>
      </c>
      <c r="M32" s="1">
        <v>2</v>
      </c>
      <c r="N32" s="1">
        <v>0.99079207924799995</v>
      </c>
      <c r="O32" s="1">
        <v>40.212871287520002</v>
      </c>
      <c r="P32" s="1">
        <v>5.38217821808</v>
      </c>
      <c r="Q32" s="1">
        <f>(3*N33 + 6*N34 + 6*N35)/15</f>
        <v>1.1162600660192001</v>
      </c>
      <c r="R32" s="1">
        <f>(3*O33 + 6*O34 + 6*O35)/15</f>
        <v>41.449280528207993</v>
      </c>
      <c r="S32" s="1">
        <f>(3*P33 + 6*P34 + 6*P35)/15</f>
        <v>6.2831287132119993</v>
      </c>
    </row>
    <row r="33" spans="1:19" s="1" customFormat="1" x14ac:dyDescent="0.35">
      <c r="A33" s="1" t="s">
        <v>79</v>
      </c>
      <c r="B33" s="1" t="s">
        <v>17</v>
      </c>
      <c r="C33" s="1" t="s">
        <v>76</v>
      </c>
      <c r="D33" s="1" t="s">
        <v>51</v>
      </c>
      <c r="E33" s="1">
        <v>26</v>
      </c>
      <c r="F33" s="1">
        <v>33</v>
      </c>
      <c r="G33" s="1" t="s">
        <v>46</v>
      </c>
      <c r="H33" s="1" t="s">
        <v>47</v>
      </c>
      <c r="J33" s="1">
        <v>15.84158416</v>
      </c>
      <c r="K33" s="1">
        <v>18.01980198</v>
      </c>
      <c r="L33" s="1">
        <v>66.138613860000007</v>
      </c>
      <c r="M33" s="1">
        <v>2</v>
      </c>
      <c r="N33" s="1">
        <v>1.0252079208039999</v>
      </c>
      <c r="O33" s="1">
        <v>40.522178217959997</v>
      </c>
      <c r="P33" s="1">
        <v>5.3887128715400001</v>
      </c>
    </row>
    <row r="34" spans="1:19" s="1" customFormat="1" x14ac:dyDescent="0.35">
      <c r="A34" s="1" t="s">
        <v>80</v>
      </c>
      <c r="B34" s="1" t="s">
        <v>17</v>
      </c>
      <c r="C34" s="1" t="s">
        <v>76</v>
      </c>
      <c r="D34" s="1" t="s">
        <v>81</v>
      </c>
      <c r="E34" s="1">
        <v>33</v>
      </c>
      <c r="F34" s="1">
        <v>39</v>
      </c>
      <c r="G34" s="1" t="s">
        <v>46</v>
      </c>
      <c r="H34" s="1" t="s">
        <v>47</v>
      </c>
      <c r="J34" s="1">
        <v>17.82178218</v>
      </c>
      <c r="K34" s="1">
        <v>19.07590759</v>
      </c>
      <c r="L34" s="1">
        <v>63.102310230000001</v>
      </c>
      <c r="M34" s="1">
        <v>2</v>
      </c>
      <c r="N34" s="1">
        <v>1.0607062706320001</v>
      </c>
      <c r="O34" s="1">
        <v>40.880066006680003</v>
      </c>
      <c r="P34" s="1">
        <v>5.7087128715700004</v>
      </c>
    </row>
    <row r="35" spans="1:19" s="1" customFormat="1" x14ac:dyDescent="0.35">
      <c r="A35" s="1" t="s">
        <v>82</v>
      </c>
      <c r="B35" s="1" t="s">
        <v>23</v>
      </c>
      <c r="C35" s="1" t="s">
        <v>76</v>
      </c>
      <c r="D35" s="1" t="s">
        <v>27</v>
      </c>
      <c r="E35" s="1">
        <v>39</v>
      </c>
      <c r="F35" s="1">
        <v>58</v>
      </c>
      <c r="G35" s="1" t="s">
        <v>83</v>
      </c>
      <c r="H35" s="1" t="s">
        <v>29</v>
      </c>
      <c r="J35" s="1">
        <v>27.722772280000001</v>
      </c>
      <c r="K35" s="1">
        <v>23.036303629999999</v>
      </c>
      <c r="L35" s="1">
        <v>49.24092409</v>
      </c>
      <c r="M35" s="1">
        <v>2</v>
      </c>
      <c r="N35" s="1">
        <v>1.2173399340140001</v>
      </c>
      <c r="O35" s="1">
        <v>42.482046204859998</v>
      </c>
      <c r="P35" s="1">
        <v>7.30475247569</v>
      </c>
    </row>
    <row r="36" spans="1:19" s="1" customFormat="1" x14ac:dyDescent="0.35">
      <c r="A36" s="1" t="s">
        <v>84</v>
      </c>
      <c r="B36" s="1" t="s">
        <v>31</v>
      </c>
      <c r="C36" s="1" t="s">
        <v>76</v>
      </c>
      <c r="D36" s="1" t="s">
        <v>32</v>
      </c>
      <c r="E36" s="1">
        <v>58</v>
      </c>
      <c r="F36" s="1">
        <v>100</v>
      </c>
      <c r="G36" s="1" t="s">
        <v>33</v>
      </c>
      <c r="H36" s="1" t="s">
        <v>34</v>
      </c>
      <c r="J36" s="1">
        <v>43.564356439999997</v>
      </c>
      <c r="K36" s="1">
        <v>17.425742570000001</v>
      </c>
      <c r="L36" s="1">
        <v>39.009900989999998</v>
      </c>
      <c r="M36" s="1">
        <v>2</v>
      </c>
      <c r="N36" s="1">
        <v>1.2791881187859999</v>
      </c>
      <c r="O36" s="1">
        <v>43.348712871140002</v>
      </c>
      <c r="P36" s="1">
        <v>9.8225742581100004</v>
      </c>
    </row>
    <row r="37" spans="1:19" x14ac:dyDescent="0.35">
      <c r="A37" t="s">
        <v>85</v>
      </c>
      <c r="B37" t="s">
        <v>17</v>
      </c>
      <c r="C37" t="s">
        <v>86</v>
      </c>
      <c r="D37" t="s">
        <v>19</v>
      </c>
      <c r="E37">
        <v>0</v>
      </c>
      <c r="F37">
        <v>4</v>
      </c>
      <c r="G37" t="s">
        <v>20</v>
      </c>
      <c r="H37" t="s">
        <v>21</v>
      </c>
      <c r="J37">
        <v>11.881188119999999</v>
      </c>
      <c r="K37">
        <v>17.82178218</v>
      </c>
      <c r="L37">
        <v>70.297029699999996</v>
      </c>
      <c r="M37">
        <v>2</v>
      </c>
      <c r="N37">
        <v>0.984455445584</v>
      </c>
      <c r="O37">
        <v>40.078217822159999</v>
      </c>
      <c r="P37">
        <v>4.7544554457399997</v>
      </c>
    </row>
    <row r="38" spans="1:19" x14ac:dyDescent="0.35">
      <c r="A38" t="s">
        <v>87</v>
      </c>
      <c r="B38" t="s">
        <v>17</v>
      </c>
      <c r="C38" t="s">
        <v>86</v>
      </c>
      <c r="D38" t="s">
        <v>88</v>
      </c>
      <c r="E38">
        <v>4</v>
      </c>
      <c r="F38">
        <v>12</v>
      </c>
      <c r="G38" t="s">
        <v>20</v>
      </c>
      <c r="H38" t="s">
        <v>21</v>
      </c>
      <c r="J38">
        <v>12.871287130000001</v>
      </c>
      <c r="K38">
        <v>21.122112210000001</v>
      </c>
      <c r="L38">
        <v>66.006600660000004</v>
      </c>
      <c r="M38">
        <v>2</v>
      </c>
      <c r="N38">
        <v>1.046006600653</v>
      </c>
      <c r="O38">
        <v>40.65082508247</v>
      </c>
      <c r="P38">
        <v>4.92277227743</v>
      </c>
    </row>
    <row r="39" spans="1:19" x14ac:dyDescent="0.35">
      <c r="A39" t="s">
        <v>89</v>
      </c>
      <c r="B39" t="s">
        <v>17</v>
      </c>
      <c r="C39" t="s">
        <v>86</v>
      </c>
      <c r="D39" t="s">
        <v>90</v>
      </c>
      <c r="E39">
        <v>12</v>
      </c>
      <c r="F39">
        <v>20</v>
      </c>
      <c r="G39" t="s">
        <v>46</v>
      </c>
      <c r="H39" t="s">
        <v>47</v>
      </c>
      <c r="J39">
        <v>13.86138614</v>
      </c>
      <c r="K39">
        <v>22.442244219999999</v>
      </c>
      <c r="L39">
        <v>63.69636964</v>
      </c>
      <c r="M39">
        <v>2</v>
      </c>
      <c r="N39">
        <v>1.0762706270060001</v>
      </c>
      <c r="O39">
        <v>40.942244223940001</v>
      </c>
      <c r="P39">
        <v>5.0851485150600002</v>
      </c>
    </row>
    <row r="40" spans="1:19" x14ac:dyDescent="0.35">
      <c r="A40" t="s">
        <v>91</v>
      </c>
      <c r="B40" t="s">
        <v>17</v>
      </c>
      <c r="C40" t="s">
        <v>86</v>
      </c>
      <c r="D40" t="s">
        <v>49</v>
      </c>
      <c r="E40">
        <v>20</v>
      </c>
      <c r="F40">
        <v>39</v>
      </c>
      <c r="G40" t="s">
        <v>46</v>
      </c>
      <c r="H40" t="s">
        <v>47</v>
      </c>
      <c r="J40">
        <v>13.86138614</v>
      </c>
      <c r="K40">
        <v>14.52145215</v>
      </c>
      <c r="L40">
        <v>71.617161719999999</v>
      </c>
      <c r="M40">
        <v>2</v>
      </c>
      <c r="N40">
        <v>0.95112211214200004</v>
      </c>
      <c r="O40">
        <v>39.817491748579997</v>
      </c>
      <c r="P40">
        <v>5.0613861388199997</v>
      </c>
    </row>
    <row r="41" spans="1:19" x14ac:dyDescent="0.35">
      <c r="A41" t="s">
        <v>92</v>
      </c>
      <c r="B41" t="s">
        <v>17</v>
      </c>
      <c r="C41" t="s">
        <v>86</v>
      </c>
      <c r="D41" t="s">
        <v>51</v>
      </c>
      <c r="E41">
        <v>39</v>
      </c>
      <c r="F41">
        <v>60</v>
      </c>
      <c r="G41" t="s">
        <v>46</v>
      </c>
      <c r="H41" t="s">
        <v>47</v>
      </c>
      <c r="J41">
        <v>11.881188119999999</v>
      </c>
      <c r="K41">
        <v>6.2706270630000001</v>
      </c>
      <c r="L41">
        <v>81.84818482</v>
      </c>
      <c r="M41">
        <v>2</v>
      </c>
      <c r="N41">
        <v>0.80194719468800002</v>
      </c>
      <c r="O41">
        <v>38.437953795120002</v>
      </c>
      <c r="P41">
        <v>4.7198019803799998</v>
      </c>
    </row>
    <row r="42" spans="1:19" x14ac:dyDescent="0.35">
      <c r="A42" t="s">
        <v>93</v>
      </c>
      <c r="B42" t="s">
        <v>17</v>
      </c>
      <c r="C42" t="s">
        <v>86</v>
      </c>
      <c r="D42" t="s">
        <v>27</v>
      </c>
      <c r="E42">
        <v>6</v>
      </c>
      <c r="F42">
        <v>86</v>
      </c>
      <c r="G42" t="s">
        <v>28</v>
      </c>
      <c r="H42" t="s">
        <v>29</v>
      </c>
      <c r="J42">
        <v>19.801980199999999</v>
      </c>
      <c r="K42">
        <v>10.891089109999999</v>
      </c>
      <c r="L42">
        <v>69.306930690000002</v>
      </c>
      <c r="M42">
        <v>2</v>
      </c>
      <c r="N42">
        <v>0.95019801983800001</v>
      </c>
      <c r="O42">
        <v>39.925742574620003</v>
      </c>
      <c r="P42">
        <v>6.00099009933</v>
      </c>
    </row>
    <row r="43" spans="1:19" x14ac:dyDescent="0.35">
      <c r="A43" t="s">
        <v>94</v>
      </c>
      <c r="B43" t="s">
        <v>23</v>
      </c>
      <c r="C43" t="s">
        <v>86</v>
      </c>
      <c r="D43" t="s">
        <v>40</v>
      </c>
      <c r="E43">
        <v>86</v>
      </c>
      <c r="F43">
        <v>100</v>
      </c>
      <c r="G43" t="s">
        <v>33</v>
      </c>
      <c r="H43" t="s">
        <v>34</v>
      </c>
      <c r="J43">
        <v>29.7029703</v>
      </c>
      <c r="K43">
        <v>14.785478550000001</v>
      </c>
      <c r="L43">
        <v>55.511551160000003</v>
      </c>
      <c r="M43">
        <v>2</v>
      </c>
      <c r="N43">
        <v>1.105788778782</v>
      </c>
      <c r="O43">
        <v>41.51834983418</v>
      </c>
      <c r="P43">
        <v>7.5968316836199996</v>
      </c>
    </row>
    <row r="44" spans="1:19" s="1" customFormat="1" x14ac:dyDescent="0.35">
      <c r="A44" s="1" t="s">
        <v>95</v>
      </c>
      <c r="B44" s="1" t="s">
        <v>96</v>
      </c>
      <c r="C44" s="1" t="s">
        <v>97</v>
      </c>
      <c r="D44" s="1" t="s">
        <v>19</v>
      </c>
      <c r="E44" s="1">
        <v>0</v>
      </c>
      <c r="F44" s="1">
        <v>9</v>
      </c>
      <c r="G44" s="1" t="s">
        <v>20</v>
      </c>
      <c r="H44" s="1" t="s">
        <v>21</v>
      </c>
      <c r="J44" s="1">
        <v>15.84158416</v>
      </c>
      <c r="K44" s="1">
        <v>44.158415840000004</v>
      </c>
      <c r="L44" s="1">
        <v>40</v>
      </c>
      <c r="M44" s="1">
        <v>2</v>
      </c>
      <c r="N44" s="1">
        <v>1.4381980197919999</v>
      </c>
      <c r="O44" s="1">
        <v>44.233861386080001</v>
      </c>
      <c r="P44" s="1">
        <v>5.4671287131200001</v>
      </c>
      <c r="Q44" s="1">
        <f xml:space="preserve"> (9*N44 + 6*N45)/15</f>
        <v>1.4373795379648002</v>
      </c>
      <c r="R44" s="1">
        <f xml:space="preserve"> (9*O44 + 6*O45)/15</f>
        <v>44.242046204752</v>
      </c>
      <c r="S44" s="1">
        <f xml:space="preserve"> (9*P44 + 6*P45)/15</f>
        <v>5.5922772279880002</v>
      </c>
    </row>
    <row r="45" spans="1:19" s="1" customFormat="1" x14ac:dyDescent="0.35">
      <c r="A45" s="1" t="s">
        <v>98</v>
      </c>
      <c r="B45" s="1" t="s">
        <v>96</v>
      </c>
      <c r="C45" s="1" t="s">
        <v>97</v>
      </c>
      <c r="D45" s="1" t="s">
        <v>58</v>
      </c>
      <c r="E45" s="1">
        <v>9</v>
      </c>
      <c r="F45" s="1">
        <v>15</v>
      </c>
      <c r="G45" s="1" t="s">
        <v>46</v>
      </c>
      <c r="H45" s="1" t="s">
        <v>47</v>
      </c>
      <c r="J45" s="1">
        <v>17.82178218</v>
      </c>
      <c r="K45" s="1">
        <v>42.838283830000002</v>
      </c>
      <c r="L45" s="1">
        <v>39.339933989999999</v>
      </c>
      <c r="M45" s="1">
        <v>2</v>
      </c>
      <c r="N45" s="1">
        <v>1.436151815224</v>
      </c>
      <c r="O45" s="1">
        <v>44.254323432760003</v>
      </c>
      <c r="P45" s="1">
        <v>5.7800000002900003</v>
      </c>
      <c r="Q45" s="1">
        <f>(8*N46 + 5*N47 + 2*N48)/15</f>
        <v>1.3262754675628001</v>
      </c>
      <c r="R45" s="1">
        <f>(8*O46 + 5*O47 + 2*O48)/15</f>
        <v>43.448136413838668</v>
      </c>
      <c r="S45" s="1">
        <f>(8*P46 + 5*P47 + 2*P48)/15</f>
        <v>7.2210165020813326</v>
      </c>
    </row>
    <row r="46" spans="1:19" s="1" customFormat="1" x14ac:dyDescent="0.35">
      <c r="A46" s="1" t="s">
        <v>99</v>
      </c>
      <c r="B46" s="1" t="s">
        <v>96</v>
      </c>
      <c r="C46" s="1" t="s">
        <v>97</v>
      </c>
      <c r="D46" s="1" t="s">
        <v>49</v>
      </c>
      <c r="E46" s="1">
        <v>15</v>
      </c>
      <c r="F46" s="1">
        <v>23</v>
      </c>
      <c r="G46" s="1" t="s">
        <v>46</v>
      </c>
      <c r="H46" s="1" t="s">
        <v>47</v>
      </c>
      <c r="J46" s="1">
        <v>21.782178219999999</v>
      </c>
      <c r="K46" s="1">
        <v>33.927392740000002</v>
      </c>
      <c r="L46" s="1">
        <v>44.290429039999999</v>
      </c>
      <c r="M46" s="1">
        <v>2</v>
      </c>
      <c r="N46" s="1">
        <v>1.3329834983819999</v>
      </c>
      <c r="O46" s="1">
        <v>43.404818482179998</v>
      </c>
      <c r="P46" s="1">
        <v>6.3869306934200001</v>
      </c>
      <c r="Q46" s="1">
        <f>(12*N48 + 3*N49)/15</f>
        <v>1.2892475246644002</v>
      </c>
      <c r="R46" s="1">
        <f>(12*O48 + 3*O49)/15</f>
        <v>43.485742573555996</v>
      </c>
      <c r="S46" s="1">
        <f>(12*P48 + 3*P49)/15</f>
        <v>10.200396040314001</v>
      </c>
    </row>
    <row r="47" spans="1:19" s="1" customFormat="1" x14ac:dyDescent="0.35">
      <c r="A47" s="1" t="s">
        <v>100</v>
      </c>
      <c r="B47" s="1" t="s">
        <v>26</v>
      </c>
      <c r="C47" s="1" t="s">
        <v>97</v>
      </c>
      <c r="D47" s="1" t="s">
        <v>51</v>
      </c>
      <c r="E47" s="1">
        <v>23</v>
      </c>
      <c r="F47" s="1">
        <v>28</v>
      </c>
      <c r="G47" s="1" t="s">
        <v>46</v>
      </c>
      <c r="H47" s="1" t="s">
        <v>47</v>
      </c>
      <c r="J47" s="1">
        <v>27.722772280000001</v>
      </c>
      <c r="K47" s="1">
        <v>29.966996699999999</v>
      </c>
      <c r="L47" s="1">
        <v>42.310231020000003</v>
      </c>
      <c r="M47" s="1">
        <v>2</v>
      </c>
      <c r="N47" s="1">
        <v>1.32684488452</v>
      </c>
      <c r="O47" s="1">
        <v>43.466204620799999</v>
      </c>
      <c r="P47" s="1">
        <v>7.3255445548999996</v>
      </c>
    </row>
    <row r="48" spans="1:19" s="1" customFormat="1" x14ac:dyDescent="0.35">
      <c r="A48" s="1" t="s">
        <v>101</v>
      </c>
      <c r="B48" s="1" t="s">
        <v>31</v>
      </c>
      <c r="C48" s="1" t="s">
        <v>97</v>
      </c>
      <c r="D48" s="1" t="s">
        <v>27</v>
      </c>
      <c r="E48" s="1">
        <v>28</v>
      </c>
      <c r="F48" s="1">
        <v>42</v>
      </c>
      <c r="G48" s="1" t="s">
        <v>28</v>
      </c>
      <c r="H48" s="1" t="s">
        <v>34</v>
      </c>
      <c r="J48" s="1">
        <v>46.534653470000002</v>
      </c>
      <c r="K48" s="1">
        <v>16.831683170000002</v>
      </c>
      <c r="L48" s="1">
        <v>36.633663370000001</v>
      </c>
      <c r="M48" s="1">
        <v>2</v>
      </c>
      <c r="N48" s="1">
        <v>1.298019801893</v>
      </c>
      <c r="O48" s="1">
        <v>43.57623762307</v>
      </c>
      <c r="P48" s="1">
        <v>10.296039604680001</v>
      </c>
    </row>
    <row r="49" spans="1:16" s="1" customFormat="1" x14ac:dyDescent="0.35">
      <c r="A49" s="1" t="s">
        <v>102</v>
      </c>
      <c r="B49" s="1" t="s">
        <v>31</v>
      </c>
      <c r="C49" s="1" t="s">
        <v>97</v>
      </c>
      <c r="D49" s="1" t="s">
        <v>40</v>
      </c>
      <c r="E49" s="1">
        <v>42</v>
      </c>
      <c r="F49" s="1">
        <v>51</v>
      </c>
      <c r="G49" s="1" t="s">
        <v>33</v>
      </c>
      <c r="H49" s="1" t="s">
        <v>34</v>
      </c>
      <c r="J49" s="1">
        <v>43.564356439999997</v>
      </c>
      <c r="K49" s="1">
        <v>15.84158416</v>
      </c>
      <c r="L49" s="1">
        <v>40.59405941</v>
      </c>
      <c r="M49" s="1">
        <v>2</v>
      </c>
      <c r="N49" s="1">
        <v>1.2541584157500001</v>
      </c>
      <c r="O49" s="1">
        <v>43.1237623755</v>
      </c>
      <c r="P49" s="1">
        <v>9.8178217828500003</v>
      </c>
    </row>
    <row r="50" spans="1:16" s="1" customFormat="1" x14ac:dyDescent="0.35">
      <c r="A50" s="1" t="s">
        <v>103</v>
      </c>
      <c r="B50" s="1" t="s">
        <v>31</v>
      </c>
      <c r="C50" s="1" t="s">
        <v>97</v>
      </c>
      <c r="D50" s="1" t="s">
        <v>32</v>
      </c>
      <c r="E50" s="1">
        <v>51</v>
      </c>
      <c r="F50" s="1">
        <v>100</v>
      </c>
      <c r="G50" s="1" t="s">
        <v>33</v>
      </c>
      <c r="H50" s="1" t="s">
        <v>34</v>
      </c>
      <c r="J50" s="1">
        <v>43.564356439999997</v>
      </c>
      <c r="K50" s="1">
        <v>17.161716169999998</v>
      </c>
      <c r="L50" s="1">
        <v>39.273927389999997</v>
      </c>
      <c r="M50" s="1">
        <v>2</v>
      </c>
      <c r="N50" s="1">
        <v>1.275016501666</v>
      </c>
      <c r="O50" s="1">
        <v>43.311221122340001</v>
      </c>
      <c r="P50" s="1">
        <v>9.8217821789100004</v>
      </c>
    </row>
    <row r="51" spans="1:16" x14ac:dyDescent="0.35">
      <c r="A51" t="s">
        <v>104</v>
      </c>
      <c r="B51" t="s">
        <v>17</v>
      </c>
      <c r="C51" t="s">
        <v>105</v>
      </c>
      <c r="D51" t="s">
        <v>19</v>
      </c>
      <c r="E51">
        <v>1</v>
      </c>
      <c r="F51">
        <v>15</v>
      </c>
      <c r="G51" t="s">
        <v>20</v>
      </c>
      <c r="H51" t="s">
        <v>21</v>
      </c>
      <c r="J51">
        <v>11.287128709999999</v>
      </c>
      <c r="K51">
        <v>17.425742570000001</v>
      </c>
      <c r="L51">
        <v>71.287128710000005</v>
      </c>
      <c r="M51">
        <v>2</v>
      </c>
      <c r="N51">
        <v>0.97255445550899999</v>
      </c>
      <c r="O51">
        <v>39.959603960910002</v>
      </c>
      <c r="P51">
        <v>4.6582178213400001</v>
      </c>
    </row>
    <row r="52" spans="1:16" x14ac:dyDescent="0.35">
      <c r="A52" t="s">
        <v>106</v>
      </c>
      <c r="B52" t="s">
        <v>17</v>
      </c>
      <c r="C52" t="s">
        <v>105</v>
      </c>
      <c r="D52" t="s">
        <v>58</v>
      </c>
      <c r="E52">
        <v>15</v>
      </c>
      <c r="F52">
        <v>31</v>
      </c>
      <c r="G52" t="s">
        <v>20</v>
      </c>
      <c r="H52" t="s">
        <v>21</v>
      </c>
      <c r="J52">
        <v>12.277227720000001</v>
      </c>
      <c r="K52">
        <v>15.445544549999999</v>
      </c>
      <c r="L52">
        <v>72.277227719999999</v>
      </c>
      <c r="M52">
        <v>2</v>
      </c>
      <c r="N52">
        <v>0.95067326738799995</v>
      </c>
      <c r="O52">
        <v>39.782376238120001</v>
      </c>
      <c r="P52">
        <v>4.81069306888</v>
      </c>
    </row>
    <row r="53" spans="1:16" x14ac:dyDescent="0.35">
      <c r="A53" t="s">
        <v>107</v>
      </c>
      <c r="B53" t="s">
        <v>17</v>
      </c>
      <c r="C53" t="s">
        <v>105</v>
      </c>
      <c r="D53" t="s">
        <v>49</v>
      </c>
      <c r="E53">
        <v>31</v>
      </c>
      <c r="F53">
        <v>43</v>
      </c>
      <c r="G53" t="s">
        <v>20</v>
      </c>
      <c r="H53" t="s">
        <v>21</v>
      </c>
      <c r="J53">
        <v>12.277227720000001</v>
      </c>
      <c r="K53">
        <v>13.46534653</v>
      </c>
      <c r="L53">
        <v>74.257425740000002</v>
      </c>
      <c r="M53">
        <v>2</v>
      </c>
      <c r="N53">
        <v>0.91938613867200003</v>
      </c>
      <c r="O53">
        <v>39.501188119280002</v>
      </c>
      <c r="P53">
        <v>4.8047524748199999</v>
      </c>
    </row>
    <row r="54" spans="1:16" x14ac:dyDescent="0.35">
      <c r="A54" t="s">
        <v>108</v>
      </c>
      <c r="B54" t="s">
        <v>17</v>
      </c>
      <c r="C54" t="s">
        <v>105</v>
      </c>
      <c r="D54" t="s">
        <v>51</v>
      </c>
      <c r="E54">
        <v>43</v>
      </c>
      <c r="F54">
        <v>53</v>
      </c>
      <c r="G54" t="s">
        <v>20</v>
      </c>
      <c r="H54" t="s">
        <v>21</v>
      </c>
      <c r="J54">
        <v>10.69306931</v>
      </c>
      <c r="K54">
        <v>9.1089108910000007</v>
      </c>
      <c r="L54">
        <v>80.198019799999997</v>
      </c>
      <c r="M54">
        <v>2</v>
      </c>
      <c r="N54">
        <v>0.83550495050700002</v>
      </c>
      <c r="O54">
        <v>38.716237623929999</v>
      </c>
      <c r="P54">
        <v>4.53821782227</v>
      </c>
    </row>
    <row r="55" spans="1:16" x14ac:dyDescent="0.35">
      <c r="A55" t="s">
        <v>109</v>
      </c>
      <c r="B55" t="s">
        <v>110</v>
      </c>
      <c r="C55" t="s">
        <v>105</v>
      </c>
      <c r="D55" t="s">
        <v>27</v>
      </c>
      <c r="E55">
        <v>53</v>
      </c>
      <c r="F55">
        <v>72</v>
      </c>
      <c r="G55" t="s">
        <v>20</v>
      </c>
      <c r="H55" t="s">
        <v>21</v>
      </c>
      <c r="J55">
        <v>11.881188119999999</v>
      </c>
      <c r="K55">
        <v>3.5643564360000002</v>
      </c>
      <c r="L55">
        <v>84.554455450000006</v>
      </c>
      <c r="M55">
        <v>2</v>
      </c>
      <c r="N55">
        <v>0.75918811873400005</v>
      </c>
      <c r="O55">
        <v>38.05366336566</v>
      </c>
      <c r="P55">
        <v>4.7116831684899996</v>
      </c>
    </row>
    <row r="56" spans="1:16" x14ac:dyDescent="0.35">
      <c r="A56" t="s">
        <v>111</v>
      </c>
      <c r="B56" t="s">
        <v>23</v>
      </c>
      <c r="C56" t="s">
        <v>105</v>
      </c>
      <c r="D56" t="s">
        <v>40</v>
      </c>
      <c r="E56">
        <v>72</v>
      </c>
      <c r="F56">
        <v>100</v>
      </c>
      <c r="G56" t="s">
        <v>33</v>
      </c>
      <c r="H56" t="s">
        <v>34</v>
      </c>
      <c r="J56">
        <v>34.455445539999999</v>
      </c>
      <c r="K56">
        <v>16.039603960000001</v>
      </c>
      <c r="L56">
        <v>49.5049505</v>
      </c>
      <c r="M56">
        <v>2</v>
      </c>
      <c r="N56">
        <v>1.1707524751980001</v>
      </c>
      <c r="O56">
        <v>42.195445544019996</v>
      </c>
      <c r="P56">
        <v>8.3609900982800003</v>
      </c>
    </row>
    <row r="57" spans="1:16" x14ac:dyDescent="0.35">
      <c r="A57" t="s">
        <v>112</v>
      </c>
      <c r="B57" t="s">
        <v>17</v>
      </c>
      <c r="C57" t="s">
        <v>113</v>
      </c>
      <c r="D57" t="s">
        <v>19</v>
      </c>
      <c r="E57">
        <v>0</v>
      </c>
      <c r="F57">
        <v>8</v>
      </c>
      <c r="G57" t="s">
        <v>20</v>
      </c>
      <c r="H57" t="s">
        <v>21</v>
      </c>
      <c r="J57">
        <v>12.67326733</v>
      </c>
      <c r="K57">
        <v>23.762376239999998</v>
      </c>
      <c r="L57">
        <v>63.564356439999997</v>
      </c>
      <c r="M57">
        <v>2</v>
      </c>
      <c r="N57">
        <v>1.0858415840690001</v>
      </c>
      <c r="O57">
        <v>41.004950494310002</v>
      </c>
      <c r="P57">
        <v>4.8990099014900004</v>
      </c>
    </row>
    <row r="58" spans="1:16" x14ac:dyDescent="0.35">
      <c r="A58" t="s">
        <v>114</v>
      </c>
      <c r="B58" t="s">
        <v>17</v>
      </c>
      <c r="C58" t="s">
        <v>113</v>
      </c>
      <c r="D58" t="s">
        <v>45</v>
      </c>
      <c r="E58">
        <v>8</v>
      </c>
      <c r="F58">
        <v>14</v>
      </c>
      <c r="G58" t="s">
        <v>46</v>
      </c>
      <c r="H58" t="s">
        <v>47</v>
      </c>
      <c r="J58">
        <v>14.653465349999999</v>
      </c>
      <c r="K58">
        <v>21.122112210000001</v>
      </c>
      <c r="L58">
        <v>64.224422439999998</v>
      </c>
      <c r="M58">
        <v>2</v>
      </c>
      <c r="N58">
        <v>1.0629372937429999</v>
      </c>
      <c r="O58">
        <v>40.837953795570002</v>
      </c>
      <c r="P58">
        <v>5.2079207926300004</v>
      </c>
    </row>
    <row r="59" spans="1:16" x14ac:dyDescent="0.35">
      <c r="A59" t="s">
        <v>115</v>
      </c>
      <c r="B59" t="s">
        <v>17</v>
      </c>
      <c r="C59" t="s">
        <v>113</v>
      </c>
      <c r="D59" t="s">
        <v>49</v>
      </c>
      <c r="E59">
        <v>14</v>
      </c>
      <c r="F59">
        <v>55</v>
      </c>
      <c r="G59" t="s">
        <v>46</v>
      </c>
      <c r="H59" t="s">
        <v>47</v>
      </c>
      <c r="J59">
        <v>8.7128712870000005</v>
      </c>
      <c r="K59">
        <v>17.82178218</v>
      </c>
      <c r="L59">
        <v>73.465346530000005</v>
      </c>
      <c r="M59">
        <v>2</v>
      </c>
      <c r="N59">
        <v>0.95435643571789996</v>
      </c>
      <c r="O59">
        <v>39.745544555121</v>
      </c>
      <c r="P59">
        <v>4.2475247524690003</v>
      </c>
    </row>
    <row r="60" spans="1:16" x14ac:dyDescent="0.35">
      <c r="A60" t="s">
        <v>116</v>
      </c>
      <c r="B60" t="s">
        <v>17</v>
      </c>
      <c r="C60" t="s">
        <v>113</v>
      </c>
      <c r="D60" t="s">
        <v>51</v>
      </c>
      <c r="E60">
        <v>55</v>
      </c>
      <c r="F60">
        <v>72</v>
      </c>
      <c r="G60" t="s">
        <v>46</v>
      </c>
      <c r="H60" t="s">
        <v>47</v>
      </c>
      <c r="J60">
        <v>10.69306931</v>
      </c>
      <c r="K60">
        <v>13.86138614</v>
      </c>
      <c r="L60">
        <v>75.445544549999994</v>
      </c>
      <c r="M60">
        <v>2</v>
      </c>
      <c r="N60">
        <v>0.910594059457</v>
      </c>
      <c r="O60">
        <v>39.391089109429998</v>
      </c>
      <c r="P60">
        <v>4.5524752480200004</v>
      </c>
    </row>
    <row r="61" spans="1:16" x14ac:dyDescent="0.35">
      <c r="A61" t="s">
        <v>117</v>
      </c>
      <c r="B61" t="s">
        <v>17</v>
      </c>
      <c r="C61" t="s">
        <v>113</v>
      </c>
      <c r="D61" t="s">
        <v>27</v>
      </c>
      <c r="E61">
        <v>72</v>
      </c>
      <c r="F61">
        <v>87</v>
      </c>
      <c r="G61" t="s">
        <v>46</v>
      </c>
      <c r="H61" t="s">
        <v>47</v>
      </c>
      <c r="J61">
        <v>10.69306931</v>
      </c>
      <c r="K61">
        <v>11.22112211</v>
      </c>
      <c r="L61">
        <v>78.085808580000005</v>
      </c>
      <c r="M61">
        <v>2</v>
      </c>
      <c r="N61">
        <v>0.86887788778300001</v>
      </c>
      <c r="O61">
        <v>39.016171617170002</v>
      </c>
      <c r="P61">
        <v>4.5445544559300002</v>
      </c>
    </row>
    <row r="62" spans="1:16" x14ac:dyDescent="0.35">
      <c r="A62" t="s">
        <v>118</v>
      </c>
      <c r="B62" t="s">
        <v>110</v>
      </c>
      <c r="C62" t="s">
        <v>113</v>
      </c>
      <c r="D62" t="s">
        <v>40</v>
      </c>
      <c r="E62">
        <v>87</v>
      </c>
      <c r="F62">
        <v>102</v>
      </c>
      <c r="G62" t="s">
        <v>46</v>
      </c>
      <c r="H62" t="s">
        <v>47</v>
      </c>
      <c r="J62">
        <v>8.7128712870000005</v>
      </c>
      <c r="K62">
        <v>9.9009900989999995</v>
      </c>
      <c r="L62">
        <v>81.386138610000003</v>
      </c>
      <c r="M62">
        <v>2</v>
      </c>
      <c r="N62">
        <v>0.82920792085390005</v>
      </c>
      <c r="O62">
        <v>38.620792079761003</v>
      </c>
      <c r="P62">
        <v>4.2237623762289997</v>
      </c>
    </row>
    <row r="63" spans="1:16" x14ac:dyDescent="0.35">
      <c r="A63" t="s">
        <v>119</v>
      </c>
      <c r="B63" t="s">
        <v>17</v>
      </c>
      <c r="C63" t="s">
        <v>120</v>
      </c>
      <c r="D63" t="s">
        <v>19</v>
      </c>
      <c r="E63">
        <v>1</v>
      </c>
      <c r="F63">
        <v>20</v>
      </c>
      <c r="G63" t="s">
        <v>28</v>
      </c>
      <c r="H63" t="s">
        <v>21</v>
      </c>
      <c r="J63">
        <v>10.69306931</v>
      </c>
      <c r="K63">
        <v>11.22112211</v>
      </c>
      <c r="L63">
        <v>78.085808580000005</v>
      </c>
      <c r="M63">
        <v>2</v>
      </c>
      <c r="N63">
        <v>0.86887788778300001</v>
      </c>
      <c r="O63">
        <v>39.016171617170002</v>
      </c>
      <c r="P63">
        <v>4.5445544559300002</v>
      </c>
    </row>
    <row r="64" spans="1:16" x14ac:dyDescent="0.35">
      <c r="A64" t="s">
        <v>121</v>
      </c>
      <c r="B64" t="s">
        <v>17</v>
      </c>
      <c r="C64" t="s">
        <v>120</v>
      </c>
      <c r="D64" t="s">
        <v>58</v>
      </c>
      <c r="E64">
        <v>20</v>
      </c>
      <c r="F64">
        <v>28</v>
      </c>
      <c r="G64" t="s">
        <v>20</v>
      </c>
      <c r="H64" t="s">
        <v>21</v>
      </c>
      <c r="J64">
        <v>14.653465349999999</v>
      </c>
      <c r="K64">
        <v>16.501650170000001</v>
      </c>
      <c r="L64">
        <v>68.844884489999998</v>
      </c>
      <c r="M64">
        <v>2</v>
      </c>
      <c r="N64">
        <v>0.98993399335300003</v>
      </c>
      <c r="O64">
        <v>40.181848184469999</v>
      </c>
      <c r="P64">
        <v>5.1940594064800001</v>
      </c>
    </row>
    <row r="65" spans="1:19" x14ac:dyDescent="0.35">
      <c r="A65" t="s">
        <v>122</v>
      </c>
      <c r="B65" t="s">
        <v>23</v>
      </c>
      <c r="C65" t="s">
        <v>120</v>
      </c>
      <c r="D65" t="s">
        <v>27</v>
      </c>
      <c r="E65">
        <v>28</v>
      </c>
      <c r="F65">
        <v>38</v>
      </c>
      <c r="G65" t="s">
        <v>28</v>
      </c>
      <c r="H65" t="s">
        <v>34</v>
      </c>
      <c r="I65" t="s">
        <v>61</v>
      </c>
      <c r="J65">
        <v>21.782178219999999</v>
      </c>
      <c r="K65">
        <v>16.633663370000001</v>
      </c>
      <c r="L65">
        <v>61.584158420000001</v>
      </c>
      <c r="M65">
        <v>2</v>
      </c>
      <c r="N65">
        <v>1.059742574178</v>
      </c>
      <c r="O65">
        <v>40.949108910219998</v>
      </c>
      <c r="P65">
        <v>6.3350495052799998</v>
      </c>
    </row>
    <row r="66" spans="1:19" x14ac:dyDescent="0.35">
      <c r="A66" t="s">
        <v>123</v>
      </c>
      <c r="B66" t="s">
        <v>65</v>
      </c>
      <c r="C66" t="s">
        <v>120</v>
      </c>
      <c r="D66" t="s">
        <v>32</v>
      </c>
      <c r="E66">
        <v>38</v>
      </c>
      <c r="F66">
        <v>100</v>
      </c>
      <c r="G66" t="s">
        <v>66</v>
      </c>
      <c r="H66" t="s">
        <v>34</v>
      </c>
      <c r="I66" t="s">
        <v>61</v>
      </c>
      <c r="J66">
        <v>36.633663370000001</v>
      </c>
      <c r="K66">
        <v>14.32343234</v>
      </c>
      <c r="L66">
        <v>49.042904290000003</v>
      </c>
      <c r="M66">
        <v>2</v>
      </c>
      <c r="N66">
        <v>1.1643300329870001</v>
      </c>
      <c r="O66">
        <v>42.180462046130003</v>
      </c>
      <c r="P66">
        <v>8.7043564362199994</v>
      </c>
    </row>
    <row r="67" spans="1:19" x14ac:dyDescent="0.35">
      <c r="A67" t="s">
        <v>124</v>
      </c>
      <c r="B67" t="s">
        <v>17</v>
      </c>
      <c r="C67" t="s">
        <v>125</v>
      </c>
      <c r="D67" t="s">
        <v>19</v>
      </c>
      <c r="E67">
        <v>0</v>
      </c>
      <c r="F67">
        <v>10</v>
      </c>
      <c r="G67" t="s">
        <v>20</v>
      </c>
      <c r="H67" t="s">
        <v>21</v>
      </c>
      <c r="J67">
        <v>18.61386139</v>
      </c>
      <c r="K67">
        <v>27.06270627</v>
      </c>
      <c r="L67">
        <v>54.323432339999997</v>
      </c>
      <c r="M67">
        <v>2</v>
      </c>
      <c r="N67">
        <v>1.1944224422709999</v>
      </c>
      <c r="O67">
        <v>42.097359736290002</v>
      </c>
      <c r="P67">
        <v>5.8594059412100004</v>
      </c>
    </row>
    <row r="68" spans="1:19" x14ac:dyDescent="0.35">
      <c r="A68" t="s">
        <v>126</v>
      </c>
      <c r="B68" t="s">
        <v>23</v>
      </c>
      <c r="C68" t="s">
        <v>125</v>
      </c>
      <c r="D68" t="s">
        <v>24</v>
      </c>
      <c r="E68">
        <v>10</v>
      </c>
      <c r="F68">
        <v>32</v>
      </c>
      <c r="G68" t="s">
        <v>33</v>
      </c>
      <c r="H68" t="s">
        <v>29</v>
      </c>
      <c r="J68">
        <v>34.653465349999998</v>
      </c>
      <c r="K68">
        <v>19.603960399999998</v>
      </c>
      <c r="L68">
        <v>45.742574259999998</v>
      </c>
      <c r="M68">
        <v>2</v>
      </c>
      <c r="N68">
        <v>1.228950494987</v>
      </c>
      <c r="O68">
        <v>42.72237623713</v>
      </c>
      <c r="P68">
        <v>8.4033663371700005</v>
      </c>
    </row>
    <row r="69" spans="1:19" x14ac:dyDescent="0.35">
      <c r="A69" t="s">
        <v>127</v>
      </c>
      <c r="B69" t="s">
        <v>31</v>
      </c>
      <c r="C69" t="s">
        <v>125</v>
      </c>
      <c r="D69" t="s">
        <v>40</v>
      </c>
      <c r="E69">
        <v>32</v>
      </c>
      <c r="F69">
        <v>53</v>
      </c>
      <c r="G69" t="s">
        <v>33</v>
      </c>
      <c r="H69" t="s">
        <v>34</v>
      </c>
      <c r="J69">
        <v>45.544554460000001</v>
      </c>
      <c r="K69">
        <v>14.32343234</v>
      </c>
      <c r="L69">
        <v>40.132013200000003</v>
      </c>
      <c r="M69">
        <v>2</v>
      </c>
      <c r="N69">
        <v>1.2489834983420001</v>
      </c>
      <c r="O69">
        <v>43.11610561058</v>
      </c>
      <c r="P69">
        <v>10.13009901062</v>
      </c>
    </row>
    <row r="70" spans="1:19" x14ac:dyDescent="0.35">
      <c r="A70" t="s">
        <v>128</v>
      </c>
      <c r="B70" t="s">
        <v>31</v>
      </c>
      <c r="C70" t="s">
        <v>125</v>
      </c>
      <c r="D70" t="s">
        <v>32</v>
      </c>
      <c r="E70">
        <v>53</v>
      </c>
      <c r="F70">
        <v>100</v>
      </c>
      <c r="G70" t="s">
        <v>33</v>
      </c>
      <c r="H70" t="s">
        <v>34</v>
      </c>
      <c r="J70">
        <v>46.534653470000002</v>
      </c>
      <c r="K70">
        <v>18.943894390000001</v>
      </c>
      <c r="L70">
        <v>34.521452150000002</v>
      </c>
      <c r="M70">
        <v>2</v>
      </c>
      <c r="N70">
        <v>1.3313927391689999</v>
      </c>
      <c r="O70">
        <v>43.876171616310003</v>
      </c>
      <c r="P70">
        <v>10.302376238340001</v>
      </c>
    </row>
    <row r="71" spans="1:19" s="1" customFormat="1" x14ac:dyDescent="0.35">
      <c r="A71" s="1" t="s">
        <v>129</v>
      </c>
      <c r="B71" s="1" t="s">
        <v>17</v>
      </c>
      <c r="C71" s="1" t="s">
        <v>130</v>
      </c>
      <c r="D71" s="1" t="s">
        <v>19</v>
      </c>
      <c r="E71" s="1">
        <v>0</v>
      </c>
      <c r="F71" s="1">
        <v>9</v>
      </c>
      <c r="G71" s="1" t="s">
        <v>20</v>
      </c>
      <c r="H71" s="1" t="s">
        <v>21</v>
      </c>
      <c r="J71" s="1">
        <v>14.653465349999999</v>
      </c>
      <c r="K71" s="1">
        <v>29.042904289999999</v>
      </c>
      <c r="L71" s="1">
        <v>56.30363036</v>
      </c>
      <c r="M71" s="1">
        <v>2</v>
      </c>
      <c r="N71" s="1">
        <v>1.1880858086070001</v>
      </c>
      <c r="O71" s="1">
        <v>41.962706270929999</v>
      </c>
      <c r="P71" s="1">
        <v>5.2316831688700001</v>
      </c>
      <c r="Q71" s="1">
        <f>(9*N71 +6* N72)/15</f>
        <v>1.1559801980005999</v>
      </c>
      <c r="R71" s="1">
        <f>(9*O71 +6* O72)/15</f>
        <v>41.689702970194006</v>
      </c>
      <c r="S71" s="1">
        <f>(9*P71 +6* P72)/15</f>
        <v>5.3508910896660007</v>
      </c>
    </row>
    <row r="72" spans="1:19" s="1" customFormat="1" x14ac:dyDescent="0.35">
      <c r="A72" s="1" t="s">
        <v>131</v>
      </c>
      <c r="B72" s="1" t="s">
        <v>17</v>
      </c>
      <c r="C72" s="1" t="s">
        <v>130</v>
      </c>
      <c r="D72" s="1" t="s">
        <v>58</v>
      </c>
      <c r="E72" s="1">
        <v>9</v>
      </c>
      <c r="F72" s="1">
        <v>25</v>
      </c>
      <c r="G72" s="1" t="s">
        <v>28</v>
      </c>
      <c r="H72" s="1" t="s">
        <v>21</v>
      </c>
      <c r="J72" s="1">
        <v>16.633663370000001</v>
      </c>
      <c r="K72" s="1">
        <v>22.77227723</v>
      </c>
      <c r="L72" s="1">
        <v>60.59405941</v>
      </c>
      <c r="M72" s="1">
        <v>2</v>
      </c>
      <c r="N72" s="1">
        <v>1.1078217820909999</v>
      </c>
      <c r="O72" s="1">
        <v>41.280198019090001</v>
      </c>
      <c r="P72" s="1">
        <v>5.5297029708599998</v>
      </c>
      <c r="Q72" s="1">
        <f>(10*N72 + 5*N73)/15</f>
        <v>1.1382178217189998</v>
      </c>
      <c r="R72" s="1">
        <f>(10*O72 + 5*O73)/15</f>
        <v>41.702310230476662</v>
      </c>
      <c r="S72" s="1">
        <f>(10*P72 + 5*P73)/15</f>
        <v>6.7363036305233335</v>
      </c>
    </row>
    <row r="73" spans="1:19" s="1" customFormat="1" x14ac:dyDescent="0.35">
      <c r="A73" s="1" t="s">
        <v>132</v>
      </c>
      <c r="B73" s="1" t="s">
        <v>65</v>
      </c>
      <c r="C73" s="1" t="s">
        <v>130</v>
      </c>
      <c r="D73" s="1" t="s">
        <v>24</v>
      </c>
      <c r="E73" s="1">
        <v>25</v>
      </c>
      <c r="F73" s="1">
        <v>35</v>
      </c>
      <c r="G73" s="1" t="s">
        <v>28</v>
      </c>
      <c r="H73" s="1" t="s">
        <v>21</v>
      </c>
      <c r="J73" s="1">
        <v>39.40594059</v>
      </c>
      <c r="K73" s="1">
        <v>14.85148515</v>
      </c>
      <c r="L73" s="1">
        <v>45.742574259999998</v>
      </c>
      <c r="M73" s="1">
        <v>2</v>
      </c>
      <c r="N73" s="1">
        <v>1.1990099009749999</v>
      </c>
      <c r="O73" s="1">
        <v>42.546534653249999</v>
      </c>
      <c r="P73" s="1">
        <v>9.1495049498499998</v>
      </c>
      <c r="Q73" s="1">
        <f>(5*N73 + 10*N74)/15</f>
        <v>1.1257425741930001</v>
      </c>
      <c r="R73" s="1">
        <f>(5*O73 + 10*O74)/15</f>
        <v>41.629042903736675</v>
      </c>
      <c r="S73" s="1">
        <f>(5*P73 + 10*P74)/15</f>
        <v>7.0471947196633336</v>
      </c>
    </row>
    <row r="74" spans="1:19" s="1" customFormat="1" x14ac:dyDescent="0.35">
      <c r="A74" s="1" t="s">
        <v>133</v>
      </c>
      <c r="B74" s="1" t="s">
        <v>17</v>
      </c>
      <c r="C74" s="1" t="s">
        <v>130</v>
      </c>
      <c r="D74" s="1" t="s">
        <v>27</v>
      </c>
      <c r="E74" s="1">
        <v>35</v>
      </c>
      <c r="F74" s="1">
        <v>56</v>
      </c>
      <c r="G74" s="1" t="s">
        <v>28</v>
      </c>
      <c r="H74" s="1" t="s">
        <v>29</v>
      </c>
      <c r="J74" s="1">
        <v>19.603960399999998</v>
      </c>
      <c r="K74" s="1">
        <v>19.801980199999999</v>
      </c>
      <c r="L74" s="1">
        <v>60.59405941</v>
      </c>
      <c r="M74" s="1">
        <v>2</v>
      </c>
      <c r="N74" s="1">
        <v>1.089108910802</v>
      </c>
      <c r="O74" s="1">
        <v>41.170297028980002</v>
      </c>
      <c r="P74" s="1">
        <v>5.99603960457</v>
      </c>
    </row>
    <row r="75" spans="1:19" s="1" customFormat="1" x14ac:dyDescent="0.35">
      <c r="A75" s="1" t="s">
        <v>134</v>
      </c>
      <c r="B75" s="1" t="s">
        <v>31</v>
      </c>
      <c r="C75" s="1" t="s">
        <v>130</v>
      </c>
      <c r="D75" s="1" t="s">
        <v>40</v>
      </c>
      <c r="E75" s="1">
        <v>56</v>
      </c>
      <c r="F75" s="1">
        <v>73</v>
      </c>
      <c r="G75" s="1" t="s">
        <v>33</v>
      </c>
      <c r="H75" s="1" t="s">
        <v>135</v>
      </c>
      <c r="J75" s="1">
        <v>44.356435640000001</v>
      </c>
      <c r="K75" s="1">
        <v>17.82178218</v>
      </c>
      <c r="L75" s="1">
        <v>37.82178218</v>
      </c>
      <c r="M75" s="1">
        <v>2</v>
      </c>
      <c r="N75" s="1">
        <v>1.292970297024</v>
      </c>
      <c r="O75" s="1">
        <v>43.488118811760003</v>
      </c>
      <c r="P75" s="1">
        <v>9.9504950489400006</v>
      </c>
    </row>
    <row r="76" spans="1:19" s="1" customFormat="1" x14ac:dyDescent="0.35">
      <c r="A76" s="1" t="s">
        <v>136</v>
      </c>
      <c r="B76" s="1" t="s">
        <v>31</v>
      </c>
      <c r="C76" s="1" t="s">
        <v>130</v>
      </c>
      <c r="D76" s="1" t="s">
        <v>32</v>
      </c>
      <c r="E76" s="1">
        <v>73</v>
      </c>
      <c r="F76" s="1">
        <v>104</v>
      </c>
      <c r="G76" s="1" t="s">
        <v>33</v>
      </c>
      <c r="H76" s="1" t="s">
        <v>34</v>
      </c>
      <c r="J76" s="1">
        <v>45.346534650000002</v>
      </c>
      <c r="K76" s="1">
        <v>17.491749169999999</v>
      </c>
      <c r="L76" s="1">
        <v>37.161716169999998</v>
      </c>
      <c r="M76" s="1">
        <v>2</v>
      </c>
      <c r="N76" s="1">
        <v>1.2971617162189999</v>
      </c>
      <c r="O76" s="1">
        <v>43.545214521810003</v>
      </c>
      <c r="P76" s="1">
        <v>10.10792079154</v>
      </c>
    </row>
    <row r="77" spans="1:19" x14ac:dyDescent="0.35">
      <c r="A77" t="s">
        <v>137</v>
      </c>
      <c r="B77" t="s">
        <v>17</v>
      </c>
      <c r="C77" t="s">
        <v>138</v>
      </c>
      <c r="D77" t="s">
        <v>19</v>
      </c>
      <c r="E77">
        <v>1</v>
      </c>
      <c r="F77">
        <v>11</v>
      </c>
      <c r="G77" t="s">
        <v>20</v>
      </c>
      <c r="H77" t="s">
        <v>21</v>
      </c>
      <c r="J77">
        <v>11.68316832</v>
      </c>
      <c r="K77">
        <v>24.686468649999998</v>
      </c>
      <c r="L77">
        <v>63.630363039999999</v>
      </c>
      <c r="M77">
        <v>2</v>
      </c>
      <c r="N77">
        <v>1.0910363035520001</v>
      </c>
      <c r="O77">
        <v>41.032211220480001</v>
      </c>
      <c r="P77">
        <v>4.7433663371200003</v>
      </c>
    </row>
    <row r="78" spans="1:19" x14ac:dyDescent="0.35">
      <c r="A78" t="s">
        <v>139</v>
      </c>
      <c r="B78" t="s">
        <v>17</v>
      </c>
      <c r="C78" t="s">
        <v>138</v>
      </c>
      <c r="D78" t="s">
        <v>140</v>
      </c>
      <c r="E78">
        <v>11</v>
      </c>
      <c r="F78">
        <v>15</v>
      </c>
      <c r="G78" t="s">
        <v>20</v>
      </c>
      <c r="H78" t="s">
        <v>21</v>
      </c>
      <c r="J78">
        <v>12.67326733</v>
      </c>
      <c r="K78">
        <v>22.706270629999999</v>
      </c>
      <c r="L78">
        <v>64.62046205</v>
      </c>
      <c r="M78">
        <v>2</v>
      </c>
      <c r="N78">
        <v>1.0691551154309999</v>
      </c>
      <c r="O78">
        <v>40.85498349769</v>
      </c>
      <c r="P78">
        <v>4.8958415846600003</v>
      </c>
    </row>
    <row r="79" spans="1:19" x14ac:dyDescent="0.35">
      <c r="A79" t="s">
        <v>141</v>
      </c>
      <c r="B79" t="s">
        <v>17</v>
      </c>
      <c r="C79" t="s">
        <v>138</v>
      </c>
      <c r="D79" t="s">
        <v>24</v>
      </c>
      <c r="E79">
        <v>15</v>
      </c>
      <c r="F79">
        <v>29</v>
      </c>
      <c r="G79" t="s">
        <v>20</v>
      </c>
      <c r="H79" t="s">
        <v>21</v>
      </c>
      <c r="J79">
        <v>14.653465349999999</v>
      </c>
      <c r="K79">
        <v>20.528052809999998</v>
      </c>
      <c r="L79">
        <v>64.818481849999998</v>
      </c>
      <c r="M79">
        <v>2</v>
      </c>
      <c r="N79">
        <v>1.0535511550650001</v>
      </c>
      <c r="O79">
        <v>40.753597359350003</v>
      </c>
      <c r="P79">
        <v>5.2061386144000004</v>
      </c>
    </row>
    <row r="80" spans="1:19" x14ac:dyDescent="0.35">
      <c r="A80" t="s">
        <v>142</v>
      </c>
      <c r="B80" t="s">
        <v>23</v>
      </c>
      <c r="C80" t="s">
        <v>138</v>
      </c>
      <c r="D80" t="s">
        <v>27</v>
      </c>
      <c r="E80">
        <v>29</v>
      </c>
      <c r="F80">
        <v>45</v>
      </c>
      <c r="G80" t="s">
        <v>33</v>
      </c>
      <c r="H80" t="s">
        <v>29</v>
      </c>
      <c r="J80">
        <v>26.534653469999999</v>
      </c>
      <c r="K80">
        <v>18.415841579999999</v>
      </c>
      <c r="L80">
        <v>55.049504949999999</v>
      </c>
      <c r="M80">
        <v>2</v>
      </c>
      <c r="N80">
        <v>1.1330495049289999</v>
      </c>
      <c r="O80">
        <v>41.70118811871</v>
      </c>
      <c r="P80">
        <v>7.1007920799399997</v>
      </c>
    </row>
    <row r="81" spans="1:19" x14ac:dyDescent="0.35">
      <c r="A81" t="s">
        <v>143</v>
      </c>
      <c r="B81" t="s">
        <v>31</v>
      </c>
      <c r="C81" t="s">
        <v>138</v>
      </c>
      <c r="D81" t="s">
        <v>40</v>
      </c>
      <c r="E81">
        <v>45</v>
      </c>
      <c r="F81">
        <v>67</v>
      </c>
      <c r="G81" t="s">
        <v>33</v>
      </c>
      <c r="H81" t="s">
        <v>34</v>
      </c>
      <c r="J81">
        <v>46.336633659999997</v>
      </c>
      <c r="K81">
        <v>15.51155116</v>
      </c>
      <c r="L81">
        <v>38.15181518</v>
      </c>
      <c r="M81">
        <v>2</v>
      </c>
      <c r="N81">
        <v>1.275280528098</v>
      </c>
      <c r="O81">
        <v>43.367986799020002</v>
      </c>
      <c r="P81">
        <v>10.26039603908</v>
      </c>
    </row>
    <row r="82" spans="1:19" x14ac:dyDescent="0.35">
      <c r="A82" t="s">
        <v>144</v>
      </c>
      <c r="B82" t="s">
        <v>31</v>
      </c>
      <c r="C82" t="s">
        <v>138</v>
      </c>
      <c r="D82" t="s">
        <v>32</v>
      </c>
      <c r="E82">
        <v>67</v>
      </c>
      <c r="F82">
        <v>100</v>
      </c>
      <c r="G82" t="s">
        <v>33</v>
      </c>
      <c r="H82" t="s">
        <v>34</v>
      </c>
      <c r="J82">
        <v>40.396039600000002</v>
      </c>
      <c r="K82">
        <v>18.811881190000001</v>
      </c>
      <c r="L82">
        <v>40.792079209999997</v>
      </c>
      <c r="M82">
        <v>2</v>
      </c>
      <c r="N82">
        <v>1.270990099002</v>
      </c>
      <c r="O82">
        <v>43.212871286979997</v>
      </c>
      <c r="P82">
        <v>9.3198019795700002</v>
      </c>
    </row>
    <row r="83" spans="1:19" x14ac:dyDescent="0.35">
      <c r="A83" t="s">
        <v>145</v>
      </c>
      <c r="B83" t="s">
        <v>17</v>
      </c>
      <c r="C83" t="s">
        <v>146</v>
      </c>
      <c r="D83" t="s">
        <v>19</v>
      </c>
      <c r="E83">
        <v>1</v>
      </c>
      <c r="F83">
        <v>14</v>
      </c>
      <c r="G83" t="s">
        <v>20</v>
      </c>
      <c r="H83" t="s">
        <v>21</v>
      </c>
      <c r="J83">
        <v>12.871287130000001</v>
      </c>
      <c r="K83">
        <v>23.23432343</v>
      </c>
      <c r="L83">
        <v>63.894389439999998</v>
      </c>
      <c r="M83">
        <v>2</v>
      </c>
      <c r="N83">
        <v>1.0793795379290001</v>
      </c>
      <c r="O83">
        <v>40.950759075710003</v>
      </c>
      <c r="P83">
        <v>4.9291089110900002</v>
      </c>
    </row>
    <row r="84" spans="1:19" x14ac:dyDescent="0.35">
      <c r="A84" t="s">
        <v>147</v>
      </c>
      <c r="B84" t="s">
        <v>17</v>
      </c>
      <c r="C84" t="s">
        <v>146</v>
      </c>
      <c r="D84" t="s">
        <v>45</v>
      </c>
      <c r="E84">
        <v>14</v>
      </c>
      <c r="F84">
        <v>20</v>
      </c>
      <c r="G84" t="s">
        <v>20</v>
      </c>
      <c r="H84" t="s">
        <v>21</v>
      </c>
      <c r="J84">
        <v>12.871287130000001</v>
      </c>
      <c r="K84">
        <v>23.894389440000001</v>
      </c>
      <c r="L84">
        <v>63.234323430000003</v>
      </c>
      <c r="M84">
        <v>2</v>
      </c>
      <c r="N84">
        <v>1.0898085808869999</v>
      </c>
      <c r="O84">
        <v>41.04448844913</v>
      </c>
      <c r="P84">
        <v>4.9310891091200002</v>
      </c>
    </row>
    <row r="85" spans="1:19" x14ac:dyDescent="0.35">
      <c r="A85" t="s">
        <v>148</v>
      </c>
      <c r="B85" t="s">
        <v>17</v>
      </c>
      <c r="C85" t="s">
        <v>146</v>
      </c>
      <c r="D85" t="s">
        <v>24</v>
      </c>
      <c r="E85">
        <v>20</v>
      </c>
      <c r="F85">
        <v>31</v>
      </c>
      <c r="G85" t="s">
        <v>20</v>
      </c>
      <c r="H85" t="s">
        <v>21</v>
      </c>
      <c r="J85">
        <v>17.82178218</v>
      </c>
      <c r="K85">
        <v>20.132013199999999</v>
      </c>
      <c r="L85">
        <v>62.046204619999997</v>
      </c>
      <c r="M85">
        <v>2</v>
      </c>
      <c r="N85">
        <v>1.07739273927</v>
      </c>
      <c r="O85">
        <v>41.030033003299998</v>
      </c>
      <c r="P85">
        <v>5.7118811883999996</v>
      </c>
    </row>
    <row r="86" spans="1:19" x14ac:dyDescent="0.35">
      <c r="A86" t="s">
        <v>149</v>
      </c>
      <c r="B86" t="s">
        <v>23</v>
      </c>
      <c r="C86" t="s">
        <v>146</v>
      </c>
      <c r="D86" t="s">
        <v>27</v>
      </c>
      <c r="E86">
        <v>31</v>
      </c>
      <c r="F86">
        <v>44</v>
      </c>
      <c r="G86" t="s">
        <v>28</v>
      </c>
      <c r="H86" t="s">
        <v>29</v>
      </c>
      <c r="J86">
        <v>28.712871289999999</v>
      </c>
      <c r="K86">
        <v>19.141914190000001</v>
      </c>
      <c r="L86">
        <v>52.145214520000003</v>
      </c>
      <c r="M86">
        <v>2</v>
      </c>
      <c r="N86">
        <v>1.165214521457</v>
      </c>
      <c r="O86">
        <v>42.033003300430003</v>
      </c>
      <c r="P86">
        <v>7.4514851489699998</v>
      </c>
    </row>
    <row r="87" spans="1:19" x14ac:dyDescent="0.35">
      <c r="A87" t="s">
        <v>150</v>
      </c>
      <c r="B87" t="s">
        <v>31</v>
      </c>
      <c r="C87" t="s">
        <v>146</v>
      </c>
      <c r="D87" t="s">
        <v>40</v>
      </c>
      <c r="E87">
        <v>44</v>
      </c>
      <c r="F87">
        <v>60</v>
      </c>
      <c r="G87" t="s">
        <v>59</v>
      </c>
      <c r="H87" t="s">
        <v>151</v>
      </c>
      <c r="J87">
        <v>43.564356439999997</v>
      </c>
      <c r="K87">
        <v>17.161716169999998</v>
      </c>
      <c r="L87">
        <v>39.273927389999997</v>
      </c>
      <c r="M87">
        <v>2</v>
      </c>
      <c r="N87">
        <v>1.275016501666</v>
      </c>
      <c r="O87">
        <v>43.311221122340001</v>
      </c>
      <c r="P87">
        <v>9.8217821789100004</v>
      </c>
    </row>
    <row r="88" spans="1:19" x14ac:dyDescent="0.35">
      <c r="A88" t="s">
        <v>152</v>
      </c>
      <c r="B88" t="s">
        <v>31</v>
      </c>
      <c r="C88" t="s">
        <v>146</v>
      </c>
      <c r="D88" t="s">
        <v>32</v>
      </c>
      <c r="E88">
        <v>60</v>
      </c>
      <c r="F88">
        <v>100</v>
      </c>
      <c r="G88" t="s">
        <v>33</v>
      </c>
      <c r="H88" t="s">
        <v>34</v>
      </c>
      <c r="J88">
        <v>45.544554460000001</v>
      </c>
      <c r="K88">
        <v>16.17161716</v>
      </c>
      <c r="L88">
        <v>38.283828380000003</v>
      </c>
      <c r="M88">
        <v>2</v>
      </c>
      <c r="N88">
        <v>1.278184818498</v>
      </c>
      <c r="O88">
        <v>43.378547855020003</v>
      </c>
      <c r="P88">
        <v>10.135643565080001</v>
      </c>
    </row>
    <row r="89" spans="1:19" s="1" customFormat="1" x14ac:dyDescent="0.35">
      <c r="A89" s="1" t="s">
        <v>153</v>
      </c>
      <c r="B89" s="1" t="s">
        <v>96</v>
      </c>
      <c r="C89" s="1" t="s">
        <v>154</v>
      </c>
      <c r="D89" s="1" t="s">
        <v>19</v>
      </c>
      <c r="E89" s="1">
        <v>0</v>
      </c>
      <c r="F89" s="1">
        <v>10</v>
      </c>
      <c r="G89" s="1" t="s">
        <v>20</v>
      </c>
      <c r="H89" s="1" t="s">
        <v>21</v>
      </c>
      <c r="J89" s="1">
        <v>14.653465349999999</v>
      </c>
      <c r="K89" s="1">
        <v>34.323432339999997</v>
      </c>
      <c r="L89" s="1">
        <v>51.023102309999999</v>
      </c>
      <c r="M89" s="1">
        <v>2</v>
      </c>
      <c r="N89" s="1">
        <v>1.271518151797</v>
      </c>
      <c r="O89" s="1">
        <v>42.71254125403</v>
      </c>
      <c r="P89" s="1">
        <v>5.2475247530200004</v>
      </c>
      <c r="Q89" s="1">
        <f>(10*N89 + 5*N90)/15</f>
        <v>1.2760506050603335</v>
      </c>
      <c r="R89" s="1">
        <f>(10*O89 + 5*O90)/15</f>
        <v>42.766226622729995</v>
      </c>
      <c r="S89" s="1">
        <f>(10*P89 + 5*P90)/15</f>
        <v>5.3528052810866678</v>
      </c>
    </row>
    <row r="90" spans="1:19" s="1" customFormat="1" x14ac:dyDescent="0.35">
      <c r="A90" s="1" t="s">
        <v>155</v>
      </c>
      <c r="B90" s="1" t="s">
        <v>96</v>
      </c>
      <c r="C90" s="1" t="s">
        <v>154</v>
      </c>
      <c r="D90" s="1" t="s">
        <v>45</v>
      </c>
      <c r="E90" s="1">
        <v>10</v>
      </c>
      <c r="F90" s="1">
        <v>19</v>
      </c>
      <c r="G90" s="1" t="s">
        <v>20</v>
      </c>
      <c r="H90" s="1" t="s">
        <v>21</v>
      </c>
      <c r="J90" s="1">
        <v>16.633663370000001</v>
      </c>
      <c r="K90" s="1">
        <v>33.993399340000003</v>
      </c>
      <c r="L90" s="1">
        <v>49.372937290000003</v>
      </c>
      <c r="M90" s="1">
        <v>2</v>
      </c>
      <c r="N90" s="1">
        <v>1.2851155115870001</v>
      </c>
      <c r="O90" s="1">
        <v>42.873597360129999</v>
      </c>
      <c r="P90" s="1">
        <v>5.5633663372199997</v>
      </c>
      <c r="Q90" s="1">
        <f>(4*N90 + 7*N91 + 4*N92)/15</f>
        <v>1.2236303630028</v>
      </c>
      <c r="R90" s="1">
        <f>(4*O90 + 7*O91 + 4*O92)/15</f>
        <v>42.366336633438664</v>
      </c>
      <c r="S90" s="1">
        <f>(4*P90 + 7*P91 + 4*P92)/15</f>
        <v>5.917161716781334</v>
      </c>
    </row>
    <row r="91" spans="1:19" s="1" customFormat="1" x14ac:dyDescent="0.35">
      <c r="A91" s="1" t="s">
        <v>156</v>
      </c>
      <c r="B91" s="1" t="s">
        <v>96</v>
      </c>
      <c r="C91" s="1" t="s">
        <v>154</v>
      </c>
      <c r="D91" s="1" t="s">
        <v>49</v>
      </c>
      <c r="E91" s="1">
        <v>19</v>
      </c>
      <c r="F91" s="1">
        <v>26</v>
      </c>
      <c r="G91" s="1" t="s">
        <v>20</v>
      </c>
      <c r="H91" s="1" t="s">
        <v>21</v>
      </c>
      <c r="J91" s="1">
        <v>17.623762379999999</v>
      </c>
      <c r="K91" s="1">
        <v>32.673267330000002</v>
      </c>
      <c r="L91" s="1">
        <v>49.702970299999997</v>
      </c>
      <c r="M91" s="1">
        <v>2</v>
      </c>
      <c r="N91" s="1">
        <v>1.273663366266</v>
      </c>
      <c r="O91" s="1">
        <v>42.790099009339997</v>
      </c>
      <c r="P91" s="1">
        <v>5.7178217827599997</v>
      </c>
      <c r="Q91" s="1">
        <f>(15*N92)/15</f>
        <v>1.074587458708</v>
      </c>
      <c r="R91" s="1">
        <f>(15*O92)/15</f>
        <v>41.117491748920003</v>
      </c>
      <c r="S91" s="1">
        <f>(15*P92)/15</f>
        <v>6.6198019808800002</v>
      </c>
    </row>
    <row r="92" spans="1:19" s="1" customFormat="1" x14ac:dyDescent="0.35">
      <c r="A92" s="1" t="s">
        <v>157</v>
      </c>
      <c r="B92" s="1" t="s">
        <v>23</v>
      </c>
      <c r="C92" s="1" t="s">
        <v>154</v>
      </c>
      <c r="D92" s="1" t="s">
        <v>51</v>
      </c>
      <c r="E92" s="1">
        <v>26</v>
      </c>
      <c r="F92" s="1">
        <v>46</v>
      </c>
      <c r="G92" s="1" t="s">
        <v>20</v>
      </c>
      <c r="H92" s="1" t="s">
        <v>21</v>
      </c>
      <c r="J92" s="1">
        <v>23.564356440000001</v>
      </c>
      <c r="K92" s="1">
        <v>16.501650170000001</v>
      </c>
      <c r="L92" s="1">
        <v>59.933993399999999</v>
      </c>
      <c r="M92" s="1">
        <v>2</v>
      </c>
      <c r="N92" s="1">
        <v>1.074587458708</v>
      </c>
      <c r="O92" s="1">
        <v>41.117491748920003</v>
      </c>
      <c r="P92" s="1">
        <v>6.6198019808800002</v>
      </c>
    </row>
    <row r="93" spans="1:19" s="1" customFormat="1" x14ac:dyDescent="0.35">
      <c r="A93" s="1" t="s">
        <v>158</v>
      </c>
      <c r="B93" s="1" t="s">
        <v>23</v>
      </c>
      <c r="C93" s="1" t="s">
        <v>154</v>
      </c>
      <c r="D93" s="1" t="s">
        <v>40</v>
      </c>
      <c r="E93" s="1">
        <v>46</v>
      </c>
      <c r="F93" s="1">
        <v>69</v>
      </c>
      <c r="G93" s="1" t="s">
        <v>33</v>
      </c>
      <c r="H93" s="1" t="s">
        <v>34</v>
      </c>
      <c r="J93" s="1">
        <v>31.485148509999998</v>
      </c>
      <c r="K93" s="1">
        <v>17.491749169999999</v>
      </c>
      <c r="L93" s="1">
        <v>51.023102309999999</v>
      </c>
      <c r="M93" s="1">
        <v>2</v>
      </c>
      <c r="N93" s="1">
        <v>1.165478547889</v>
      </c>
      <c r="O93" s="1">
        <v>42.089768977109998</v>
      </c>
      <c r="P93" s="1">
        <v>7.8900990091400001</v>
      </c>
    </row>
    <row r="94" spans="1:19" s="1" customFormat="1" x14ac:dyDescent="0.35">
      <c r="A94" s="1" t="s">
        <v>159</v>
      </c>
      <c r="B94" s="1" t="s">
        <v>23</v>
      </c>
      <c r="C94" s="1" t="s">
        <v>154</v>
      </c>
      <c r="D94" s="1" t="s">
        <v>160</v>
      </c>
      <c r="E94" s="1">
        <v>69</v>
      </c>
      <c r="F94" s="1">
        <v>86</v>
      </c>
      <c r="G94" s="1" t="s">
        <v>20</v>
      </c>
      <c r="H94" s="1" t="s">
        <v>151</v>
      </c>
      <c r="J94" s="1">
        <v>25.544554460000001</v>
      </c>
      <c r="K94" s="1">
        <v>6.9306930690000002</v>
      </c>
      <c r="L94" s="1">
        <v>67.524752480000004</v>
      </c>
      <c r="M94" s="1">
        <v>2</v>
      </c>
      <c r="N94" s="1">
        <v>0.94217821771800003</v>
      </c>
      <c r="O94" s="1">
        <v>39.966336632820003</v>
      </c>
      <c r="P94" s="1">
        <v>6.9079207927799997</v>
      </c>
    </row>
    <row r="95" spans="1:19" s="1" customFormat="1" x14ac:dyDescent="0.35">
      <c r="A95" s="1" t="s">
        <v>161</v>
      </c>
      <c r="B95" s="1" t="s">
        <v>110</v>
      </c>
      <c r="C95" s="1" t="s">
        <v>154</v>
      </c>
      <c r="D95" s="1" t="s">
        <v>162</v>
      </c>
      <c r="E95" s="1">
        <v>86</v>
      </c>
      <c r="F95" s="1">
        <v>100</v>
      </c>
      <c r="G95" s="1" t="s">
        <v>46</v>
      </c>
      <c r="H95" s="1" t="s">
        <v>47</v>
      </c>
      <c r="J95" s="1">
        <v>12.67326733</v>
      </c>
      <c r="K95" s="1">
        <v>3.96039604</v>
      </c>
      <c r="L95" s="1">
        <v>83.366336630000006</v>
      </c>
      <c r="M95" s="1">
        <v>2</v>
      </c>
      <c r="N95" s="1">
        <v>0.77297029706700005</v>
      </c>
      <c r="O95" s="1">
        <v>38.193069307329999</v>
      </c>
      <c r="P95" s="1">
        <v>4.8396039609199999</v>
      </c>
    </row>
    <row r="96" spans="1:19" x14ac:dyDescent="0.35">
      <c r="A96" t="s">
        <v>163</v>
      </c>
      <c r="B96" t="s">
        <v>17</v>
      </c>
      <c r="C96" t="s">
        <v>164</v>
      </c>
      <c r="D96" t="s">
        <v>19</v>
      </c>
      <c r="E96">
        <v>0</v>
      </c>
      <c r="F96">
        <v>6</v>
      </c>
      <c r="G96" t="s">
        <v>20</v>
      </c>
      <c r="H96" t="s">
        <v>21</v>
      </c>
      <c r="J96">
        <v>11.68316832</v>
      </c>
      <c r="K96">
        <v>35.313531349999998</v>
      </c>
      <c r="L96">
        <v>53.003300330000002</v>
      </c>
      <c r="M96">
        <v>2</v>
      </c>
      <c r="N96">
        <v>1.25894389437</v>
      </c>
      <c r="O96">
        <v>42.5412541253</v>
      </c>
      <c r="P96">
        <v>4.7752475252500002</v>
      </c>
    </row>
    <row r="97" spans="1:16" x14ac:dyDescent="0.35">
      <c r="A97" t="s">
        <v>165</v>
      </c>
      <c r="B97" t="s">
        <v>17</v>
      </c>
      <c r="C97" t="s">
        <v>164</v>
      </c>
      <c r="D97" t="s">
        <v>45</v>
      </c>
      <c r="E97">
        <v>6</v>
      </c>
      <c r="F97">
        <v>16</v>
      </c>
      <c r="G97" t="s">
        <v>20</v>
      </c>
      <c r="H97" t="s">
        <v>21</v>
      </c>
      <c r="J97">
        <v>11.68316832</v>
      </c>
      <c r="K97">
        <v>28.712871289999999</v>
      </c>
      <c r="L97">
        <v>59.603960399999998</v>
      </c>
      <c r="M97">
        <v>2</v>
      </c>
      <c r="N97">
        <v>1.1546534652639999</v>
      </c>
      <c r="O97">
        <v>41.603960395359998</v>
      </c>
      <c r="P97">
        <v>4.7554455450399997</v>
      </c>
    </row>
    <row r="98" spans="1:16" x14ac:dyDescent="0.35">
      <c r="A98" t="s">
        <v>166</v>
      </c>
      <c r="B98" t="s">
        <v>17</v>
      </c>
      <c r="C98" t="s">
        <v>164</v>
      </c>
      <c r="D98" t="s">
        <v>49</v>
      </c>
      <c r="E98">
        <v>16</v>
      </c>
      <c r="F98">
        <v>29</v>
      </c>
      <c r="G98" t="s">
        <v>20</v>
      </c>
      <c r="H98" t="s">
        <v>21</v>
      </c>
      <c r="J98">
        <v>13.66336634</v>
      </c>
      <c r="K98">
        <v>22.112211219999999</v>
      </c>
      <c r="L98">
        <v>64.224422439999998</v>
      </c>
      <c r="M98">
        <v>2</v>
      </c>
      <c r="N98">
        <v>1.0691749175059999</v>
      </c>
      <c r="O98">
        <v>40.874587458939999</v>
      </c>
      <c r="P98">
        <v>5.0524752480600004</v>
      </c>
    </row>
    <row r="99" spans="1:16" x14ac:dyDescent="0.35">
      <c r="A99" t="s">
        <v>167</v>
      </c>
      <c r="B99" t="s">
        <v>17</v>
      </c>
      <c r="C99" t="s">
        <v>164</v>
      </c>
      <c r="D99" t="s">
        <v>51</v>
      </c>
      <c r="E99">
        <v>29</v>
      </c>
      <c r="F99">
        <v>47</v>
      </c>
      <c r="G99" t="s">
        <v>20</v>
      </c>
      <c r="H99" t="s">
        <v>21</v>
      </c>
      <c r="J99">
        <v>15.643564359999999</v>
      </c>
      <c r="K99">
        <v>24.092409239999999</v>
      </c>
      <c r="L99">
        <v>60.264026399999999</v>
      </c>
      <c r="M99">
        <v>2</v>
      </c>
      <c r="N99">
        <v>1.119273927412</v>
      </c>
      <c r="O99">
        <v>41.363696369880003</v>
      </c>
      <c r="P99">
        <v>5.3752475253199998</v>
      </c>
    </row>
    <row r="100" spans="1:16" x14ac:dyDescent="0.35">
      <c r="A100" t="s">
        <v>168</v>
      </c>
      <c r="B100" t="s">
        <v>23</v>
      </c>
      <c r="C100" t="s">
        <v>164</v>
      </c>
      <c r="D100" t="s">
        <v>27</v>
      </c>
      <c r="E100">
        <v>47</v>
      </c>
      <c r="F100">
        <v>60</v>
      </c>
      <c r="G100" t="s">
        <v>33</v>
      </c>
      <c r="H100" t="s">
        <v>34</v>
      </c>
      <c r="J100">
        <v>31.485148509999998</v>
      </c>
      <c r="K100">
        <v>21.452145210000001</v>
      </c>
      <c r="L100">
        <v>47.06270627</v>
      </c>
      <c r="M100">
        <v>2</v>
      </c>
      <c r="N100">
        <v>1.228052805321</v>
      </c>
      <c r="O100">
        <v>42.652145214790004</v>
      </c>
      <c r="P100">
        <v>7.9019801972600003</v>
      </c>
    </row>
    <row r="101" spans="1:16" x14ac:dyDescent="0.35">
      <c r="A101" t="s">
        <v>169</v>
      </c>
      <c r="B101" t="s">
        <v>23</v>
      </c>
      <c r="C101" t="s">
        <v>164</v>
      </c>
      <c r="D101" t="s">
        <v>40</v>
      </c>
      <c r="E101">
        <v>60</v>
      </c>
      <c r="F101">
        <v>72</v>
      </c>
      <c r="G101" t="s">
        <v>20</v>
      </c>
      <c r="H101" t="s">
        <v>34</v>
      </c>
      <c r="J101">
        <v>24.554455449999999</v>
      </c>
      <c r="K101">
        <v>20.4620462</v>
      </c>
      <c r="L101">
        <v>54.983498349999998</v>
      </c>
      <c r="M101">
        <v>2</v>
      </c>
      <c r="N101">
        <v>1.1465676567350001</v>
      </c>
      <c r="O101">
        <v>41.78382838265</v>
      </c>
      <c r="P101">
        <v>6.7900990105999997</v>
      </c>
    </row>
    <row r="102" spans="1:16" x14ac:dyDescent="0.35">
      <c r="A102" t="s">
        <v>170</v>
      </c>
      <c r="B102" t="s">
        <v>31</v>
      </c>
      <c r="C102" t="s">
        <v>164</v>
      </c>
      <c r="D102" t="s">
        <v>32</v>
      </c>
      <c r="E102">
        <v>72</v>
      </c>
      <c r="F102">
        <v>100</v>
      </c>
      <c r="G102" t="s">
        <v>33</v>
      </c>
      <c r="H102" t="s">
        <v>34</v>
      </c>
      <c r="J102">
        <v>43.366336629999999</v>
      </c>
      <c r="K102">
        <v>16.831683170000002</v>
      </c>
      <c r="L102">
        <v>39.801980200000003</v>
      </c>
      <c r="M102">
        <v>2</v>
      </c>
      <c r="N102">
        <v>1.2679207920710001</v>
      </c>
      <c r="O102">
        <v>43.243564356290001</v>
      </c>
      <c r="P102">
        <v>9.7891089103100004</v>
      </c>
    </row>
    <row r="103" spans="1:16" x14ac:dyDescent="0.35">
      <c r="A103" t="s">
        <v>171</v>
      </c>
      <c r="B103" t="s">
        <v>17</v>
      </c>
      <c r="C103" t="s">
        <v>172</v>
      </c>
      <c r="D103" t="s">
        <v>19</v>
      </c>
      <c r="E103">
        <v>0</v>
      </c>
      <c r="F103">
        <v>9</v>
      </c>
      <c r="G103" t="s">
        <v>20</v>
      </c>
      <c r="H103" t="s">
        <v>21</v>
      </c>
      <c r="J103">
        <v>14.65</v>
      </c>
      <c r="K103">
        <v>23.1</v>
      </c>
      <c r="L103">
        <v>62.24</v>
      </c>
      <c r="M103">
        <v>6</v>
      </c>
      <c r="N103">
        <v>1.0943130000000001</v>
      </c>
      <c r="O103">
        <v>41.119869999999999</v>
      </c>
      <c r="P103">
        <v>5.21333</v>
      </c>
    </row>
    <row r="104" spans="1:16" x14ac:dyDescent="0.35">
      <c r="A104" t="s">
        <v>173</v>
      </c>
      <c r="B104" t="s">
        <v>17</v>
      </c>
      <c r="C104" t="s">
        <v>172</v>
      </c>
      <c r="D104" t="s">
        <v>45</v>
      </c>
      <c r="E104">
        <v>9</v>
      </c>
      <c r="F104">
        <v>18</v>
      </c>
      <c r="G104" t="s">
        <v>20</v>
      </c>
      <c r="H104" t="s">
        <v>21</v>
      </c>
      <c r="J104">
        <v>14.653465349999999</v>
      </c>
      <c r="K104">
        <v>23.762376239999998</v>
      </c>
      <c r="L104">
        <v>61.584158420000001</v>
      </c>
      <c r="M104">
        <v>6</v>
      </c>
      <c r="N104">
        <v>1.1046534652590001</v>
      </c>
      <c r="O104">
        <v>41.21287128641</v>
      </c>
      <c r="P104">
        <v>5.2158415846899997</v>
      </c>
    </row>
    <row r="105" spans="1:16" x14ac:dyDescent="0.35">
      <c r="A105" t="s">
        <v>174</v>
      </c>
      <c r="B105" t="s">
        <v>17</v>
      </c>
      <c r="C105" t="s">
        <v>172</v>
      </c>
      <c r="D105" t="s">
        <v>49</v>
      </c>
      <c r="E105">
        <v>18</v>
      </c>
      <c r="F105">
        <v>39</v>
      </c>
      <c r="G105" t="s">
        <v>20</v>
      </c>
      <c r="H105" t="s">
        <v>21</v>
      </c>
      <c r="J105">
        <v>16.633663370000001</v>
      </c>
      <c r="K105">
        <v>18.48184818</v>
      </c>
      <c r="L105">
        <v>64.884488450000006</v>
      </c>
      <c r="M105">
        <v>6</v>
      </c>
      <c r="N105">
        <v>1.0400330032589999</v>
      </c>
      <c r="O105">
        <v>40.670957095410003</v>
      </c>
      <c r="P105">
        <v>5.5168316837400004</v>
      </c>
    </row>
    <row r="106" spans="1:16" x14ac:dyDescent="0.35">
      <c r="A106" t="s">
        <v>175</v>
      </c>
      <c r="B106" t="s">
        <v>17</v>
      </c>
      <c r="C106" t="s">
        <v>172</v>
      </c>
      <c r="D106" t="s">
        <v>51</v>
      </c>
      <c r="E106">
        <v>39</v>
      </c>
      <c r="F106">
        <v>66</v>
      </c>
      <c r="G106" t="s">
        <v>20</v>
      </c>
      <c r="H106" t="s">
        <v>21</v>
      </c>
      <c r="J106">
        <v>14.653465349999999</v>
      </c>
      <c r="K106">
        <v>11.881188119999999</v>
      </c>
      <c r="L106">
        <v>73.465346530000005</v>
      </c>
      <c r="M106">
        <v>6</v>
      </c>
      <c r="N106">
        <v>0.91693069312099995</v>
      </c>
      <c r="O106">
        <v>39.525742574790002</v>
      </c>
      <c r="P106">
        <v>5.1801980203599998</v>
      </c>
    </row>
    <row r="107" spans="1:16" x14ac:dyDescent="0.35">
      <c r="A107" t="s">
        <v>176</v>
      </c>
      <c r="B107" t="s">
        <v>23</v>
      </c>
      <c r="C107" t="s">
        <v>172</v>
      </c>
      <c r="D107" t="s">
        <v>40</v>
      </c>
      <c r="E107">
        <v>66</v>
      </c>
      <c r="F107">
        <v>78</v>
      </c>
      <c r="G107" t="s">
        <v>33</v>
      </c>
      <c r="H107" t="s">
        <v>34</v>
      </c>
      <c r="J107">
        <v>30.4950495</v>
      </c>
      <c r="K107">
        <v>17.82178218</v>
      </c>
      <c r="L107">
        <v>51.68316832</v>
      </c>
      <c r="M107">
        <v>6</v>
      </c>
      <c r="N107">
        <v>1.1612871286940001</v>
      </c>
      <c r="O107">
        <v>42.032673267059998</v>
      </c>
      <c r="P107">
        <v>7.73267326654</v>
      </c>
    </row>
    <row r="108" spans="1:16" x14ac:dyDescent="0.35">
      <c r="A108" t="s">
        <v>177</v>
      </c>
      <c r="B108" t="s">
        <v>31</v>
      </c>
      <c r="C108" t="s">
        <v>172</v>
      </c>
      <c r="D108" t="s">
        <v>32</v>
      </c>
      <c r="E108">
        <v>78</v>
      </c>
      <c r="F108">
        <v>102</v>
      </c>
      <c r="G108" t="s">
        <v>33</v>
      </c>
      <c r="H108" t="s">
        <v>34</v>
      </c>
      <c r="J108">
        <v>40.396039600000002</v>
      </c>
      <c r="K108">
        <v>17.161716169999998</v>
      </c>
      <c r="L108">
        <v>42.442244219999999</v>
      </c>
      <c r="M108">
        <v>6</v>
      </c>
      <c r="N108">
        <v>1.244917491844</v>
      </c>
      <c r="O108">
        <v>42.978547855560002</v>
      </c>
      <c r="P108">
        <v>9.3148514845400001</v>
      </c>
    </row>
    <row r="109" spans="1:16" x14ac:dyDescent="0.35">
      <c r="A109" t="s">
        <v>178</v>
      </c>
      <c r="B109" t="s">
        <v>96</v>
      </c>
      <c r="C109" t="s">
        <v>179</v>
      </c>
      <c r="D109" t="s">
        <v>19</v>
      </c>
      <c r="E109">
        <v>0</v>
      </c>
      <c r="F109">
        <v>13</v>
      </c>
      <c r="G109" t="s">
        <v>20</v>
      </c>
      <c r="H109" t="s">
        <v>21</v>
      </c>
      <c r="J109">
        <v>9.1089108910000007</v>
      </c>
      <c r="K109">
        <v>38.547854790000002</v>
      </c>
      <c r="L109">
        <v>52.343234320000001</v>
      </c>
      <c r="M109">
        <v>6</v>
      </c>
      <c r="N109">
        <v>1.2855907591307001</v>
      </c>
      <c r="O109">
        <v>42.730231023592999</v>
      </c>
      <c r="P109">
        <v>4.3730693069270004</v>
      </c>
    </row>
    <row r="110" spans="1:16" x14ac:dyDescent="0.35">
      <c r="A110" t="s">
        <v>180</v>
      </c>
      <c r="B110" t="s">
        <v>96</v>
      </c>
      <c r="C110" t="s">
        <v>179</v>
      </c>
      <c r="D110" t="s">
        <v>58</v>
      </c>
      <c r="E110">
        <v>13</v>
      </c>
      <c r="F110">
        <v>25</v>
      </c>
      <c r="G110" t="s">
        <v>20</v>
      </c>
      <c r="H110" t="s">
        <v>21</v>
      </c>
      <c r="J110">
        <v>15.049504949999999</v>
      </c>
      <c r="K110">
        <v>33.663366340000003</v>
      </c>
      <c r="L110">
        <v>51.287128709999998</v>
      </c>
      <c r="M110">
        <v>6</v>
      </c>
      <c r="N110">
        <v>1.2648514851970001</v>
      </c>
      <c r="O110">
        <v>42.660396040030001</v>
      </c>
      <c r="P110">
        <v>5.30891089102</v>
      </c>
    </row>
    <row r="111" spans="1:16" x14ac:dyDescent="0.35">
      <c r="A111" t="s">
        <v>181</v>
      </c>
      <c r="B111" t="s">
        <v>96</v>
      </c>
      <c r="C111" t="s">
        <v>179</v>
      </c>
      <c r="D111" t="s">
        <v>49</v>
      </c>
      <c r="E111">
        <v>25</v>
      </c>
      <c r="F111">
        <v>38</v>
      </c>
      <c r="G111" t="s">
        <v>20</v>
      </c>
      <c r="H111" t="s">
        <v>21</v>
      </c>
      <c r="J111">
        <v>22.970297030000001</v>
      </c>
      <c r="K111">
        <v>42.904290430000003</v>
      </c>
      <c r="L111">
        <v>34.125412539999999</v>
      </c>
      <c r="M111">
        <v>6</v>
      </c>
      <c r="N111">
        <v>1.486105610579</v>
      </c>
      <c r="O111">
        <v>44.804290429209999</v>
      </c>
      <c r="P111">
        <v>6.6039603960899997</v>
      </c>
    </row>
    <row r="112" spans="1:16" x14ac:dyDescent="0.35">
      <c r="A112" t="s">
        <v>182</v>
      </c>
      <c r="B112" t="s">
        <v>17</v>
      </c>
      <c r="C112" t="s">
        <v>179</v>
      </c>
      <c r="D112" t="s">
        <v>51</v>
      </c>
      <c r="E112">
        <v>38</v>
      </c>
      <c r="F112">
        <v>46</v>
      </c>
      <c r="G112" t="s">
        <v>20</v>
      </c>
      <c r="H112" t="s">
        <v>21</v>
      </c>
      <c r="J112">
        <v>15.049504949999999</v>
      </c>
      <c r="K112">
        <v>22.442244219999999</v>
      </c>
      <c r="L112">
        <v>62.508250830000001</v>
      </c>
      <c r="M112">
        <v>6</v>
      </c>
      <c r="N112">
        <v>1.0875577557010001</v>
      </c>
      <c r="O112">
        <v>41.066996698990003</v>
      </c>
      <c r="P112">
        <v>5.2752475246600001</v>
      </c>
    </row>
    <row r="113" spans="1:19" x14ac:dyDescent="0.35">
      <c r="A113" t="s">
        <v>183</v>
      </c>
      <c r="B113" t="s">
        <v>17</v>
      </c>
      <c r="C113" t="s">
        <v>179</v>
      </c>
      <c r="D113" t="s">
        <v>81</v>
      </c>
      <c r="E113">
        <v>46</v>
      </c>
      <c r="F113">
        <v>76</v>
      </c>
      <c r="G113" t="s">
        <v>20</v>
      </c>
      <c r="H113" t="s">
        <v>21</v>
      </c>
      <c r="J113">
        <v>13.06930693</v>
      </c>
      <c r="K113">
        <v>11.881188119999999</v>
      </c>
      <c r="L113">
        <v>75.049504949999999</v>
      </c>
      <c r="M113">
        <v>6</v>
      </c>
      <c r="N113">
        <v>0.90188118813100004</v>
      </c>
      <c r="O113">
        <v>39.359405940690003</v>
      </c>
      <c r="P113">
        <v>4.9267326731600001</v>
      </c>
    </row>
    <row r="114" spans="1:19" x14ac:dyDescent="0.35">
      <c r="A114" t="s">
        <v>184</v>
      </c>
      <c r="B114" t="s">
        <v>23</v>
      </c>
      <c r="C114" t="s">
        <v>179</v>
      </c>
      <c r="D114" t="s">
        <v>32</v>
      </c>
      <c r="E114">
        <v>76</v>
      </c>
      <c r="F114">
        <v>100</v>
      </c>
      <c r="G114" t="s">
        <v>33</v>
      </c>
      <c r="H114" t="s">
        <v>34</v>
      </c>
      <c r="J114">
        <v>28.91089109</v>
      </c>
      <c r="K114">
        <v>19.141914190000001</v>
      </c>
      <c r="L114">
        <v>51.947194719999999</v>
      </c>
      <c r="M114">
        <v>6</v>
      </c>
      <c r="N114">
        <v>1.167095709557</v>
      </c>
      <c r="O114">
        <v>42.053795379429999</v>
      </c>
      <c r="P114">
        <v>7.4831683169699996</v>
      </c>
    </row>
    <row r="115" spans="1:19" s="1" customFormat="1" x14ac:dyDescent="0.35">
      <c r="A115" s="1" t="s">
        <v>185</v>
      </c>
      <c r="B115" s="1" t="s">
        <v>17</v>
      </c>
      <c r="C115" s="1" t="s">
        <v>186</v>
      </c>
      <c r="D115" s="1" t="s">
        <v>19</v>
      </c>
      <c r="E115" s="1">
        <v>0</v>
      </c>
      <c r="F115" s="1">
        <v>11</v>
      </c>
      <c r="G115" s="1" t="s">
        <v>20</v>
      </c>
      <c r="H115" s="1" t="s">
        <v>47</v>
      </c>
      <c r="J115" s="1">
        <v>8.7128712870000005</v>
      </c>
      <c r="K115" s="1">
        <v>25.08250825</v>
      </c>
      <c r="L115" s="1">
        <v>66.204620460000001</v>
      </c>
      <c r="M115" s="1">
        <v>6</v>
      </c>
      <c r="N115" s="1">
        <v>1.0690759076239</v>
      </c>
      <c r="O115" s="1">
        <v>40.776567657061001</v>
      </c>
      <c r="P115" s="1">
        <v>4.2693069306789999</v>
      </c>
      <c r="Q115" s="1">
        <f>(11*N115 + 4*N116)/15</f>
        <v>1.0518437843767265</v>
      </c>
      <c r="R115" s="1">
        <f>(11*O115 + 4*O116)/15</f>
        <v>40.632057205719398</v>
      </c>
      <c r="S115" s="1">
        <f>(11*P115 + 4*P116)/15</f>
        <v>4.3495709572099335</v>
      </c>
    </row>
    <row r="116" spans="1:19" s="1" customFormat="1" x14ac:dyDescent="0.35">
      <c r="A116" s="1" t="s">
        <v>187</v>
      </c>
      <c r="B116" s="1" t="s">
        <v>17</v>
      </c>
      <c r="C116" s="1" t="s">
        <v>186</v>
      </c>
      <c r="D116" s="1" t="s">
        <v>45</v>
      </c>
      <c r="E116" s="1">
        <v>11</v>
      </c>
      <c r="F116" s="1">
        <v>19</v>
      </c>
      <c r="G116" s="1" t="s">
        <v>46</v>
      </c>
      <c r="H116" s="1" t="s">
        <v>47</v>
      </c>
      <c r="J116" s="1">
        <v>10.69306931</v>
      </c>
      <c r="K116" s="1">
        <v>19.801980199999999</v>
      </c>
      <c r="L116" s="1">
        <v>69.504950500000007</v>
      </c>
      <c r="M116" s="1">
        <v>6</v>
      </c>
      <c r="N116" s="1">
        <v>1.0044554454470001</v>
      </c>
      <c r="O116" s="1">
        <v>40.234653464529998</v>
      </c>
      <c r="P116" s="1">
        <v>4.5702970301699999</v>
      </c>
      <c r="Q116" s="1">
        <f xml:space="preserve"> (4*N116 + 10*N117 + 1*N118)/15</f>
        <v>1.0015080307139332</v>
      </c>
      <c r="R116" s="1">
        <f xml:space="preserve"> (4*O116 + 10*O117 + 1*O118)/15</f>
        <v>40.208682067460671</v>
      </c>
      <c r="S116" s="1">
        <f xml:space="preserve"> (4*P116 + 10*P117 + 1*P118)/15</f>
        <v>4.5739141918459998</v>
      </c>
    </row>
    <row r="117" spans="1:19" s="1" customFormat="1" x14ac:dyDescent="0.35">
      <c r="A117" s="1" t="s">
        <v>188</v>
      </c>
      <c r="B117" s="1" t="s">
        <v>17</v>
      </c>
      <c r="C117" s="1" t="s">
        <v>186</v>
      </c>
      <c r="D117" s="1" t="s">
        <v>49</v>
      </c>
      <c r="E117" s="1">
        <v>19</v>
      </c>
      <c r="F117" s="1">
        <v>29</v>
      </c>
      <c r="G117" s="1" t="s">
        <v>46</v>
      </c>
      <c r="H117" s="1" t="s">
        <v>47</v>
      </c>
      <c r="J117" s="1">
        <v>10.69306931</v>
      </c>
      <c r="K117" s="1">
        <v>19.801980199999999</v>
      </c>
      <c r="L117" s="1">
        <v>69.504950500000007</v>
      </c>
      <c r="M117" s="1">
        <v>6</v>
      </c>
      <c r="N117" s="1">
        <v>1.0044554454470001</v>
      </c>
      <c r="O117" s="1">
        <v>40.234653464529998</v>
      </c>
      <c r="P117" s="1">
        <v>4.5702970301699999</v>
      </c>
      <c r="Q117" s="1">
        <f>(12*N118 + 3*N119)/15</f>
        <v>0.99451485150660013</v>
      </c>
      <c r="R117" s="1">
        <f>(12*O118 + 3*O119)/15</f>
        <v>40.215247524933993</v>
      </c>
      <c r="S117" s="1">
        <f>(12*P118 + 3*P119)/15</f>
        <v>5.1322772276359991</v>
      </c>
    </row>
    <row r="118" spans="1:19" s="1" customFormat="1" x14ac:dyDescent="0.35">
      <c r="A118" s="1" t="s">
        <v>189</v>
      </c>
      <c r="B118" s="1" t="s">
        <v>17</v>
      </c>
      <c r="C118" s="1" t="s">
        <v>186</v>
      </c>
      <c r="D118" s="1" t="s">
        <v>51</v>
      </c>
      <c r="E118" s="1">
        <v>29</v>
      </c>
      <c r="F118" s="1">
        <v>42</v>
      </c>
      <c r="G118" s="1" t="s">
        <v>46</v>
      </c>
      <c r="H118" s="1" t="s">
        <v>47</v>
      </c>
      <c r="J118" s="1">
        <v>11.08910891</v>
      </c>
      <c r="K118" s="1">
        <v>16.76567657</v>
      </c>
      <c r="L118" s="1">
        <v>72.145214519999996</v>
      </c>
      <c r="M118" s="1">
        <v>6</v>
      </c>
      <c r="N118" s="1">
        <v>0.96024422445099999</v>
      </c>
      <c r="O118" s="1">
        <v>39.845082508490002</v>
      </c>
      <c r="P118" s="1">
        <v>4.6245544553100002</v>
      </c>
    </row>
    <row r="119" spans="1:19" s="1" customFormat="1" x14ac:dyDescent="0.35">
      <c r="A119" s="1" t="s">
        <v>190</v>
      </c>
      <c r="B119" s="1" t="s">
        <v>23</v>
      </c>
      <c r="C119" s="1" t="s">
        <v>186</v>
      </c>
      <c r="D119" s="1" t="s">
        <v>27</v>
      </c>
      <c r="E119" s="1">
        <v>42</v>
      </c>
      <c r="F119" s="1">
        <v>48</v>
      </c>
      <c r="G119" s="1" t="s">
        <v>20</v>
      </c>
      <c r="H119" s="1" t="s">
        <v>21</v>
      </c>
      <c r="J119" s="1">
        <v>26.93069307</v>
      </c>
      <c r="K119" s="1">
        <v>18.085808579999998</v>
      </c>
      <c r="L119" s="1">
        <v>54.983498349999998</v>
      </c>
      <c r="M119" s="1">
        <v>6</v>
      </c>
      <c r="N119" s="1">
        <v>1.1315973597290001</v>
      </c>
      <c r="O119" s="1">
        <v>41.69590759071</v>
      </c>
      <c r="P119" s="1">
        <v>7.1631683169400002</v>
      </c>
    </row>
    <row r="120" spans="1:19" s="1" customFormat="1" x14ac:dyDescent="0.35">
      <c r="A120" s="1" t="s">
        <v>191</v>
      </c>
      <c r="B120" s="1" t="s">
        <v>65</v>
      </c>
      <c r="C120" s="1" t="s">
        <v>186</v>
      </c>
      <c r="D120" s="1" t="s">
        <v>40</v>
      </c>
      <c r="E120" s="1">
        <v>48</v>
      </c>
      <c r="F120" s="1">
        <v>57</v>
      </c>
      <c r="G120" s="1" t="s">
        <v>28</v>
      </c>
      <c r="H120" s="1" t="s">
        <v>29</v>
      </c>
      <c r="J120" s="1">
        <v>38.811881190000001</v>
      </c>
      <c r="K120" s="1">
        <v>16.105610559999999</v>
      </c>
      <c r="L120" s="1">
        <v>45.082508249999997</v>
      </c>
      <c r="M120" s="1">
        <v>6</v>
      </c>
      <c r="N120" s="1">
        <v>1.2131815181529999</v>
      </c>
      <c r="O120" s="1">
        <v>42.662244224470001</v>
      </c>
      <c r="P120" s="1">
        <v>9.0582178220799996</v>
      </c>
    </row>
    <row r="121" spans="1:19" s="1" customFormat="1" x14ac:dyDescent="0.35">
      <c r="A121" s="1" t="s">
        <v>192</v>
      </c>
      <c r="B121" s="1" t="s">
        <v>26</v>
      </c>
      <c r="C121" s="1" t="s">
        <v>186</v>
      </c>
      <c r="D121" s="1" t="s">
        <v>32</v>
      </c>
      <c r="E121" s="1">
        <v>57</v>
      </c>
      <c r="F121" s="1">
        <v>100</v>
      </c>
      <c r="G121" s="1" t="s">
        <v>33</v>
      </c>
      <c r="H121" s="1" t="s">
        <v>34</v>
      </c>
      <c r="J121" s="1">
        <v>38.811881190000001</v>
      </c>
      <c r="K121" s="1">
        <v>17.425742570000001</v>
      </c>
      <c r="L121" s="1">
        <v>43.762376240000002</v>
      </c>
      <c r="M121" s="1">
        <v>6</v>
      </c>
      <c r="N121" s="1">
        <v>1.234039603911</v>
      </c>
      <c r="O121" s="1">
        <v>42.849702969889996</v>
      </c>
      <c r="P121" s="1">
        <v>9.0621782181100006</v>
      </c>
    </row>
    <row r="122" spans="1:19" s="1" customFormat="1" x14ac:dyDescent="0.35">
      <c r="A122" s="1" t="s">
        <v>193</v>
      </c>
      <c r="B122" s="1" t="s">
        <v>17</v>
      </c>
      <c r="C122" s="1" t="s">
        <v>194</v>
      </c>
      <c r="D122" s="1" t="s">
        <v>19</v>
      </c>
      <c r="E122" s="1">
        <v>1</v>
      </c>
      <c r="F122" s="1">
        <v>9</v>
      </c>
      <c r="G122" s="1" t="s">
        <v>20</v>
      </c>
      <c r="H122" s="1" t="s">
        <v>21</v>
      </c>
      <c r="J122" s="1">
        <v>12.67326733</v>
      </c>
      <c r="K122" s="1">
        <v>13.06930693</v>
      </c>
      <c r="L122" s="1">
        <v>74.257425740000002</v>
      </c>
      <c r="M122" s="1">
        <v>6</v>
      </c>
      <c r="N122" s="1">
        <v>0.91689108912899997</v>
      </c>
      <c r="O122" s="1">
        <v>39.486534653710002</v>
      </c>
      <c r="P122" s="1">
        <v>4.8669306935899996</v>
      </c>
      <c r="Q122" s="1">
        <f>(8*N122 + 6*N123)/14</f>
        <v>0.93253465346442865</v>
      </c>
      <c r="R122" s="1">
        <f>(8*O122 + 6*O123)/14</f>
        <v>39.627128712927139</v>
      </c>
      <c r="S122" s="1">
        <f>(8*P122 + 6*P123)/14</f>
        <v>4.8699009906157142</v>
      </c>
    </row>
    <row r="123" spans="1:19" s="1" customFormat="1" x14ac:dyDescent="0.35">
      <c r="A123" s="1" t="s">
        <v>195</v>
      </c>
      <c r="B123" s="1" t="s">
        <v>17</v>
      </c>
      <c r="C123" s="1" t="s">
        <v>194</v>
      </c>
      <c r="D123" s="1" t="s">
        <v>45</v>
      </c>
      <c r="E123" s="1">
        <v>9</v>
      </c>
      <c r="F123" s="1">
        <v>15</v>
      </c>
      <c r="G123" s="1" t="s">
        <v>20</v>
      </c>
      <c r="H123" s="1" t="s">
        <v>21</v>
      </c>
      <c r="J123" s="1">
        <v>12.67326733</v>
      </c>
      <c r="K123" s="1">
        <v>15.37953795</v>
      </c>
      <c r="L123" s="1">
        <v>71.947194719999999</v>
      </c>
      <c r="M123" s="1">
        <v>6</v>
      </c>
      <c r="N123" s="1">
        <v>0.95339273924500001</v>
      </c>
      <c r="O123" s="1">
        <v>39.814587458550001</v>
      </c>
      <c r="P123" s="1">
        <v>4.8738613866499998</v>
      </c>
      <c r="Q123" s="1">
        <f>N124</f>
        <v>0.89298349835699997</v>
      </c>
      <c r="R123" s="1">
        <f>O124</f>
        <v>39.349372937429997</v>
      </c>
      <c r="S123" s="1">
        <f>P124</f>
        <v>5.4889108916699998</v>
      </c>
    </row>
    <row r="124" spans="1:19" s="1" customFormat="1" x14ac:dyDescent="0.35">
      <c r="A124" s="1" t="s">
        <v>196</v>
      </c>
      <c r="B124" s="1" t="s">
        <v>17</v>
      </c>
      <c r="C124" s="1" t="s">
        <v>194</v>
      </c>
      <c r="D124" s="1" t="s">
        <v>49</v>
      </c>
      <c r="E124" s="1">
        <v>15</v>
      </c>
      <c r="F124" s="1">
        <v>30</v>
      </c>
      <c r="G124" s="1" t="s">
        <v>20</v>
      </c>
      <c r="H124" s="1" t="s">
        <v>21</v>
      </c>
      <c r="J124" s="1">
        <v>16.633663370000001</v>
      </c>
      <c r="K124" s="1">
        <v>9.1749174920000005</v>
      </c>
      <c r="L124" s="1">
        <v>74.191419139999994</v>
      </c>
      <c r="M124" s="1">
        <v>6</v>
      </c>
      <c r="N124" s="1">
        <v>0.89298349835699997</v>
      </c>
      <c r="O124" s="1">
        <v>39.349372937429997</v>
      </c>
      <c r="P124" s="1">
        <v>5.4889108916699998</v>
      </c>
      <c r="Q124" s="1">
        <f>N125</f>
        <v>0.79278547854500003</v>
      </c>
      <c r="R124" s="1">
        <f>O125</f>
        <v>38.371155115550003</v>
      </c>
      <c r="S124" s="1">
        <f>P125</f>
        <v>4.84336633715</v>
      </c>
    </row>
    <row r="125" spans="1:19" s="1" customFormat="1" x14ac:dyDescent="0.35">
      <c r="A125" s="1" t="s">
        <v>197</v>
      </c>
      <c r="B125" s="1" t="s">
        <v>17</v>
      </c>
      <c r="C125" s="1" t="s">
        <v>194</v>
      </c>
      <c r="D125" s="1" t="s">
        <v>51</v>
      </c>
      <c r="E125" s="1">
        <v>30</v>
      </c>
      <c r="F125" s="1">
        <v>45</v>
      </c>
      <c r="G125" s="1" t="s">
        <v>28</v>
      </c>
      <c r="H125" s="1" t="s">
        <v>21</v>
      </c>
      <c r="J125" s="1">
        <v>12.67326733</v>
      </c>
      <c r="K125" s="1">
        <v>5.2145214519999996</v>
      </c>
      <c r="L125" s="1">
        <v>82.112211220000006</v>
      </c>
      <c r="M125" s="1">
        <v>6</v>
      </c>
      <c r="N125" s="1">
        <v>0.79278547854500003</v>
      </c>
      <c r="O125" s="1">
        <v>38.371155115550003</v>
      </c>
      <c r="P125" s="1">
        <v>4.84336633715</v>
      </c>
    </row>
    <row r="126" spans="1:19" s="1" customFormat="1" x14ac:dyDescent="0.35">
      <c r="A126" s="1" t="s">
        <v>198</v>
      </c>
      <c r="B126" s="1" t="s">
        <v>31</v>
      </c>
      <c r="C126" s="1" t="s">
        <v>194</v>
      </c>
      <c r="D126" s="1" t="s">
        <v>40</v>
      </c>
      <c r="E126" s="1">
        <v>45</v>
      </c>
      <c r="F126" s="1">
        <v>86</v>
      </c>
      <c r="G126" s="1" t="s">
        <v>33</v>
      </c>
      <c r="H126" s="1" t="s">
        <v>34</v>
      </c>
      <c r="J126" s="1">
        <v>50.297029700000003</v>
      </c>
      <c r="K126" s="1">
        <v>15.115511550000001</v>
      </c>
      <c r="L126" s="1">
        <v>34.587458750000003</v>
      </c>
      <c r="M126" s="1">
        <v>6</v>
      </c>
      <c r="N126" s="1">
        <v>1.30664686464</v>
      </c>
      <c r="O126" s="1">
        <v>43.727590758600002</v>
      </c>
      <c r="P126" s="1">
        <v>10.892871286649999</v>
      </c>
    </row>
    <row r="127" spans="1:19" s="1" customFormat="1" x14ac:dyDescent="0.35">
      <c r="A127" s="1" t="s">
        <v>199</v>
      </c>
      <c r="B127" s="1" t="s">
        <v>31</v>
      </c>
      <c r="C127" s="1" t="s">
        <v>194</v>
      </c>
      <c r="D127" s="1" t="s">
        <v>32</v>
      </c>
      <c r="E127" s="1">
        <v>86</v>
      </c>
      <c r="F127" s="1">
        <v>100</v>
      </c>
      <c r="G127" s="1" t="s">
        <v>33</v>
      </c>
      <c r="H127" s="1" t="s">
        <v>34</v>
      </c>
      <c r="J127" s="1">
        <v>46.336633659999997</v>
      </c>
      <c r="K127" s="1">
        <v>15.77557756</v>
      </c>
      <c r="L127" s="1">
        <v>37.887788780000001</v>
      </c>
      <c r="M127" s="1">
        <v>6</v>
      </c>
      <c r="N127" s="1">
        <v>1.2794521452180001</v>
      </c>
      <c r="O127" s="1">
        <v>43.405478547820003</v>
      </c>
      <c r="P127" s="1">
        <v>10.26118811828</v>
      </c>
    </row>
    <row r="128" spans="1:19" x14ac:dyDescent="0.35">
      <c r="A128" t="s">
        <v>200</v>
      </c>
      <c r="B128" t="s">
        <v>17</v>
      </c>
      <c r="C128" t="s">
        <v>201</v>
      </c>
      <c r="D128" t="s">
        <v>19</v>
      </c>
      <c r="E128">
        <v>1</v>
      </c>
      <c r="F128">
        <v>6</v>
      </c>
      <c r="G128" t="s">
        <v>20</v>
      </c>
      <c r="H128" t="s">
        <v>21</v>
      </c>
      <c r="J128">
        <v>10.69306931</v>
      </c>
      <c r="K128">
        <v>22.442244219999999</v>
      </c>
      <c r="L128">
        <v>66.864686469999995</v>
      </c>
      <c r="M128">
        <v>6</v>
      </c>
      <c r="N128">
        <v>1.046171617121</v>
      </c>
      <c r="O128">
        <v>40.609570956790002</v>
      </c>
      <c r="P128">
        <v>4.5782178222600001</v>
      </c>
    </row>
    <row r="129" spans="1:19" x14ac:dyDescent="0.35">
      <c r="A129" t="s">
        <v>202</v>
      </c>
      <c r="B129" t="s">
        <v>17</v>
      </c>
      <c r="C129" t="s">
        <v>201</v>
      </c>
      <c r="D129" t="s">
        <v>45</v>
      </c>
      <c r="E129">
        <v>6</v>
      </c>
      <c r="F129">
        <v>16</v>
      </c>
      <c r="G129" t="s">
        <v>20</v>
      </c>
      <c r="H129" t="s">
        <v>21</v>
      </c>
      <c r="J129">
        <v>14.653465349999999</v>
      </c>
      <c r="K129">
        <v>27.06270627</v>
      </c>
      <c r="L129">
        <v>58.283828380000003</v>
      </c>
      <c r="M129">
        <v>6</v>
      </c>
      <c r="N129">
        <v>1.1567986798909999</v>
      </c>
      <c r="O129">
        <v>41.68151815209</v>
      </c>
      <c r="P129">
        <v>5.2257425748099999</v>
      </c>
    </row>
    <row r="130" spans="1:19" x14ac:dyDescent="0.35">
      <c r="A130" t="s">
        <v>203</v>
      </c>
      <c r="B130" t="s">
        <v>17</v>
      </c>
      <c r="C130" t="s">
        <v>201</v>
      </c>
      <c r="D130" t="s">
        <v>24</v>
      </c>
      <c r="E130">
        <v>16</v>
      </c>
      <c r="F130">
        <v>29</v>
      </c>
      <c r="G130" t="s">
        <v>20</v>
      </c>
      <c r="H130" t="s">
        <v>21</v>
      </c>
      <c r="J130">
        <v>14.653465349999999</v>
      </c>
      <c r="K130">
        <v>27.06270627</v>
      </c>
      <c r="L130">
        <v>58.283828380000003</v>
      </c>
      <c r="M130">
        <v>6</v>
      </c>
      <c r="N130">
        <v>1.1567986798909999</v>
      </c>
      <c r="O130">
        <v>41.68151815209</v>
      </c>
      <c r="P130">
        <v>5.2257425748099999</v>
      </c>
    </row>
    <row r="131" spans="1:19" x14ac:dyDescent="0.35">
      <c r="A131" t="s">
        <v>204</v>
      </c>
      <c r="B131" t="s">
        <v>17</v>
      </c>
      <c r="C131" t="s">
        <v>201</v>
      </c>
      <c r="D131" t="s">
        <v>27</v>
      </c>
      <c r="E131">
        <v>29</v>
      </c>
      <c r="F131">
        <v>52</v>
      </c>
      <c r="G131" t="s">
        <v>28</v>
      </c>
      <c r="H131" t="s">
        <v>29</v>
      </c>
      <c r="J131">
        <v>12.67326733</v>
      </c>
      <c r="K131">
        <v>17.161716169999998</v>
      </c>
      <c r="L131">
        <v>70.165016499999993</v>
      </c>
      <c r="M131">
        <v>6</v>
      </c>
      <c r="N131">
        <v>0.981551155121</v>
      </c>
      <c r="O131">
        <v>40.067656765789998</v>
      </c>
      <c r="P131">
        <v>4.8792079213099999</v>
      </c>
    </row>
    <row r="132" spans="1:19" x14ac:dyDescent="0.35">
      <c r="A132" t="s">
        <v>205</v>
      </c>
      <c r="B132" t="s">
        <v>17</v>
      </c>
      <c r="C132" t="s">
        <v>201</v>
      </c>
      <c r="D132" t="s">
        <v>32</v>
      </c>
      <c r="E132">
        <v>52</v>
      </c>
      <c r="F132">
        <v>75</v>
      </c>
      <c r="G132" t="s">
        <v>33</v>
      </c>
      <c r="H132" t="s">
        <v>34</v>
      </c>
      <c r="J132">
        <v>16.633663370000001</v>
      </c>
      <c r="K132">
        <v>12.54125413</v>
      </c>
      <c r="L132">
        <v>70.825082510000001</v>
      </c>
      <c r="M132">
        <v>6</v>
      </c>
      <c r="N132">
        <v>0.94617161711099995</v>
      </c>
      <c r="O132">
        <v>39.827392738889998</v>
      </c>
      <c r="P132">
        <v>5.49900990156</v>
      </c>
    </row>
    <row r="133" spans="1:19" x14ac:dyDescent="0.35">
      <c r="A133" t="s">
        <v>206</v>
      </c>
      <c r="B133" t="s">
        <v>17</v>
      </c>
      <c r="C133" t="s">
        <v>207</v>
      </c>
      <c r="D133" t="s">
        <v>19</v>
      </c>
      <c r="E133">
        <v>1</v>
      </c>
      <c r="F133">
        <v>11</v>
      </c>
      <c r="G133" t="s">
        <v>20</v>
      </c>
      <c r="H133" t="s">
        <v>21</v>
      </c>
      <c r="J133">
        <v>9.1089108910000007</v>
      </c>
      <c r="K133">
        <v>21.782178219999999</v>
      </c>
      <c r="L133">
        <v>69.108910890000004</v>
      </c>
      <c r="M133">
        <v>6</v>
      </c>
      <c r="N133">
        <v>1.0206930693247001</v>
      </c>
      <c r="O133">
        <v>40.349504950652999</v>
      </c>
      <c r="P133">
        <v>4.3227722772170001</v>
      </c>
    </row>
    <row r="134" spans="1:19" x14ac:dyDescent="0.35">
      <c r="A134" t="s">
        <v>208</v>
      </c>
      <c r="B134" t="s">
        <v>17</v>
      </c>
      <c r="C134" t="s">
        <v>207</v>
      </c>
      <c r="D134" t="s">
        <v>45</v>
      </c>
      <c r="E134">
        <v>11</v>
      </c>
      <c r="F134">
        <v>22</v>
      </c>
      <c r="G134" t="s">
        <v>20</v>
      </c>
      <c r="H134" t="s">
        <v>21</v>
      </c>
      <c r="J134">
        <v>11.08910891</v>
      </c>
      <c r="K134">
        <v>13.201320129999999</v>
      </c>
      <c r="L134">
        <v>75.709570959999994</v>
      </c>
      <c r="M134">
        <v>6</v>
      </c>
      <c r="N134">
        <v>0.90392739269900002</v>
      </c>
      <c r="O134">
        <v>39.338943894010001</v>
      </c>
      <c r="P134">
        <v>4.61386138599</v>
      </c>
    </row>
    <row r="135" spans="1:19" x14ac:dyDescent="0.35">
      <c r="A135" t="s">
        <v>209</v>
      </c>
      <c r="B135" t="s">
        <v>17</v>
      </c>
      <c r="C135" t="s">
        <v>207</v>
      </c>
      <c r="D135" t="s">
        <v>24</v>
      </c>
      <c r="E135">
        <v>22</v>
      </c>
      <c r="F135">
        <v>56</v>
      </c>
      <c r="G135" t="s">
        <v>20</v>
      </c>
      <c r="H135" t="s">
        <v>21</v>
      </c>
      <c r="J135">
        <v>9.1089108910000007</v>
      </c>
      <c r="K135">
        <v>15.84158416</v>
      </c>
      <c r="L135">
        <v>75.049504949999999</v>
      </c>
      <c r="M135">
        <v>6</v>
      </c>
      <c r="N135">
        <v>0.92683168317669995</v>
      </c>
      <c r="O135">
        <v>39.505940594133001</v>
      </c>
      <c r="P135">
        <v>4.3049504950369997</v>
      </c>
    </row>
    <row r="136" spans="1:19" x14ac:dyDescent="0.35">
      <c r="A136" t="s">
        <v>210</v>
      </c>
      <c r="B136" t="s">
        <v>110</v>
      </c>
      <c r="C136" t="s">
        <v>207</v>
      </c>
      <c r="D136" t="s">
        <v>27</v>
      </c>
      <c r="E136">
        <v>56</v>
      </c>
      <c r="F136">
        <v>76</v>
      </c>
      <c r="G136" t="s">
        <v>20</v>
      </c>
      <c r="H136" t="s">
        <v>21</v>
      </c>
      <c r="J136">
        <v>7.1287128710000003</v>
      </c>
      <c r="K136">
        <v>9.9009900989999995</v>
      </c>
      <c r="L136">
        <v>82.970297029999998</v>
      </c>
      <c r="M136">
        <v>6</v>
      </c>
      <c r="N136">
        <v>0.81415841583869997</v>
      </c>
      <c r="O136">
        <v>38.454455445512998</v>
      </c>
      <c r="P136">
        <v>3.9702970296569999</v>
      </c>
    </row>
    <row r="137" spans="1:19" s="1" customFormat="1" x14ac:dyDescent="0.35">
      <c r="A137" s="1" t="s">
        <v>211</v>
      </c>
      <c r="B137" s="1" t="s">
        <v>17</v>
      </c>
      <c r="C137" s="1" t="s">
        <v>212</v>
      </c>
      <c r="D137" s="1" t="s">
        <v>19</v>
      </c>
      <c r="E137" s="1">
        <v>1</v>
      </c>
      <c r="F137" s="1">
        <v>7</v>
      </c>
      <c r="G137" s="1" t="s">
        <v>20</v>
      </c>
      <c r="H137" s="1" t="s">
        <v>21</v>
      </c>
      <c r="J137" s="1">
        <v>8.7128712870000005</v>
      </c>
      <c r="K137" s="1">
        <v>24.686468649999998</v>
      </c>
      <c r="L137" s="1">
        <v>66.600660070000004</v>
      </c>
      <c r="M137" s="1">
        <v>6</v>
      </c>
      <c r="N137" s="1">
        <v>1.0628184817859001</v>
      </c>
      <c r="O137" s="1">
        <v>40.720330032440998</v>
      </c>
      <c r="P137" s="1">
        <v>4.2681188118489999</v>
      </c>
      <c r="Q137" s="1">
        <f>(6*N137 + 8*N138)/14</f>
        <v>1.0175492691590999</v>
      </c>
      <c r="R137" s="1">
        <f>(6*O137 + 8*O138)/14</f>
        <v>40.335681281966139</v>
      </c>
      <c r="S137" s="1">
        <f>(6*P137 + 8*P138)/14</f>
        <v>4.4385289960152852</v>
      </c>
    </row>
    <row r="138" spans="1:19" s="1" customFormat="1" x14ac:dyDescent="0.35">
      <c r="A138" s="1" t="s">
        <v>213</v>
      </c>
      <c r="B138" s="1" t="s">
        <v>17</v>
      </c>
      <c r="C138" s="1" t="s">
        <v>212</v>
      </c>
      <c r="D138" s="1" t="s">
        <v>45</v>
      </c>
      <c r="E138" s="1">
        <v>7</v>
      </c>
      <c r="F138" s="1">
        <v>18</v>
      </c>
      <c r="G138" s="1" t="s">
        <v>20</v>
      </c>
      <c r="H138" s="1" t="s">
        <v>21</v>
      </c>
      <c r="J138" s="1">
        <v>10.69306931</v>
      </c>
      <c r="K138" s="1">
        <v>18.48184818</v>
      </c>
      <c r="L138" s="1">
        <v>70.825082510000001</v>
      </c>
      <c r="M138" s="1">
        <v>6</v>
      </c>
      <c r="N138" s="1">
        <v>0.98359735968899997</v>
      </c>
      <c r="O138" s="1">
        <v>40.047194719110003</v>
      </c>
      <c r="P138" s="1">
        <v>4.5663366341399998</v>
      </c>
      <c r="Q138" s="1">
        <f>(3*N138 + 10*N139 + 2*N140)/15</f>
        <v>1.0106160615548667</v>
      </c>
      <c r="R138" s="1">
        <f>(3*O138 + 10*O139 + 2*O140)/15</f>
        <v>40.331463145918001</v>
      </c>
      <c r="S138" s="1">
        <f>(3*P138 + 10*P139 + 2*P140)/15</f>
        <v>4.9056105615653331</v>
      </c>
    </row>
    <row r="139" spans="1:19" s="1" customFormat="1" x14ac:dyDescent="0.35">
      <c r="A139" s="1" t="s">
        <v>214</v>
      </c>
      <c r="B139" s="1" t="s">
        <v>17</v>
      </c>
      <c r="C139" s="1" t="s">
        <v>212</v>
      </c>
      <c r="D139" s="1" t="s">
        <v>49</v>
      </c>
      <c r="E139" s="1">
        <v>18</v>
      </c>
      <c r="F139" s="1">
        <v>28</v>
      </c>
      <c r="G139" s="1" t="s">
        <v>20</v>
      </c>
      <c r="H139" s="1" t="s">
        <v>21</v>
      </c>
      <c r="J139" s="1">
        <v>12.67326733</v>
      </c>
      <c r="K139" s="1">
        <v>18.48184818</v>
      </c>
      <c r="L139" s="1">
        <v>68.844884489999998</v>
      </c>
      <c r="M139" s="1">
        <v>6</v>
      </c>
      <c r="N139" s="1">
        <v>1.002409240879</v>
      </c>
      <c r="O139" s="1">
        <v>40.255115511210001</v>
      </c>
      <c r="P139" s="1">
        <v>4.88316831734</v>
      </c>
      <c r="Q139" s="1">
        <f>(15*N140)/15</f>
        <v>1.0921782177329999</v>
      </c>
      <c r="R139" s="1">
        <f>(15*O140)/15</f>
        <v>41.139603959669998</v>
      </c>
      <c r="S139" s="1">
        <f>(15*P140)/15</f>
        <v>5.5267326738299998</v>
      </c>
    </row>
    <row r="140" spans="1:19" s="1" customFormat="1" x14ac:dyDescent="0.35">
      <c r="A140" s="1" t="s">
        <v>215</v>
      </c>
      <c r="B140" s="1" t="s">
        <v>17</v>
      </c>
      <c r="C140" s="1" t="s">
        <v>212</v>
      </c>
      <c r="D140" s="1" t="s">
        <v>51</v>
      </c>
      <c r="E140" s="1">
        <v>28</v>
      </c>
      <c r="F140" s="1">
        <v>48</v>
      </c>
      <c r="G140" s="1" t="s">
        <v>20</v>
      </c>
      <c r="H140" s="1" t="s">
        <v>21</v>
      </c>
      <c r="J140" s="1">
        <v>16.633663370000001</v>
      </c>
      <c r="K140" s="1">
        <v>21.782178219999999</v>
      </c>
      <c r="L140" s="1">
        <v>61.584158420000001</v>
      </c>
      <c r="M140" s="1">
        <v>6</v>
      </c>
      <c r="N140" s="1">
        <v>1.0921782177329999</v>
      </c>
      <c r="O140" s="1">
        <v>41.139603959669998</v>
      </c>
      <c r="P140" s="1">
        <v>5.5267326738299998</v>
      </c>
    </row>
    <row r="141" spans="1:19" x14ac:dyDescent="0.35">
      <c r="A141" t="s">
        <v>216</v>
      </c>
      <c r="B141" t="s">
        <v>17</v>
      </c>
      <c r="C141" t="s">
        <v>217</v>
      </c>
      <c r="D141" t="s">
        <v>19</v>
      </c>
      <c r="E141">
        <v>1</v>
      </c>
      <c r="F141">
        <v>8</v>
      </c>
      <c r="G141" t="s">
        <v>28</v>
      </c>
      <c r="H141" t="s">
        <v>21</v>
      </c>
      <c r="J141">
        <v>8.3168316830000002</v>
      </c>
      <c r="K141">
        <v>26.00660066</v>
      </c>
      <c r="L141">
        <v>65.676567660000003</v>
      </c>
      <c r="M141">
        <v>6</v>
      </c>
      <c r="N141">
        <v>1.0799141913690999</v>
      </c>
      <c r="O141">
        <v>40.866204620009</v>
      </c>
      <c r="P141">
        <v>4.2087128712509996</v>
      </c>
    </row>
    <row r="142" spans="1:19" x14ac:dyDescent="0.35">
      <c r="A142" t="s">
        <v>218</v>
      </c>
      <c r="B142" t="s">
        <v>17</v>
      </c>
      <c r="C142" t="s">
        <v>217</v>
      </c>
      <c r="D142" t="s">
        <v>45</v>
      </c>
      <c r="E142">
        <v>8</v>
      </c>
      <c r="F142">
        <v>13</v>
      </c>
      <c r="G142" t="s">
        <v>28</v>
      </c>
      <c r="H142" t="s">
        <v>21</v>
      </c>
      <c r="J142">
        <v>14.25742574</v>
      </c>
      <c r="K142">
        <v>22.706270629999999</v>
      </c>
      <c r="L142">
        <v>63.036303629999999</v>
      </c>
      <c r="M142">
        <v>6</v>
      </c>
      <c r="N142">
        <v>1.0842046204839999</v>
      </c>
      <c r="O142">
        <v>41.02132013216</v>
      </c>
      <c r="P142">
        <v>5.1493069302899999</v>
      </c>
    </row>
    <row r="143" spans="1:19" x14ac:dyDescent="0.35">
      <c r="A143" t="s">
        <v>219</v>
      </c>
      <c r="B143" t="s">
        <v>17</v>
      </c>
      <c r="C143" t="s">
        <v>217</v>
      </c>
      <c r="D143" t="s">
        <v>24</v>
      </c>
      <c r="E143">
        <v>13</v>
      </c>
      <c r="F143">
        <v>26</v>
      </c>
      <c r="G143" t="s">
        <v>28</v>
      </c>
      <c r="H143" t="s">
        <v>21</v>
      </c>
      <c r="J143">
        <v>14.25742574</v>
      </c>
      <c r="K143">
        <v>24.686468649999998</v>
      </c>
      <c r="L143">
        <v>61.056105610000003</v>
      </c>
      <c r="M143">
        <v>6</v>
      </c>
      <c r="N143">
        <v>1.1154917492</v>
      </c>
      <c r="O143">
        <v>41.302508250999999</v>
      </c>
      <c r="P143">
        <v>5.15524752435</v>
      </c>
    </row>
    <row r="144" spans="1:19" x14ac:dyDescent="0.35">
      <c r="A144" t="s">
        <v>220</v>
      </c>
      <c r="B144" t="s">
        <v>23</v>
      </c>
      <c r="C144" t="s">
        <v>217</v>
      </c>
      <c r="D144" t="s">
        <v>27</v>
      </c>
      <c r="E144">
        <v>26</v>
      </c>
      <c r="F144">
        <v>37</v>
      </c>
      <c r="G144" t="s">
        <v>33</v>
      </c>
      <c r="H144" t="s">
        <v>34</v>
      </c>
      <c r="J144">
        <v>20.198019800000001</v>
      </c>
      <c r="K144">
        <v>21.38613861</v>
      </c>
      <c r="L144">
        <v>58.415841579999999</v>
      </c>
      <c r="M144">
        <v>6</v>
      </c>
      <c r="N144">
        <v>1.119782178296</v>
      </c>
      <c r="O144">
        <v>41.457623763039997</v>
      </c>
      <c r="P144">
        <v>6.0958415838600004</v>
      </c>
    </row>
    <row r="145" spans="1:19" x14ac:dyDescent="0.35">
      <c r="A145" t="s">
        <v>221</v>
      </c>
      <c r="B145" t="s">
        <v>26</v>
      </c>
      <c r="C145" t="s">
        <v>217</v>
      </c>
      <c r="D145" t="s">
        <v>40</v>
      </c>
      <c r="E145">
        <v>37</v>
      </c>
      <c r="F145">
        <v>61</v>
      </c>
      <c r="G145" t="s">
        <v>33</v>
      </c>
      <c r="H145" t="s">
        <v>34</v>
      </c>
      <c r="J145">
        <v>38.019801979999997</v>
      </c>
      <c r="K145">
        <v>18.74587459</v>
      </c>
      <c r="L145">
        <v>43.234323430000003</v>
      </c>
      <c r="M145">
        <v>6</v>
      </c>
      <c r="N145">
        <v>1.2473729373319999</v>
      </c>
      <c r="O145">
        <v>42.953993399680002</v>
      </c>
      <c r="P145">
        <v>8.9394059405699995</v>
      </c>
    </row>
    <row r="146" spans="1:19" x14ac:dyDescent="0.35">
      <c r="A146" t="s">
        <v>222</v>
      </c>
      <c r="B146" t="s">
        <v>26</v>
      </c>
      <c r="C146" t="s">
        <v>217</v>
      </c>
      <c r="D146" t="s">
        <v>32</v>
      </c>
      <c r="E146">
        <v>61</v>
      </c>
      <c r="F146">
        <v>90</v>
      </c>
      <c r="G146" t="s">
        <v>33</v>
      </c>
      <c r="H146" t="s">
        <v>34</v>
      </c>
      <c r="J146">
        <v>38.415841579999999</v>
      </c>
      <c r="K146">
        <v>19.669967</v>
      </c>
      <c r="L146">
        <v>41.914191420000002</v>
      </c>
      <c r="M146">
        <v>6</v>
      </c>
      <c r="N146">
        <v>1.26573597361</v>
      </c>
      <c r="O146">
        <v>43.126798679899998</v>
      </c>
      <c r="P146">
        <v>9.0055445538000001</v>
      </c>
    </row>
    <row r="147" spans="1:19" x14ac:dyDescent="0.35">
      <c r="A147" t="s">
        <v>223</v>
      </c>
      <c r="B147" t="s">
        <v>17</v>
      </c>
      <c r="C147" t="s">
        <v>224</v>
      </c>
      <c r="D147" t="s">
        <v>19</v>
      </c>
      <c r="E147">
        <v>1</v>
      </c>
      <c r="F147">
        <v>9</v>
      </c>
      <c r="G147" t="s">
        <v>28</v>
      </c>
      <c r="H147" t="s">
        <v>21</v>
      </c>
      <c r="J147">
        <v>8.7128712870000005</v>
      </c>
      <c r="K147">
        <v>24.950495050000001</v>
      </c>
      <c r="L147">
        <v>66.336633660000004</v>
      </c>
      <c r="M147">
        <v>6</v>
      </c>
      <c r="N147">
        <v>1.0669900990639001</v>
      </c>
      <c r="O147">
        <v>40.757821782660997</v>
      </c>
      <c r="P147">
        <v>4.2689108910789999</v>
      </c>
    </row>
    <row r="148" spans="1:19" x14ac:dyDescent="0.35">
      <c r="A148" t="s">
        <v>225</v>
      </c>
      <c r="B148" t="s">
        <v>17</v>
      </c>
      <c r="C148" t="s">
        <v>224</v>
      </c>
      <c r="D148" t="s">
        <v>45</v>
      </c>
      <c r="E148">
        <v>9</v>
      </c>
      <c r="F148">
        <v>17</v>
      </c>
      <c r="G148" t="s">
        <v>28</v>
      </c>
      <c r="H148" t="s">
        <v>21</v>
      </c>
      <c r="J148">
        <v>10.69306931</v>
      </c>
      <c r="K148">
        <v>24.422442239999999</v>
      </c>
      <c r="L148">
        <v>64.884488450000006</v>
      </c>
      <c r="M148">
        <v>6</v>
      </c>
      <c r="N148">
        <v>1.077458745837</v>
      </c>
      <c r="O148">
        <v>40.890759075630001</v>
      </c>
      <c r="P148">
        <v>4.5841584163200002</v>
      </c>
    </row>
    <row r="149" spans="1:19" x14ac:dyDescent="0.35">
      <c r="A149" t="s">
        <v>226</v>
      </c>
      <c r="B149" t="s">
        <v>17</v>
      </c>
      <c r="C149" t="s">
        <v>224</v>
      </c>
      <c r="D149" t="s">
        <v>49</v>
      </c>
      <c r="E149">
        <v>17</v>
      </c>
      <c r="F149">
        <v>28</v>
      </c>
      <c r="G149" t="s">
        <v>28</v>
      </c>
      <c r="H149" t="s">
        <v>21</v>
      </c>
      <c r="J149">
        <v>12.67326733</v>
      </c>
      <c r="K149">
        <v>21.782178219999999</v>
      </c>
      <c r="L149">
        <v>65.544554460000001</v>
      </c>
      <c r="M149">
        <v>6</v>
      </c>
      <c r="N149">
        <v>1.054554455353</v>
      </c>
      <c r="O149">
        <v>40.723762375470002</v>
      </c>
      <c r="P149">
        <v>4.8930693074300002</v>
      </c>
    </row>
    <row r="150" spans="1:19" x14ac:dyDescent="0.35">
      <c r="A150" t="s">
        <v>227</v>
      </c>
      <c r="B150" t="s">
        <v>17</v>
      </c>
      <c r="C150" t="s">
        <v>224</v>
      </c>
      <c r="D150" t="s">
        <v>51</v>
      </c>
      <c r="E150">
        <v>28</v>
      </c>
      <c r="F150">
        <v>53</v>
      </c>
      <c r="G150" t="s">
        <v>28</v>
      </c>
      <c r="H150" t="s">
        <v>21</v>
      </c>
      <c r="I150" t="s">
        <v>61</v>
      </c>
      <c r="J150">
        <v>12.67326733</v>
      </c>
      <c r="K150">
        <v>17.82178218</v>
      </c>
      <c r="L150">
        <v>69.504950500000007</v>
      </c>
      <c r="M150">
        <v>6</v>
      </c>
      <c r="N150">
        <v>0.99198019792100001</v>
      </c>
      <c r="O150">
        <v>40.161386137789997</v>
      </c>
      <c r="P150">
        <v>4.88118811931</v>
      </c>
    </row>
    <row r="151" spans="1:19" x14ac:dyDescent="0.35">
      <c r="A151" t="s">
        <v>228</v>
      </c>
      <c r="B151" t="s">
        <v>23</v>
      </c>
      <c r="C151" t="s">
        <v>224</v>
      </c>
      <c r="D151" t="s">
        <v>27</v>
      </c>
      <c r="E151">
        <v>53</v>
      </c>
      <c r="F151">
        <v>71</v>
      </c>
      <c r="G151" t="s">
        <v>33</v>
      </c>
      <c r="H151" t="s">
        <v>29</v>
      </c>
      <c r="I151" t="s">
        <v>61</v>
      </c>
      <c r="J151">
        <v>28.514851490000002</v>
      </c>
      <c r="K151">
        <v>19.141914190000001</v>
      </c>
      <c r="L151">
        <v>52.343234320000001</v>
      </c>
      <c r="M151">
        <v>6</v>
      </c>
      <c r="N151">
        <v>1.163333333357</v>
      </c>
      <c r="O151">
        <v>42.01221122143</v>
      </c>
      <c r="P151">
        <v>7.41980198097</v>
      </c>
    </row>
    <row r="152" spans="1:19" x14ac:dyDescent="0.35">
      <c r="A152" t="s">
        <v>229</v>
      </c>
      <c r="B152" t="s">
        <v>23</v>
      </c>
      <c r="C152" t="s">
        <v>224</v>
      </c>
      <c r="D152" t="s">
        <v>32</v>
      </c>
      <c r="E152">
        <v>71</v>
      </c>
      <c r="F152">
        <v>100</v>
      </c>
      <c r="G152" t="s">
        <v>33</v>
      </c>
      <c r="H152" t="s">
        <v>34</v>
      </c>
      <c r="J152">
        <v>34.455445539999999</v>
      </c>
      <c r="K152">
        <v>20.4620462</v>
      </c>
      <c r="L152">
        <v>45.082508249999997</v>
      </c>
      <c r="M152">
        <v>6</v>
      </c>
      <c r="N152">
        <v>1.2406270627480001</v>
      </c>
      <c r="O152">
        <v>42.823432343519997</v>
      </c>
      <c r="P152">
        <v>8.3742574250300006</v>
      </c>
    </row>
    <row r="153" spans="1:19" x14ac:dyDescent="0.35">
      <c r="A153" t="s">
        <v>230</v>
      </c>
      <c r="B153" t="s">
        <v>17</v>
      </c>
      <c r="C153" t="s">
        <v>231</v>
      </c>
      <c r="D153" t="s">
        <v>19</v>
      </c>
      <c r="E153">
        <v>0</v>
      </c>
      <c r="F153">
        <v>12</v>
      </c>
      <c r="G153" t="s">
        <v>20</v>
      </c>
      <c r="H153" t="s">
        <v>21</v>
      </c>
      <c r="J153">
        <v>10.69306931</v>
      </c>
      <c r="K153">
        <v>29.042904289999999</v>
      </c>
      <c r="L153">
        <v>60.264026399999999</v>
      </c>
      <c r="M153">
        <v>6</v>
      </c>
      <c r="N153">
        <v>1.1504620462270001</v>
      </c>
      <c r="O153">
        <v>41.546864686729997</v>
      </c>
      <c r="P153">
        <v>4.5980198024699996</v>
      </c>
    </row>
    <row r="154" spans="1:19" x14ac:dyDescent="0.35">
      <c r="A154" t="s">
        <v>232</v>
      </c>
      <c r="B154" t="s">
        <v>17</v>
      </c>
      <c r="C154" t="s">
        <v>231</v>
      </c>
      <c r="D154" t="s">
        <v>45</v>
      </c>
      <c r="E154">
        <v>12</v>
      </c>
      <c r="F154">
        <v>18</v>
      </c>
      <c r="G154" t="s">
        <v>20</v>
      </c>
      <c r="H154" t="s">
        <v>21</v>
      </c>
      <c r="J154">
        <v>16.633663370000001</v>
      </c>
      <c r="K154">
        <v>29.7029703</v>
      </c>
      <c r="L154">
        <v>53.663366340000003</v>
      </c>
      <c r="M154">
        <v>6</v>
      </c>
      <c r="N154">
        <v>1.2173267325970001</v>
      </c>
      <c r="O154">
        <v>42.264356435030003</v>
      </c>
      <c r="P154">
        <v>5.5504950500700003</v>
      </c>
    </row>
    <row r="155" spans="1:19" x14ac:dyDescent="0.35">
      <c r="A155" t="s">
        <v>233</v>
      </c>
      <c r="B155" t="s">
        <v>23</v>
      </c>
      <c r="C155" t="s">
        <v>231</v>
      </c>
      <c r="D155" t="s">
        <v>24</v>
      </c>
      <c r="E155">
        <v>18</v>
      </c>
      <c r="F155">
        <v>32</v>
      </c>
      <c r="G155" t="s">
        <v>33</v>
      </c>
      <c r="H155" t="s">
        <v>34</v>
      </c>
      <c r="J155">
        <v>34.059405939999998</v>
      </c>
      <c r="K155">
        <v>20.726072609999999</v>
      </c>
      <c r="L155">
        <v>45.214521449999999</v>
      </c>
      <c r="M155">
        <v>6</v>
      </c>
      <c r="N155">
        <v>1.2410363036680001</v>
      </c>
      <c r="O155">
        <v>42.819339934319999</v>
      </c>
      <c r="P155">
        <v>8.3116831682299992</v>
      </c>
    </row>
    <row r="156" spans="1:19" x14ac:dyDescent="0.35">
      <c r="A156" t="s">
        <v>234</v>
      </c>
      <c r="B156" t="s">
        <v>31</v>
      </c>
      <c r="C156" t="s">
        <v>231</v>
      </c>
      <c r="D156" t="s">
        <v>27</v>
      </c>
      <c r="E156">
        <v>32</v>
      </c>
      <c r="F156">
        <v>60</v>
      </c>
      <c r="G156" t="s">
        <v>33</v>
      </c>
      <c r="H156" t="s">
        <v>34</v>
      </c>
      <c r="J156">
        <v>47.920792079999998</v>
      </c>
      <c r="K156">
        <v>16.76567657</v>
      </c>
      <c r="L156">
        <v>35.313531349999998</v>
      </c>
      <c r="M156">
        <v>6</v>
      </c>
      <c r="N156">
        <v>1.310145214566</v>
      </c>
      <c r="O156">
        <v>43.712409241339998</v>
      </c>
      <c r="P156">
        <v>10.51762376251</v>
      </c>
    </row>
    <row r="157" spans="1:19" x14ac:dyDescent="0.35">
      <c r="A157" t="s">
        <v>235</v>
      </c>
      <c r="B157" t="s">
        <v>31</v>
      </c>
      <c r="C157" t="s">
        <v>231</v>
      </c>
      <c r="D157" t="s">
        <v>32</v>
      </c>
      <c r="E157">
        <v>60</v>
      </c>
      <c r="F157">
        <v>100</v>
      </c>
      <c r="G157" t="s">
        <v>33</v>
      </c>
      <c r="H157" t="s">
        <v>34</v>
      </c>
      <c r="J157">
        <v>40</v>
      </c>
      <c r="K157">
        <v>18.74587459</v>
      </c>
      <c r="L157">
        <v>41.25412541</v>
      </c>
      <c r="M157">
        <v>6</v>
      </c>
      <c r="N157">
        <v>1.2661848185219999</v>
      </c>
      <c r="O157">
        <v>43.161914191779999</v>
      </c>
      <c r="P157">
        <v>9.2562376237699997</v>
      </c>
    </row>
    <row r="158" spans="1:19" x14ac:dyDescent="0.35">
      <c r="A158" t="s">
        <v>235</v>
      </c>
      <c r="B158" t="s">
        <v>26</v>
      </c>
      <c r="C158" t="s">
        <v>231</v>
      </c>
      <c r="D158" t="s">
        <v>32</v>
      </c>
      <c r="E158">
        <v>60</v>
      </c>
      <c r="F158">
        <v>100</v>
      </c>
      <c r="G158" t="s">
        <v>33</v>
      </c>
      <c r="H158" t="s">
        <v>34</v>
      </c>
      <c r="J158">
        <v>40</v>
      </c>
      <c r="K158">
        <v>18.74587459</v>
      </c>
      <c r="L158">
        <v>41.25412541</v>
      </c>
      <c r="M158">
        <v>6</v>
      </c>
      <c r="N158">
        <v>1.2661848185219999</v>
      </c>
      <c r="O158">
        <v>43.161914191779999</v>
      </c>
      <c r="P158">
        <v>9.2562376237699997</v>
      </c>
    </row>
    <row r="159" spans="1:19" s="1" customFormat="1" x14ac:dyDescent="0.35">
      <c r="A159" s="1" t="s">
        <v>236</v>
      </c>
      <c r="B159" s="1" t="s">
        <v>17</v>
      </c>
      <c r="C159" s="1" t="s">
        <v>237</v>
      </c>
      <c r="D159" s="1" t="s">
        <v>19</v>
      </c>
      <c r="E159" s="1">
        <v>1</v>
      </c>
      <c r="F159" s="1">
        <v>10</v>
      </c>
      <c r="G159" s="1" t="s">
        <v>20</v>
      </c>
      <c r="H159" s="1" t="s">
        <v>21</v>
      </c>
      <c r="J159" s="1">
        <v>12.67326733</v>
      </c>
      <c r="K159" s="1">
        <v>21.38613861</v>
      </c>
      <c r="L159" s="1">
        <v>65.940594059999995</v>
      </c>
      <c r="M159" s="1">
        <v>6</v>
      </c>
      <c r="N159" s="1">
        <v>1.0482970296730001</v>
      </c>
      <c r="O159" s="1">
        <v>40.667524752269998</v>
      </c>
      <c r="P159" s="1">
        <v>4.8918811886300002</v>
      </c>
      <c r="Q159" s="1">
        <f>(9*N159 + 5*N160)/14</f>
        <v>1.0937237151844286</v>
      </c>
      <c r="R159" s="1">
        <f>(9*O159 + 5*O160)/14</f>
        <v>41.061914191084284</v>
      </c>
      <c r="S159" s="1">
        <f>(9*P159 + 5*P160)/14</f>
        <v>4.7886280061550002</v>
      </c>
    </row>
    <row r="160" spans="1:19" s="1" customFormat="1" x14ac:dyDescent="0.35">
      <c r="A160" s="1" t="s">
        <v>238</v>
      </c>
      <c r="B160" s="1" t="s">
        <v>17</v>
      </c>
      <c r="C160" s="1" t="s">
        <v>237</v>
      </c>
      <c r="D160" s="1" t="s">
        <v>45</v>
      </c>
      <c r="E160" s="1">
        <v>10</v>
      </c>
      <c r="F160" s="1">
        <v>18</v>
      </c>
      <c r="G160" s="1" t="s">
        <v>20</v>
      </c>
      <c r="H160" s="1" t="s">
        <v>21</v>
      </c>
      <c r="J160" s="1">
        <v>10.69306931</v>
      </c>
      <c r="K160" s="1">
        <v>30.627062710000001</v>
      </c>
      <c r="L160" s="1">
        <v>58.679867989999998</v>
      </c>
      <c r="M160" s="1">
        <v>6</v>
      </c>
      <c r="N160" s="1">
        <v>1.1754917491050001</v>
      </c>
      <c r="O160" s="1">
        <v>41.77181518095</v>
      </c>
      <c r="P160" s="1">
        <v>4.6027722776999997</v>
      </c>
      <c r="Q160" s="1">
        <f>(3*N160 + 12*N161)/15</f>
        <v>1.0236765676138</v>
      </c>
      <c r="R160" s="1">
        <f t="shared" ref="R160:S161" si="0">(3*O160 + 12*O161)/15</f>
        <v>40.438481847862001</v>
      </c>
      <c r="S160" s="1">
        <f t="shared" si="0"/>
        <v>4.8245544559480003</v>
      </c>
    </row>
    <row r="161" spans="1:19" s="1" customFormat="1" x14ac:dyDescent="0.35">
      <c r="A161" s="1" t="s">
        <v>239</v>
      </c>
      <c r="B161" s="1" t="s">
        <v>17</v>
      </c>
      <c r="C161" s="1" t="s">
        <v>237</v>
      </c>
      <c r="D161" s="1" t="s">
        <v>49</v>
      </c>
      <c r="E161" s="1">
        <v>18</v>
      </c>
      <c r="F161" s="1">
        <v>33</v>
      </c>
      <c r="G161" s="1" t="s">
        <v>20</v>
      </c>
      <c r="H161" s="1" t="s">
        <v>21</v>
      </c>
      <c r="J161" s="1">
        <v>12.67326733</v>
      </c>
      <c r="K161" s="1">
        <v>17.425742570000001</v>
      </c>
      <c r="L161" s="1">
        <v>69.900990100000001</v>
      </c>
      <c r="M161" s="1">
        <v>6</v>
      </c>
      <c r="N161" s="1">
        <v>0.98572277224100002</v>
      </c>
      <c r="O161" s="1">
        <v>40.105148514589999</v>
      </c>
      <c r="P161" s="1">
        <v>4.8800000005099999</v>
      </c>
      <c r="Q161" s="1">
        <f>(3*N161 + 12*N162)/15</f>
        <v>0.99570297026179988</v>
      </c>
      <c r="R161" s="1">
        <f t="shared" si="0"/>
        <v>40.163762375981996</v>
      </c>
      <c r="S161" s="1">
        <f t="shared" si="0"/>
        <v>4.6312871291980002</v>
      </c>
    </row>
    <row r="162" spans="1:19" s="1" customFormat="1" x14ac:dyDescent="0.35">
      <c r="A162" s="1" t="s">
        <v>240</v>
      </c>
      <c r="B162" s="1" t="s">
        <v>17</v>
      </c>
      <c r="C162" s="1" t="s">
        <v>237</v>
      </c>
      <c r="D162" s="1" t="s">
        <v>51</v>
      </c>
      <c r="E162" s="1">
        <v>33</v>
      </c>
      <c r="F162" s="1">
        <v>53</v>
      </c>
      <c r="G162" s="1" t="s">
        <v>20</v>
      </c>
      <c r="H162" s="1" t="s">
        <v>21</v>
      </c>
      <c r="J162" s="1">
        <v>10.69306931</v>
      </c>
      <c r="K162" s="1">
        <v>19.40594059</v>
      </c>
      <c r="L162" s="1">
        <v>69.900990100000001</v>
      </c>
      <c r="M162" s="1">
        <v>6</v>
      </c>
      <c r="N162" s="1">
        <v>0.99819801976699996</v>
      </c>
      <c r="O162" s="1">
        <v>40.178415841330001</v>
      </c>
      <c r="P162" s="1">
        <v>4.5691089113699999</v>
      </c>
    </row>
    <row r="163" spans="1:19" s="1" customFormat="1" x14ac:dyDescent="0.35">
      <c r="A163" s="1" t="s">
        <v>241</v>
      </c>
      <c r="B163" s="1" t="s">
        <v>17</v>
      </c>
      <c r="C163" s="1" t="s">
        <v>237</v>
      </c>
      <c r="D163" s="1" t="s">
        <v>81</v>
      </c>
      <c r="E163" s="1">
        <v>53</v>
      </c>
      <c r="F163" s="1">
        <v>66</v>
      </c>
      <c r="G163" s="1" t="s">
        <v>20</v>
      </c>
      <c r="H163" s="1" t="s">
        <v>21</v>
      </c>
      <c r="J163" s="1">
        <v>10.69306931</v>
      </c>
      <c r="K163" s="1">
        <v>9.5049504949999992</v>
      </c>
      <c r="L163" s="1">
        <v>79.801980200000003</v>
      </c>
      <c r="M163" s="1">
        <v>6</v>
      </c>
      <c r="N163" s="1">
        <v>0.84176237618700001</v>
      </c>
      <c r="O163" s="1">
        <v>38.772475247129996</v>
      </c>
      <c r="P163" s="1">
        <v>4.5394059410700001</v>
      </c>
    </row>
    <row r="164" spans="1:19" s="1" customFormat="1" x14ac:dyDescent="0.35">
      <c r="A164" s="1" t="s">
        <v>242</v>
      </c>
      <c r="B164" s="1" t="s">
        <v>17</v>
      </c>
      <c r="C164" s="1" t="s">
        <v>237</v>
      </c>
      <c r="D164" s="1" t="s">
        <v>27</v>
      </c>
      <c r="E164" s="1">
        <v>66</v>
      </c>
      <c r="F164" s="1">
        <v>90</v>
      </c>
      <c r="G164" s="1" t="s">
        <v>20</v>
      </c>
      <c r="H164" s="1" t="s">
        <v>21</v>
      </c>
      <c r="J164" s="1">
        <v>10.69306931</v>
      </c>
      <c r="K164" s="1">
        <v>11.48514851</v>
      </c>
      <c r="L164" s="1">
        <v>77.82178218</v>
      </c>
      <c r="M164" s="1">
        <v>6</v>
      </c>
      <c r="N164" s="1">
        <v>0.87304950490300004</v>
      </c>
      <c r="O164" s="1">
        <v>39.053663365970003</v>
      </c>
      <c r="P164" s="1">
        <v>4.5453465351300002</v>
      </c>
    </row>
    <row r="165" spans="1:19" s="1" customFormat="1" x14ac:dyDescent="0.35">
      <c r="A165" s="1" t="s">
        <v>243</v>
      </c>
      <c r="B165" s="1" t="s">
        <v>17</v>
      </c>
      <c r="C165" s="1" t="s">
        <v>237</v>
      </c>
      <c r="D165" s="1" t="s">
        <v>32</v>
      </c>
      <c r="E165" s="1">
        <v>90</v>
      </c>
      <c r="F165" s="1">
        <v>100</v>
      </c>
      <c r="G165" s="1" t="s">
        <v>28</v>
      </c>
      <c r="H165" s="1" t="s">
        <v>21</v>
      </c>
      <c r="I165" s="1" t="s">
        <v>61</v>
      </c>
      <c r="J165" s="1">
        <v>12.67326733</v>
      </c>
      <c r="K165" s="1">
        <v>20.066006600000001</v>
      </c>
      <c r="L165" s="1">
        <v>67.260726070000004</v>
      </c>
      <c r="M165" s="1">
        <v>6</v>
      </c>
      <c r="N165" s="1">
        <v>1.027438943915</v>
      </c>
      <c r="O165" s="1">
        <v>40.480066006850002</v>
      </c>
      <c r="P165" s="1">
        <v>4.8879207926000001</v>
      </c>
    </row>
    <row r="166" spans="1:19" x14ac:dyDescent="0.35">
      <c r="A166" t="s">
        <v>244</v>
      </c>
      <c r="B166" t="s">
        <v>17</v>
      </c>
      <c r="C166" t="s">
        <v>245</v>
      </c>
      <c r="D166" t="s">
        <v>19</v>
      </c>
      <c r="E166">
        <v>1</v>
      </c>
      <c r="F166">
        <v>7</v>
      </c>
      <c r="G166" t="s">
        <v>20</v>
      </c>
      <c r="H166" t="s">
        <v>21</v>
      </c>
      <c r="J166">
        <v>8.7128712870000005</v>
      </c>
      <c r="K166">
        <v>17.82178218</v>
      </c>
      <c r="L166">
        <v>73.465346530000005</v>
      </c>
      <c r="M166">
        <v>6</v>
      </c>
      <c r="N166">
        <v>0.95435643571789996</v>
      </c>
      <c r="O166">
        <v>39.745544555121</v>
      </c>
      <c r="P166">
        <v>4.2475247524690003</v>
      </c>
    </row>
    <row r="167" spans="1:19" x14ac:dyDescent="0.35">
      <c r="A167" t="s">
        <v>246</v>
      </c>
      <c r="B167" t="s">
        <v>17</v>
      </c>
      <c r="C167" t="s">
        <v>245</v>
      </c>
      <c r="D167" t="s">
        <v>45</v>
      </c>
      <c r="E167">
        <v>7</v>
      </c>
      <c r="F167">
        <v>12</v>
      </c>
      <c r="G167" t="s">
        <v>20</v>
      </c>
      <c r="H167" t="s">
        <v>21</v>
      </c>
      <c r="J167">
        <v>8.7128712870000005</v>
      </c>
      <c r="K167">
        <v>15.84158416</v>
      </c>
      <c r="L167">
        <v>75.445544549999994</v>
      </c>
      <c r="M167">
        <v>6</v>
      </c>
      <c r="N167">
        <v>0.92306930700190004</v>
      </c>
      <c r="O167">
        <v>39.464356436281001</v>
      </c>
      <c r="P167">
        <v>4.2415841584090002</v>
      </c>
    </row>
    <row r="168" spans="1:19" x14ac:dyDescent="0.35">
      <c r="A168" t="s">
        <v>247</v>
      </c>
      <c r="B168" t="s">
        <v>17</v>
      </c>
      <c r="C168" t="s">
        <v>245</v>
      </c>
      <c r="D168" t="s">
        <v>49</v>
      </c>
      <c r="E168">
        <v>12</v>
      </c>
      <c r="F168">
        <v>39</v>
      </c>
      <c r="G168" t="s">
        <v>20</v>
      </c>
      <c r="H168" t="s">
        <v>21</v>
      </c>
      <c r="J168">
        <v>12.67326733</v>
      </c>
      <c r="K168">
        <v>11.881188119999999</v>
      </c>
      <c r="L168">
        <v>75.445544549999994</v>
      </c>
      <c r="M168">
        <v>6</v>
      </c>
      <c r="N168">
        <v>0.89811881193099996</v>
      </c>
      <c r="O168">
        <v>39.317821782689997</v>
      </c>
      <c r="P168">
        <v>4.8633663371600004</v>
      </c>
    </row>
    <row r="169" spans="1:19" x14ac:dyDescent="0.35">
      <c r="A169" t="s">
        <v>248</v>
      </c>
      <c r="B169" t="s">
        <v>17</v>
      </c>
      <c r="C169" t="s">
        <v>245</v>
      </c>
      <c r="D169" t="s">
        <v>51</v>
      </c>
      <c r="E169">
        <v>39</v>
      </c>
      <c r="F169">
        <v>51</v>
      </c>
      <c r="G169" t="s">
        <v>20</v>
      </c>
      <c r="H169" t="s">
        <v>21</v>
      </c>
      <c r="J169">
        <v>10.69306931</v>
      </c>
      <c r="K169">
        <v>12.54125413</v>
      </c>
      <c r="L169">
        <v>76.765676569999997</v>
      </c>
      <c r="M169">
        <v>6</v>
      </c>
      <c r="N169">
        <v>0.88973597354099998</v>
      </c>
      <c r="O169">
        <v>39.203630362589998</v>
      </c>
      <c r="P169">
        <v>4.5485148519600003</v>
      </c>
    </row>
    <row r="170" spans="1:19" x14ac:dyDescent="0.35">
      <c r="A170" t="s">
        <v>249</v>
      </c>
      <c r="B170" t="s">
        <v>17</v>
      </c>
      <c r="C170" t="s">
        <v>245</v>
      </c>
      <c r="D170" t="s">
        <v>27</v>
      </c>
      <c r="E170">
        <v>51</v>
      </c>
      <c r="F170">
        <v>64</v>
      </c>
      <c r="G170" t="s">
        <v>250</v>
      </c>
      <c r="H170" t="s">
        <v>251</v>
      </c>
      <c r="J170">
        <v>14.25742574</v>
      </c>
      <c r="K170">
        <v>10.82508251</v>
      </c>
      <c r="L170">
        <v>74.917491749999996</v>
      </c>
      <c r="M170">
        <v>6</v>
      </c>
      <c r="N170">
        <v>0.89648184818800003</v>
      </c>
      <c r="O170">
        <v>39.334191419120003</v>
      </c>
      <c r="P170">
        <v>5.1136633659299999</v>
      </c>
    </row>
    <row r="171" spans="1:19" x14ac:dyDescent="0.35">
      <c r="A171" t="s">
        <v>252</v>
      </c>
      <c r="B171" t="s">
        <v>23</v>
      </c>
      <c r="C171" t="s">
        <v>245</v>
      </c>
      <c r="D171" t="s">
        <v>32</v>
      </c>
      <c r="E171">
        <v>64</v>
      </c>
      <c r="F171">
        <v>100</v>
      </c>
      <c r="G171" t="s">
        <v>33</v>
      </c>
      <c r="H171" t="s">
        <v>34</v>
      </c>
      <c r="I171" t="s">
        <v>61</v>
      </c>
      <c r="J171">
        <v>34.059405939999998</v>
      </c>
      <c r="K171">
        <v>19.40594059</v>
      </c>
      <c r="L171">
        <v>46.534653470000002</v>
      </c>
      <c r="M171">
        <v>6</v>
      </c>
      <c r="N171">
        <v>1.220178217752</v>
      </c>
      <c r="O171">
        <v>42.631881187479998</v>
      </c>
      <c r="P171">
        <v>8.3077227721700009</v>
      </c>
    </row>
    <row r="172" spans="1:19" x14ac:dyDescent="0.35">
      <c r="A172" t="s">
        <v>253</v>
      </c>
      <c r="B172" t="s">
        <v>17</v>
      </c>
      <c r="C172" t="s">
        <v>254</v>
      </c>
      <c r="D172" t="s">
        <v>19</v>
      </c>
      <c r="E172">
        <v>1</v>
      </c>
      <c r="F172">
        <v>9</v>
      </c>
      <c r="G172" t="s">
        <v>28</v>
      </c>
      <c r="H172" t="s">
        <v>21</v>
      </c>
      <c r="J172">
        <v>12.277227720000001</v>
      </c>
      <c r="K172">
        <v>24.026402640000001</v>
      </c>
      <c r="L172">
        <v>63.69636964</v>
      </c>
      <c r="M172">
        <v>6</v>
      </c>
      <c r="N172">
        <v>1.086250825052</v>
      </c>
      <c r="O172">
        <v>41.000858085479997</v>
      </c>
      <c r="P172">
        <v>4.8364356431199997</v>
      </c>
    </row>
    <row r="173" spans="1:19" x14ac:dyDescent="0.35">
      <c r="A173" t="s">
        <v>255</v>
      </c>
      <c r="B173" t="s">
        <v>17</v>
      </c>
      <c r="C173" t="s">
        <v>254</v>
      </c>
      <c r="D173" t="s">
        <v>45</v>
      </c>
      <c r="E173">
        <v>9</v>
      </c>
      <c r="F173">
        <v>17</v>
      </c>
      <c r="G173" t="s">
        <v>20</v>
      </c>
      <c r="H173" t="s">
        <v>21</v>
      </c>
      <c r="J173">
        <v>14.25742574</v>
      </c>
      <c r="K173">
        <v>21.38613861</v>
      </c>
      <c r="L173">
        <v>64.356435640000001</v>
      </c>
      <c r="M173">
        <v>6</v>
      </c>
      <c r="N173">
        <v>1.063346534726</v>
      </c>
      <c r="O173">
        <v>40.833861386739997</v>
      </c>
      <c r="P173">
        <v>5.1453465342599998</v>
      </c>
    </row>
    <row r="174" spans="1:19" x14ac:dyDescent="0.35">
      <c r="A174" t="s">
        <v>256</v>
      </c>
      <c r="B174" t="s">
        <v>23</v>
      </c>
      <c r="C174" t="s">
        <v>254</v>
      </c>
      <c r="D174" t="s">
        <v>49</v>
      </c>
      <c r="E174">
        <v>17</v>
      </c>
      <c r="F174">
        <v>24</v>
      </c>
      <c r="G174" t="s">
        <v>28</v>
      </c>
      <c r="H174" t="s">
        <v>34</v>
      </c>
      <c r="J174">
        <v>22.17821782</v>
      </c>
      <c r="K174">
        <v>23.366336629999999</v>
      </c>
      <c r="L174">
        <v>54.455445539999999</v>
      </c>
      <c r="M174">
        <v>6</v>
      </c>
      <c r="N174">
        <v>1.1698811882019999</v>
      </c>
      <c r="O174">
        <v>41.946732673980001</v>
      </c>
      <c r="P174">
        <v>6.4186138611199999</v>
      </c>
    </row>
    <row r="175" spans="1:19" x14ac:dyDescent="0.35">
      <c r="A175" t="s">
        <v>257</v>
      </c>
      <c r="B175" t="s">
        <v>31</v>
      </c>
      <c r="C175" t="s">
        <v>254</v>
      </c>
      <c r="D175" t="s">
        <v>51</v>
      </c>
      <c r="E175">
        <v>24</v>
      </c>
      <c r="F175">
        <v>58</v>
      </c>
      <c r="G175" t="s">
        <v>258</v>
      </c>
      <c r="H175" t="s">
        <v>34</v>
      </c>
      <c r="J175">
        <v>41.980198020000003</v>
      </c>
      <c r="K175">
        <v>18.085808579999998</v>
      </c>
      <c r="L175">
        <v>39.933993399999999</v>
      </c>
      <c r="M175">
        <v>6</v>
      </c>
      <c r="N175">
        <v>1.2745676567540001</v>
      </c>
      <c r="O175">
        <v>43.27610561046</v>
      </c>
      <c r="P175">
        <v>9.5710891089400008</v>
      </c>
    </row>
    <row r="176" spans="1:19" x14ac:dyDescent="0.35">
      <c r="A176" t="s">
        <v>259</v>
      </c>
      <c r="B176" t="s">
        <v>31</v>
      </c>
      <c r="C176" t="s">
        <v>254</v>
      </c>
      <c r="D176" t="s">
        <v>40</v>
      </c>
      <c r="E176">
        <v>58</v>
      </c>
      <c r="F176">
        <v>62</v>
      </c>
      <c r="G176" t="s">
        <v>33</v>
      </c>
      <c r="H176" t="s">
        <v>34</v>
      </c>
      <c r="J176">
        <v>43.960396039999999</v>
      </c>
      <c r="K176">
        <v>16.76567657</v>
      </c>
      <c r="L176">
        <v>39.273927389999997</v>
      </c>
      <c r="M176">
        <v>6</v>
      </c>
      <c r="N176">
        <v>1.272521452186</v>
      </c>
      <c r="O176">
        <v>43.296567657140002</v>
      </c>
      <c r="P176">
        <v>9.88396039611</v>
      </c>
    </row>
    <row r="177" spans="1:16" x14ac:dyDescent="0.35">
      <c r="A177" t="s">
        <v>260</v>
      </c>
      <c r="B177" t="s">
        <v>26</v>
      </c>
      <c r="C177" t="s">
        <v>254</v>
      </c>
      <c r="D177" t="s">
        <v>32</v>
      </c>
      <c r="E177">
        <v>62</v>
      </c>
      <c r="F177">
        <v>100</v>
      </c>
      <c r="G177" t="s">
        <v>28</v>
      </c>
      <c r="H177" t="s">
        <v>34</v>
      </c>
      <c r="J177">
        <v>36.039603960000001</v>
      </c>
      <c r="K177">
        <v>20.066006600000001</v>
      </c>
      <c r="L177">
        <v>43.894389439999998</v>
      </c>
      <c r="M177">
        <v>6</v>
      </c>
      <c r="N177">
        <v>1.2494191419</v>
      </c>
      <c r="O177">
        <v>42.933531352999999</v>
      </c>
      <c r="P177">
        <v>8.6265346534000003</v>
      </c>
    </row>
    <row r="178" spans="1:16" x14ac:dyDescent="0.35">
      <c r="A178" t="s">
        <v>261</v>
      </c>
      <c r="B178" t="s">
        <v>17</v>
      </c>
      <c r="C178" t="s">
        <v>262</v>
      </c>
      <c r="D178" t="s">
        <v>19</v>
      </c>
      <c r="E178">
        <v>0</v>
      </c>
      <c r="F178">
        <v>12</v>
      </c>
      <c r="G178" t="s">
        <v>20</v>
      </c>
      <c r="H178" t="s">
        <v>21</v>
      </c>
      <c r="J178">
        <v>11.08910891</v>
      </c>
      <c r="K178">
        <v>25.742574260000001</v>
      </c>
      <c r="L178">
        <v>63.168316830000002</v>
      </c>
      <c r="M178">
        <v>6</v>
      </c>
      <c r="N178">
        <v>1.102079207953</v>
      </c>
      <c r="O178">
        <v>41.119801980470001</v>
      </c>
      <c r="P178">
        <v>4.6514851483799999</v>
      </c>
    </row>
    <row r="179" spans="1:16" x14ac:dyDescent="0.35">
      <c r="A179" t="s">
        <v>263</v>
      </c>
      <c r="B179" t="s">
        <v>17</v>
      </c>
      <c r="C179" t="s">
        <v>262</v>
      </c>
      <c r="D179" t="s">
        <v>45</v>
      </c>
      <c r="E179">
        <v>12</v>
      </c>
      <c r="F179">
        <v>18</v>
      </c>
      <c r="G179" t="s">
        <v>20</v>
      </c>
      <c r="H179" t="s">
        <v>21</v>
      </c>
      <c r="J179">
        <v>13.06930693</v>
      </c>
      <c r="K179">
        <v>23.102310230000001</v>
      </c>
      <c r="L179">
        <v>63.828382840000003</v>
      </c>
      <c r="M179">
        <v>6</v>
      </c>
      <c r="N179">
        <v>1.079174917469</v>
      </c>
      <c r="O179">
        <v>40.952805280310002</v>
      </c>
      <c r="P179">
        <v>4.96039603949</v>
      </c>
    </row>
    <row r="180" spans="1:16" x14ac:dyDescent="0.35">
      <c r="A180" t="s">
        <v>264</v>
      </c>
      <c r="B180" t="s">
        <v>17</v>
      </c>
      <c r="C180" t="s">
        <v>262</v>
      </c>
      <c r="D180" t="s">
        <v>24</v>
      </c>
      <c r="E180">
        <v>18</v>
      </c>
      <c r="F180">
        <v>30</v>
      </c>
      <c r="G180" t="s">
        <v>28</v>
      </c>
      <c r="H180" t="s">
        <v>21</v>
      </c>
      <c r="J180">
        <v>15.049504949999999</v>
      </c>
      <c r="K180">
        <v>19.141914190000001</v>
      </c>
      <c r="L180">
        <v>65.808580860000006</v>
      </c>
      <c r="M180">
        <v>6</v>
      </c>
      <c r="N180">
        <v>1.0354125412270001</v>
      </c>
      <c r="O180">
        <v>40.598349834730001</v>
      </c>
      <c r="P180">
        <v>5.2653465345699999</v>
      </c>
    </row>
    <row r="181" spans="1:16" x14ac:dyDescent="0.35">
      <c r="A181" t="s">
        <v>265</v>
      </c>
      <c r="B181" t="s">
        <v>23</v>
      </c>
      <c r="C181" t="s">
        <v>262</v>
      </c>
      <c r="D181" t="s">
        <v>40</v>
      </c>
      <c r="E181">
        <v>30</v>
      </c>
      <c r="F181">
        <v>49</v>
      </c>
      <c r="G181" t="s">
        <v>33</v>
      </c>
      <c r="H181" t="s">
        <v>34</v>
      </c>
      <c r="J181">
        <v>28.91089109</v>
      </c>
      <c r="K181">
        <v>21.122112210000001</v>
      </c>
      <c r="L181">
        <v>49.966996700000003</v>
      </c>
      <c r="M181">
        <v>6</v>
      </c>
      <c r="N181">
        <v>1.198382838273</v>
      </c>
      <c r="O181">
        <v>42.334983498269999</v>
      </c>
      <c r="P181">
        <v>7.4891089110299998</v>
      </c>
    </row>
    <row r="182" spans="1:16" x14ac:dyDescent="0.35">
      <c r="A182" t="s">
        <v>266</v>
      </c>
      <c r="B182" t="s">
        <v>31</v>
      </c>
      <c r="C182" t="s">
        <v>262</v>
      </c>
      <c r="D182" t="s">
        <v>32</v>
      </c>
      <c r="E182">
        <v>49</v>
      </c>
      <c r="F182">
        <v>100</v>
      </c>
      <c r="G182" t="s">
        <v>33</v>
      </c>
      <c r="H182" t="s">
        <v>34</v>
      </c>
      <c r="J182">
        <v>40.792079209999997</v>
      </c>
      <c r="K182">
        <v>15.84158416</v>
      </c>
      <c r="L182">
        <v>43.366336629999999</v>
      </c>
      <c r="M182">
        <v>6</v>
      </c>
      <c r="N182">
        <v>1.227821782223</v>
      </c>
      <c r="O182">
        <v>42.832673267769998</v>
      </c>
      <c r="P182">
        <v>9.3742574260799998</v>
      </c>
    </row>
    <row r="183" spans="1:16" x14ac:dyDescent="0.35">
      <c r="A183" t="s">
        <v>267</v>
      </c>
      <c r="B183" t="s">
        <v>17</v>
      </c>
      <c r="C183" t="s">
        <v>268</v>
      </c>
      <c r="D183" t="s">
        <v>19</v>
      </c>
      <c r="E183">
        <v>0</v>
      </c>
      <c r="F183">
        <v>16</v>
      </c>
      <c r="G183" t="s">
        <v>20</v>
      </c>
      <c r="H183" t="s">
        <v>21</v>
      </c>
      <c r="J183">
        <v>10.2970297</v>
      </c>
      <c r="K183">
        <v>18.085808579999998</v>
      </c>
      <c r="L183">
        <v>71.617161719999999</v>
      </c>
      <c r="M183">
        <v>6</v>
      </c>
      <c r="N183">
        <v>0.97357755771400001</v>
      </c>
      <c r="O183">
        <v>39.949372936860001</v>
      </c>
      <c r="P183">
        <v>4.50178217774</v>
      </c>
    </row>
    <row r="184" spans="1:16" x14ac:dyDescent="0.35">
      <c r="A184" t="s">
        <v>269</v>
      </c>
      <c r="B184" t="s">
        <v>17</v>
      </c>
      <c r="C184" t="s">
        <v>268</v>
      </c>
      <c r="D184" t="s">
        <v>49</v>
      </c>
      <c r="E184">
        <v>16</v>
      </c>
      <c r="F184">
        <v>32</v>
      </c>
      <c r="G184" t="s">
        <v>20</v>
      </c>
      <c r="H184" t="s">
        <v>21</v>
      </c>
      <c r="J184">
        <v>10.2970297</v>
      </c>
      <c r="K184">
        <v>16.76567657</v>
      </c>
      <c r="L184">
        <v>72.937293729999993</v>
      </c>
      <c r="M184">
        <v>6</v>
      </c>
      <c r="N184">
        <v>0.95271947195600004</v>
      </c>
      <c r="O184">
        <v>39.761914191439999</v>
      </c>
      <c r="P184">
        <v>4.4978217817099999</v>
      </c>
    </row>
    <row r="185" spans="1:16" x14ac:dyDescent="0.35">
      <c r="A185" t="s">
        <v>270</v>
      </c>
      <c r="B185" t="s">
        <v>17</v>
      </c>
      <c r="C185" t="s">
        <v>268</v>
      </c>
      <c r="D185" t="s">
        <v>51</v>
      </c>
      <c r="E185">
        <v>32</v>
      </c>
      <c r="F185">
        <v>50</v>
      </c>
      <c r="G185" t="s">
        <v>20</v>
      </c>
      <c r="H185" t="s">
        <v>21</v>
      </c>
      <c r="J185">
        <v>10.2970297</v>
      </c>
      <c r="K185">
        <v>21.38613861</v>
      </c>
      <c r="L185">
        <v>68.316831680000007</v>
      </c>
      <c r="M185">
        <v>6</v>
      </c>
      <c r="N185">
        <v>1.0257227723460001</v>
      </c>
      <c r="O185">
        <v>40.418019802540002</v>
      </c>
      <c r="P185">
        <v>4.5116831678600002</v>
      </c>
    </row>
    <row r="186" spans="1:16" x14ac:dyDescent="0.35">
      <c r="A186" t="s">
        <v>271</v>
      </c>
      <c r="B186" t="s">
        <v>110</v>
      </c>
      <c r="C186" t="s">
        <v>268</v>
      </c>
      <c r="D186" t="s">
        <v>81</v>
      </c>
      <c r="E186">
        <v>50</v>
      </c>
      <c r="F186">
        <v>80</v>
      </c>
      <c r="G186" t="s">
        <v>20</v>
      </c>
      <c r="H186" t="s">
        <v>21</v>
      </c>
      <c r="J186">
        <v>10.2970297</v>
      </c>
      <c r="K186">
        <v>8.1848184820000007</v>
      </c>
      <c r="L186">
        <v>81.51815182</v>
      </c>
      <c r="M186">
        <v>6</v>
      </c>
      <c r="N186">
        <v>0.81714191413399995</v>
      </c>
      <c r="O186">
        <v>38.543432342659997</v>
      </c>
      <c r="P186">
        <v>4.4720792074400002</v>
      </c>
    </row>
    <row r="187" spans="1:16" x14ac:dyDescent="0.35">
      <c r="A187" t="s">
        <v>272</v>
      </c>
      <c r="B187" t="s">
        <v>31</v>
      </c>
      <c r="C187" t="s">
        <v>268</v>
      </c>
      <c r="D187" t="s">
        <v>40</v>
      </c>
      <c r="E187">
        <v>80</v>
      </c>
      <c r="F187">
        <v>93</v>
      </c>
      <c r="G187" t="s">
        <v>33</v>
      </c>
      <c r="H187" t="s">
        <v>135</v>
      </c>
      <c r="J187">
        <v>40.396039600000002</v>
      </c>
      <c r="K187">
        <v>16.105610559999999</v>
      </c>
      <c r="L187">
        <v>43.498349830000002</v>
      </c>
      <c r="M187">
        <v>6</v>
      </c>
      <c r="N187">
        <v>1.2282310232060001</v>
      </c>
      <c r="O187">
        <v>42.828580858940001</v>
      </c>
      <c r="P187">
        <v>9.3116831677099992</v>
      </c>
    </row>
    <row r="188" spans="1:16" x14ac:dyDescent="0.35">
      <c r="A188" t="s">
        <v>273</v>
      </c>
      <c r="B188" t="s">
        <v>17</v>
      </c>
      <c r="C188" t="s">
        <v>268</v>
      </c>
      <c r="D188" t="s">
        <v>32</v>
      </c>
      <c r="E188">
        <v>93</v>
      </c>
      <c r="F188">
        <v>100</v>
      </c>
      <c r="G188" t="s">
        <v>274</v>
      </c>
      <c r="H188" t="s">
        <v>275</v>
      </c>
      <c r="J188">
        <v>14.653465349999999</v>
      </c>
      <c r="K188">
        <v>8.8448844879999999</v>
      </c>
      <c r="L188">
        <v>76.501650170000005</v>
      </c>
      <c r="M188">
        <v>6</v>
      </c>
      <c r="N188">
        <v>0.86895709560900003</v>
      </c>
      <c r="O188">
        <v>39.094587457910002</v>
      </c>
      <c r="P188">
        <v>5.1710891094400004</v>
      </c>
    </row>
    <row r="189" spans="1:16" x14ac:dyDescent="0.35">
      <c r="A189" t="s">
        <v>276</v>
      </c>
      <c r="B189" t="s">
        <v>17</v>
      </c>
      <c r="C189" t="s">
        <v>277</v>
      </c>
      <c r="D189" t="s">
        <v>19</v>
      </c>
      <c r="E189">
        <v>1</v>
      </c>
      <c r="F189">
        <v>10</v>
      </c>
      <c r="G189" t="s">
        <v>20</v>
      </c>
      <c r="H189" t="s">
        <v>21</v>
      </c>
      <c r="J189">
        <v>9.9009900989999995</v>
      </c>
      <c r="K189">
        <v>27.722772280000001</v>
      </c>
      <c r="L189">
        <v>62.376237619999998</v>
      </c>
      <c r="M189">
        <v>6</v>
      </c>
      <c r="N189">
        <v>1.1220792079802999</v>
      </c>
      <c r="O189">
        <v>41.276237624297003</v>
      </c>
      <c r="P189">
        <v>4.4673267326830004</v>
      </c>
    </row>
    <row r="190" spans="1:16" x14ac:dyDescent="0.35">
      <c r="A190" t="s">
        <v>278</v>
      </c>
      <c r="B190" t="s">
        <v>17</v>
      </c>
      <c r="C190" t="s">
        <v>277</v>
      </c>
      <c r="D190" t="s">
        <v>45</v>
      </c>
      <c r="E190">
        <v>10</v>
      </c>
      <c r="F190">
        <v>18</v>
      </c>
      <c r="G190" t="s">
        <v>20</v>
      </c>
      <c r="H190" t="s">
        <v>21</v>
      </c>
      <c r="J190">
        <v>11.881188119999999</v>
      </c>
      <c r="K190">
        <v>27.722772280000001</v>
      </c>
      <c r="L190">
        <v>60.396039600000002</v>
      </c>
      <c r="M190">
        <v>6</v>
      </c>
      <c r="N190">
        <v>1.1408910891640001</v>
      </c>
      <c r="O190">
        <v>41.484158416360003</v>
      </c>
      <c r="P190">
        <v>4.7841584160400004</v>
      </c>
    </row>
    <row r="191" spans="1:16" x14ac:dyDescent="0.35">
      <c r="A191" t="s">
        <v>279</v>
      </c>
      <c r="B191" t="s">
        <v>17</v>
      </c>
      <c r="C191" t="s">
        <v>277</v>
      </c>
      <c r="D191" t="s">
        <v>49</v>
      </c>
      <c r="E191">
        <v>18</v>
      </c>
      <c r="F191">
        <v>37</v>
      </c>
      <c r="G191" t="s">
        <v>28</v>
      </c>
      <c r="H191" t="s">
        <v>21</v>
      </c>
      <c r="J191">
        <v>11.881188119999999</v>
      </c>
      <c r="K191">
        <v>13.201320129999999</v>
      </c>
      <c r="L191">
        <v>74.917491749999996</v>
      </c>
      <c r="M191">
        <v>6</v>
      </c>
      <c r="N191">
        <v>0.91145214519399997</v>
      </c>
      <c r="O191">
        <v>39.422112211060004</v>
      </c>
      <c r="P191">
        <v>4.7405940595900002</v>
      </c>
    </row>
    <row r="192" spans="1:16" x14ac:dyDescent="0.35">
      <c r="A192" t="s">
        <v>280</v>
      </c>
      <c r="B192" t="s">
        <v>110</v>
      </c>
      <c r="C192" t="s">
        <v>277</v>
      </c>
      <c r="D192" t="s">
        <v>51</v>
      </c>
      <c r="E192">
        <v>37</v>
      </c>
      <c r="F192">
        <v>60</v>
      </c>
      <c r="G192" t="s">
        <v>28</v>
      </c>
      <c r="H192" t="s">
        <v>21</v>
      </c>
      <c r="J192">
        <v>9.9009900989999995</v>
      </c>
      <c r="K192">
        <v>8.5808580859999992</v>
      </c>
      <c r="L192">
        <v>81.51815182</v>
      </c>
      <c r="M192">
        <v>6</v>
      </c>
      <c r="N192">
        <v>0.81963696362030003</v>
      </c>
      <c r="O192">
        <v>38.558085807897001</v>
      </c>
      <c r="P192">
        <v>4.409900990083</v>
      </c>
    </row>
    <row r="193" spans="1:16" x14ac:dyDescent="0.35">
      <c r="A193" t="s">
        <v>281</v>
      </c>
      <c r="B193" t="s">
        <v>23</v>
      </c>
      <c r="C193" t="s">
        <v>277</v>
      </c>
      <c r="D193" t="s">
        <v>40</v>
      </c>
      <c r="E193">
        <v>60</v>
      </c>
      <c r="F193">
        <v>74</v>
      </c>
      <c r="G193" t="s">
        <v>33</v>
      </c>
      <c r="H193" t="s">
        <v>34</v>
      </c>
      <c r="J193">
        <v>27.722772280000001</v>
      </c>
      <c r="K193">
        <v>19.801980199999999</v>
      </c>
      <c r="L193">
        <v>52.475247520000003</v>
      </c>
      <c r="M193">
        <v>6</v>
      </c>
      <c r="N193">
        <v>1.1662376238200001</v>
      </c>
      <c r="O193">
        <v>42.022772277800001</v>
      </c>
      <c r="P193">
        <v>7.2950495053999997</v>
      </c>
    </row>
    <row r="194" spans="1:16" x14ac:dyDescent="0.35">
      <c r="A194" t="s">
        <v>282</v>
      </c>
      <c r="B194" t="s">
        <v>17</v>
      </c>
      <c r="C194" t="s">
        <v>277</v>
      </c>
      <c r="D194" t="s">
        <v>283</v>
      </c>
      <c r="E194">
        <v>74</v>
      </c>
      <c r="F194">
        <v>84</v>
      </c>
      <c r="G194" t="s">
        <v>20</v>
      </c>
      <c r="H194" t="s">
        <v>29</v>
      </c>
      <c r="J194">
        <v>11.881188119999999</v>
      </c>
      <c r="K194">
        <v>13.86138614</v>
      </c>
      <c r="L194">
        <v>74.257425740000002</v>
      </c>
      <c r="M194">
        <v>6</v>
      </c>
      <c r="N194">
        <v>0.92188118815200004</v>
      </c>
      <c r="O194">
        <v>39.51584158448</v>
      </c>
      <c r="P194">
        <v>4.7425742576200003</v>
      </c>
    </row>
    <row r="195" spans="1:16" x14ac:dyDescent="0.35">
      <c r="A195" t="s">
        <v>284</v>
      </c>
      <c r="B195" t="s">
        <v>23</v>
      </c>
      <c r="C195" t="s">
        <v>277</v>
      </c>
      <c r="D195" t="s">
        <v>32</v>
      </c>
      <c r="E195">
        <v>84</v>
      </c>
      <c r="F195">
        <v>100</v>
      </c>
      <c r="G195" t="s">
        <v>33</v>
      </c>
      <c r="H195" t="s">
        <v>34</v>
      </c>
      <c r="J195">
        <v>34.059405939999998</v>
      </c>
      <c r="K195">
        <v>18.085808579999998</v>
      </c>
      <c r="L195">
        <v>47.854785479999997</v>
      </c>
      <c r="M195">
        <v>6</v>
      </c>
      <c r="N195">
        <v>1.1993201319939999</v>
      </c>
      <c r="O195">
        <v>42.444422442060002</v>
      </c>
      <c r="P195">
        <v>8.3037623761399999</v>
      </c>
    </row>
    <row r="196" spans="1:16" x14ac:dyDescent="0.35">
      <c r="A196" t="s">
        <v>285</v>
      </c>
      <c r="B196" t="s">
        <v>17</v>
      </c>
      <c r="C196" t="s">
        <v>286</v>
      </c>
      <c r="D196" t="s">
        <v>19</v>
      </c>
      <c r="E196">
        <v>0</v>
      </c>
      <c r="F196">
        <v>9</v>
      </c>
      <c r="G196" t="s">
        <v>20</v>
      </c>
      <c r="H196" t="s">
        <v>21</v>
      </c>
      <c r="J196">
        <v>9.1089108910000007</v>
      </c>
      <c r="K196">
        <v>14.52145215</v>
      </c>
      <c r="L196">
        <v>76.369636959999994</v>
      </c>
      <c r="M196">
        <v>6</v>
      </c>
      <c r="N196">
        <v>0.90597359741869998</v>
      </c>
      <c r="O196">
        <v>39.318481848712999</v>
      </c>
      <c r="P196">
        <v>4.3009900990069996</v>
      </c>
    </row>
    <row r="197" spans="1:16" x14ac:dyDescent="0.35">
      <c r="A197" t="s">
        <v>287</v>
      </c>
      <c r="B197" t="s">
        <v>17</v>
      </c>
      <c r="C197" t="s">
        <v>286</v>
      </c>
      <c r="D197" t="s">
        <v>45</v>
      </c>
      <c r="E197">
        <v>9</v>
      </c>
      <c r="F197">
        <v>19</v>
      </c>
      <c r="G197" t="s">
        <v>20</v>
      </c>
      <c r="H197" t="s">
        <v>21</v>
      </c>
      <c r="J197">
        <v>9.1089108910000007</v>
      </c>
      <c r="K197">
        <v>15.84158416</v>
      </c>
      <c r="L197">
        <v>75.049504949999999</v>
      </c>
      <c r="M197">
        <v>6</v>
      </c>
      <c r="N197">
        <v>0.92683168317669995</v>
      </c>
      <c r="O197">
        <v>39.505940594133001</v>
      </c>
      <c r="P197">
        <v>4.3049504950369997</v>
      </c>
    </row>
    <row r="198" spans="1:16" x14ac:dyDescent="0.35">
      <c r="A198" t="s">
        <v>288</v>
      </c>
      <c r="B198" t="s">
        <v>17</v>
      </c>
      <c r="C198" t="s">
        <v>286</v>
      </c>
      <c r="D198" t="s">
        <v>49</v>
      </c>
      <c r="E198">
        <v>9</v>
      </c>
      <c r="F198">
        <v>45</v>
      </c>
      <c r="G198" t="s">
        <v>20</v>
      </c>
      <c r="H198" t="s">
        <v>21</v>
      </c>
      <c r="J198">
        <v>11.08910891</v>
      </c>
      <c r="K198">
        <v>11.881188119999999</v>
      </c>
      <c r="L198">
        <v>77.029702970000002</v>
      </c>
      <c r="M198">
        <v>6</v>
      </c>
      <c r="N198">
        <v>0.88306930694100005</v>
      </c>
      <c r="O198">
        <v>39.151485148589998</v>
      </c>
      <c r="P198">
        <v>4.6099009899599999</v>
      </c>
    </row>
    <row r="199" spans="1:16" x14ac:dyDescent="0.35">
      <c r="A199" t="s">
        <v>289</v>
      </c>
      <c r="B199" t="s">
        <v>17</v>
      </c>
      <c r="C199" t="s">
        <v>286</v>
      </c>
      <c r="D199" t="s">
        <v>51</v>
      </c>
      <c r="E199">
        <v>45</v>
      </c>
      <c r="F199">
        <v>62</v>
      </c>
      <c r="G199" t="s">
        <v>20</v>
      </c>
      <c r="H199" t="s">
        <v>21</v>
      </c>
      <c r="J199">
        <v>9.1089108910000007</v>
      </c>
      <c r="K199">
        <v>12.54125413</v>
      </c>
      <c r="L199">
        <v>78.349834979999997</v>
      </c>
      <c r="M199">
        <v>6</v>
      </c>
      <c r="N199">
        <v>0.87468646870269995</v>
      </c>
      <c r="O199">
        <v>39.037293729872999</v>
      </c>
      <c r="P199">
        <v>4.2950495049470003</v>
      </c>
    </row>
    <row r="200" spans="1:16" x14ac:dyDescent="0.35">
      <c r="A200" t="s">
        <v>290</v>
      </c>
      <c r="B200" t="s">
        <v>17</v>
      </c>
      <c r="C200" t="s">
        <v>291</v>
      </c>
      <c r="D200" t="s">
        <v>19</v>
      </c>
      <c r="E200">
        <v>0</v>
      </c>
      <c r="F200">
        <v>10</v>
      </c>
      <c r="G200" t="s">
        <v>20</v>
      </c>
      <c r="H200" t="s">
        <v>21</v>
      </c>
      <c r="J200">
        <v>12.277227720000001</v>
      </c>
      <c r="K200">
        <v>23.102310230000001</v>
      </c>
      <c r="L200">
        <v>64.62046205</v>
      </c>
      <c r="M200">
        <v>6</v>
      </c>
      <c r="N200">
        <v>1.071650164974</v>
      </c>
      <c r="O200">
        <v>40.86963696326</v>
      </c>
      <c r="P200">
        <v>4.8336633658899997</v>
      </c>
    </row>
    <row r="201" spans="1:16" x14ac:dyDescent="0.35">
      <c r="A201" t="s">
        <v>292</v>
      </c>
      <c r="B201" t="s">
        <v>17</v>
      </c>
      <c r="C201" t="s">
        <v>291</v>
      </c>
      <c r="D201" t="s">
        <v>45</v>
      </c>
      <c r="E201">
        <v>10</v>
      </c>
      <c r="F201">
        <v>20</v>
      </c>
      <c r="G201" t="s">
        <v>20</v>
      </c>
      <c r="H201" t="s">
        <v>21</v>
      </c>
      <c r="J201">
        <v>10.69306931</v>
      </c>
      <c r="K201">
        <v>24.026402640000001</v>
      </c>
      <c r="L201">
        <v>65.280528050000001</v>
      </c>
      <c r="M201">
        <v>6</v>
      </c>
      <c r="N201">
        <v>1.0712013201570001</v>
      </c>
      <c r="O201">
        <v>40.834521452430003</v>
      </c>
      <c r="P201">
        <v>4.5829702975200002</v>
      </c>
    </row>
    <row r="202" spans="1:16" x14ac:dyDescent="0.35">
      <c r="A202" t="s">
        <v>293</v>
      </c>
      <c r="B202" t="s">
        <v>17</v>
      </c>
      <c r="C202" t="s">
        <v>291</v>
      </c>
      <c r="D202" t="s">
        <v>49</v>
      </c>
      <c r="E202">
        <v>20</v>
      </c>
      <c r="F202">
        <v>9</v>
      </c>
      <c r="G202" t="s">
        <v>20</v>
      </c>
      <c r="H202" t="s">
        <v>21</v>
      </c>
      <c r="J202">
        <v>12.67326733</v>
      </c>
      <c r="K202">
        <v>16.76567657</v>
      </c>
      <c r="L202">
        <v>70.561056109999996</v>
      </c>
      <c r="M202">
        <v>6</v>
      </c>
      <c r="N202">
        <v>0.97529372928299995</v>
      </c>
      <c r="O202">
        <v>40.011419141170002</v>
      </c>
      <c r="P202">
        <v>4.8780198024799999</v>
      </c>
    </row>
    <row r="203" spans="1:16" x14ac:dyDescent="0.35">
      <c r="A203" t="s">
        <v>294</v>
      </c>
      <c r="B203" t="s">
        <v>17</v>
      </c>
      <c r="C203" t="s">
        <v>291</v>
      </c>
      <c r="D203" t="s">
        <v>51</v>
      </c>
      <c r="E203">
        <v>39</v>
      </c>
      <c r="F203">
        <v>65</v>
      </c>
      <c r="G203" t="s">
        <v>20</v>
      </c>
      <c r="H203" t="s">
        <v>21</v>
      </c>
      <c r="J203">
        <v>10.69306931</v>
      </c>
      <c r="K203">
        <v>11.48514851</v>
      </c>
      <c r="L203">
        <v>77.82178218</v>
      </c>
      <c r="M203">
        <v>6</v>
      </c>
      <c r="N203">
        <v>0.87304950490300004</v>
      </c>
      <c r="O203">
        <v>39.053663365970003</v>
      </c>
      <c r="P203">
        <v>4.5453465351300002</v>
      </c>
    </row>
    <row r="204" spans="1:16" x14ac:dyDescent="0.35">
      <c r="A204" t="s">
        <v>295</v>
      </c>
      <c r="B204" t="s">
        <v>17</v>
      </c>
      <c r="C204" t="s">
        <v>291</v>
      </c>
      <c r="D204" t="s">
        <v>27</v>
      </c>
      <c r="E204">
        <v>65</v>
      </c>
      <c r="F204">
        <v>78</v>
      </c>
      <c r="G204" t="s">
        <v>20</v>
      </c>
      <c r="H204" t="s">
        <v>21</v>
      </c>
      <c r="J204">
        <v>12.67326733</v>
      </c>
      <c r="K204">
        <v>26.666666670000001</v>
      </c>
      <c r="L204">
        <v>60.660066010000001</v>
      </c>
      <c r="M204">
        <v>6</v>
      </c>
      <c r="N204">
        <v>1.131729372863</v>
      </c>
      <c r="O204">
        <v>41.417359735369999</v>
      </c>
      <c r="P204">
        <v>4.9077227727799997</v>
      </c>
    </row>
    <row r="205" spans="1:16" x14ac:dyDescent="0.35">
      <c r="A205" t="s">
        <v>296</v>
      </c>
      <c r="B205" t="s">
        <v>17</v>
      </c>
      <c r="C205" t="s">
        <v>297</v>
      </c>
      <c r="D205" t="s">
        <v>19</v>
      </c>
      <c r="E205">
        <v>0</v>
      </c>
      <c r="F205">
        <v>8</v>
      </c>
      <c r="G205" t="s">
        <v>20</v>
      </c>
      <c r="H205" t="s">
        <v>21</v>
      </c>
      <c r="J205">
        <v>12.277227720000001</v>
      </c>
      <c r="K205">
        <v>25.346534649999999</v>
      </c>
      <c r="L205">
        <v>62.376237619999998</v>
      </c>
      <c r="M205">
        <v>6</v>
      </c>
      <c r="N205">
        <v>1.1071089109679999</v>
      </c>
      <c r="O205">
        <v>41.188316832319998</v>
      </c>
      <c r="P205">
        <v>4.8403960391799998</v>
      </c>
    </row>
    <row r="206" spans="1:16" x14ac:dyDescent="0.35">
      <c r="A206" t="s">
        <v>298</v>
      </c>
      <c r="B206" t="s">
        <v>17</v>
      </c>
      <c r="C206" t="s">
        <v>297</v>
      </c>
      <c r="D206" t="s">
        <v>45</v>
      </c>
      <c r="E206">
        <v>8</v>
      </c>
      <c r="F206">
        <v>15</v>
      </c>
      <c r="G206" t="s">
        <v>28</v>
      </c>
      <c r="H206" t="s">
        <v>21</v>
      </c>
      <c r="J206">
        <v>14.25742574</v>
      </c>
      <c r="K206">
        <v>19.40594059</v>
      </c>
      <c r="L206">
        <v>66.336633660000004</v>
      </c>
      <c r="M206">
        <v>6</v>
      </c>
      <c r="N206">
        <v>1.0320594060099999</v>
      </c>
      <c r="O206">
        <v>40.552673267899998</v>
      </c>
      <c r="P206">
        <v>5.1394059401999996</v>
      </c>
    </row>
    <row r="207" spans="1:16" x14ac:dyDescent="0.35">
      <c r="A207" t="s">
        <v>299</v>
      </c>
      <c r="B207" t="s">
        <v>17</v>
      </c>
      <c r="C207" t="s">
        <v>297</v>
      </c>
      <c r="D207" t="s">
        <v>49</v>
      </c>
      <c r="E207">
        <v>15</v>
      </c>
      <c r="F207">
        <v>25</v>
      </c>
      <c r="G207" t="s">
        <v>20</v>
      </c>
      <c r="H207" t="s">
        <v>21</v>
      </c>
      <c r="I207" t="s">
        <v>67</v>
      </c>
      <c r="J207">
        <v>14.25742574</v>
      </c>
      <c r="K207">
        <v>21.782178219999999</v>
      </c>
      <c r="L207">
        <v>63.960396039999999</v>
      </c>
      <c r="M207">
        <v>6</v>
      </c>
      <c r="N207">
        <v>1.0696039604059999</v>
      </c>
      <c r="O207">
        <v>40.890099009940002</v>
      </c>
      <c r="P207">
        <v>5.1465346530599998</v>
      </c>
    </row>
    <row r="208" spans="1:16" x14ac:dyDescent="0.35">
      <c r="A208" t="s">
        <v>300</v>
      </c>
      <c r="B208" t="s">
        <v>96</v>
      </c>
      <c r="C208" t="s">
        <v>297</v>
      </c>
      <c r="D208" t="s">
        <v>51</v>
      </c>
      <c r="E208">
        <v>25</v>
      </c>
      <c r="F208">
        <v>35</v>
      </c>
      <c r="G208" t="s">
        <v>28</v>
      </c>
      <c r="H208" t="s">
        <v>21</v>
      </c>
      <c r="I208" t="s">
        <v>67</v>
      </c>
      <c r="J208">
        <v>20.198019800000001</v>
      </c>
      <c r="K208">
        <v>31.023102309999999</v>
      </c>
      <c r="L208">
        <v>48.778877889999997</v>
      </c>
      <c r="M208">
        <v>6</v>
      </c>
      <c r="N208">
        <v>1.2720462045980001</v>
      </c>
      <c r="O208">
        <v>42.826072607020002</v>
      </c>
      <c r="P208">
        <v>6.1247524749300002</v>
      </c>
    </row>
    <row r="209" spans="1:16" x14ac:dyDescent="0.35">
      <c r="A209" t="s">
        <v>301</v>
      </c>
      <c r="B209" t="s">
        <v>17</v>
      </c>
      <c r="C209" t="s">
        <v>297</v>
      </c>
      <c r="D209" t="s">
        <v>27</v>
      </c>
      <c r="E209">
        <v>35</v>
      </c>
      <c r="F209">
        <v>61</v>
      </c>
      <c r="G209" t="s">
        <v>20</v>
      </c>
      <c r="H209" t="s">
        <v>21</v>
      </c>
      <c r="I209" t="s">
        <v>67</v>
      </c>
      <c r="J209">
        <v>14.25742574</v>
      </c>
      <c r="K209">
        <v>15.84158416</v>
      </c>
      <c r="L209">
        <v>69.900990100000001</v>
      </c>
      <c r="M209">
        <v>6</v>
      </c>
      <c r="N209">
        <v>0.97574257425800004</v>
      </c>
      <c r="O209">
        <v>40.046534653419997</v>
      </c>
      <c r="P209">
        <v>5.1287128708800003</v>
      </c>
    </row>
    <row r="210" spans="1:16" x14ac:dyDescent="0.35">
      <c r="A210" t="s">
        <v>302</v>
      </c>
      <c r="B210" t="s">
        <v>23</v>
      </c>
      <c r="C210" t="s">
        <v>297</v>
      </c>
      <c r="D210" t="s">
        <v>40</v>
      </c>
      <c r="E210">
        <v>61</v>
      </c>
      <c r="F210">
        <v>100</v>
      </c>
      <c r="G210" t="s">
        <v>33</v>
      </c>
      <c r="H210" t="s">
        <v>29</v>
      </c>
      <c r="J210">
        <v>24.15841584</v>
      </c>
      <c r="K210">
        <v>8.5808580859999992</v>
      </c>
      <c r="L210">
        <v>67.260726070000004</v>
      </c>
      <c r="M210">
        <v>6</v>
      </c>
      <c r="N210">
        <v>0.95508250830200003</v>
      </c>
      <c r="O210">
        <v>40.055115511979999</v>
      </c>
      <c r="P210">
        <v>6.69108910867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soilValues_calculated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Mariel W. Jones</cp:lastModifiedBy>
  <dcterms:created xsi:type="dcterms:W3CDTF">2024-02-29T17:44:21Z</dcterms:created>
  <dcterms:modified xsi:type="dcterms:W3CDTF">2024-02-29T18:00:31Z</dcterms:modified>
</cp:coreProperties>
</file>