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pin016\Documents\"/>
    </mc:Choice>
  </mc:AlternateContent>
  <bookViews>
    <workbookView xWindow="0" yWindow="0" windowWidth="6975" windowHeight="10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5" i="1" l="1"/>
  <c r="J319" i="1"/>
  <c r="J305" i="1"/>
  <c r="J304" i="1"/>
  <c r="I325" i="1"/>
  <c r="I319" i="1"/>
  <c r="I305" i="1"/>
  <c r="I304" i="1"/>
  <c r="J294" i="1"/>
  <c r="J292" i="1"/>
  <c r="I292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15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273" i="1"/>
  <c r="H273" i="1"/>
  <c r="H112" i="1" l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2" i="1"/>
  <c r="H203" i="1"/>
  <c r="H207" i="1"/>
  <c r="H211" i="1"/>
  <c r="H212" i="1"/>
  <c r="H215" i="1"/>
  <c r="H218" i="1"/>
  <c r="H248" i="1"/>
  <c r="H252" i="1"/>
  <c r="H256" i="1"/>
  <c r="H260" i="1"/>
  <c r="H264" i="1"/>
  <c r="H268" i="1"/>
  <c r="H272" i="1"/>
  <c r="H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H199" i="1" s="1"/>
  <c r="G200" i="1"/>
  <c r="G201" i="1"/>
  <c r="H201" i="1" s="1"/>
  <c r="G202" i="1"/>
  <c r="G203" i="1"/>
  <c r="G204" i="1"/>
  <c r="H204" i="1" s="1"/>
  <c r="G205" i="1"/>
  <c r="H205" i="1" s="1"/>
  <c r="G206" i="1"/>
  <c r="H206" i="1" s="1"/>
  <c r="G207" i="1"/>
  <c r="G208" i="1"/>
  <c r="H208" i="1" s="1"/>
  <c r="G209" i="1"/>
  <c r="H209" i="1" s="1"/>
  <c r="G210" i="1"/>
  <c r="H210" i="1" s="1"/>
  <c r="G211" i="1"/>
  <c r="G212" i="1"/>
  <c r="G213" i="1"/>
  <c r="H213" i="1" s="1"/>
  <c r="G214" i="1"/>
  <c r="H214" i="1" s="1"/>
  <c r="G215" i="1"/>
  <c r="G216" i="1"/>
  <c r="H216" i="1" s="1"/>
  <c r="G217" i="1"/>
  <c r="H217" i="1" s="1"/>
  <c r="G218" i="1"/>
  <c r="G248" i="1"/>
  <c r="G249" i="1"/>
  <c r="H249" i="1" s="1"/>
  <c r="G250" i="1"/>
  <c r="H250" i="1" s="1"/>
  <c r="G251" i="1"/>
  <c r="H251" i="1" s="1"/>
  <c r="G252" i="1"/>
  <c r="G253" i="1"/>
  <c r="H253" i="1" s="1"/>
  <c r="G254" i="1"/>
  <c r="H254" i="1" s="1"/>
  <c r="G255" i="1"/>
  <c r="H255" i="1" s="1"/>
  <c r="G256" i="1"/>
  <c r="G257" i="1"/>
  <c r="H257" i="1" s="1"/>
  <c r="G258" i="1"/>
  <c r="H258" i="1" s="1"/>
  <c r="G259" i="1"/>
  <c r="H259" i="1" s="1"/>
  <c r="G260" i="1"/>
  <c r="G261" i="1"/>
  <c r="H261" i="1" s="1"/>
  <c r="G262" i="1"/>
  <c r="H262" i="1" s="1"/>
  <c r="G263" i="1"/>
  <c r="H263" i="1" s="1"/>
  <c r="G264" i="1"/>
  <c r="G265" i="1"/>
  <c r="H265" i="1" s="1"/>
  <c r="G266" i="1"/>
  <c r="H266" i="1" s="1"/>
  <c r="G267" i="1"/>
  <c r="H267" i="1" s="1"/>
  <c r="G268" i="1"/>
  <c r="G269" i="1"/>
  <c r="H269" i="1" s="1"/>
  <c r="G270" i="1"/>
  <c r="H270" i="1" s="1"/>
  <c r="G271" i="1"/>
  <c r="H271" i="1" s="1"/>
  <c r="G272" i="1"/>
  <c r="G111" i="1"/>
  <c r="J271" i="1" l="1"/>
  <c r="J266" i="1"/>
  <c r="J265" i="1"/>
  <c r="J251" i="1"/>
  <c r="J250" i="1"/>
  <c r="J246" i="1"/>
  <c r="J240" i="1"/>
  <c r="J238" i="1"/>
  <c r="J237" i="1"/>
  <c r="J221" i="1"/>
  <c r="J220" i="1"/>
  <c r="I238" i="1"/>
  <c r="I237" i="1"/>
  <c r="I271" i="1"/>
  <c r="I266" i="1"/>
  <c r="I265" i="1"/>
  <c r="I251" i="1"/>
  <c r="I250" i="1"/>
  <c r="J197" i="1" l="1"/>
  <c r="J167" i="1"/>
  <c r="J183" i="1"/>
  <c r="J184" i="1"/>
  <c r="J186" i="1"/>
  <c r="J192" i="1"/>
  <c r="J217" i="1"/>
  <c r="J212" i="1"/>
  <c r="J211" i="1"/>
  <c r="J196" i="1"/>
  <c r="J168" i="1"/>
  <c r="I212" i="1"/>
  <c r="I211" i="1"/>
  <c r="I196" i="1"/>
  <c r="I168" i="1"/>
  <c r="J104" i="1" l="1"/>
  <c r="J103" i="1"/>
  <c r="J89" i="1"/>
  <c r="J88" i="1"/>
  <c r="J59" i="1"/>
  <c r="J58" i="1"/>
  <c r="J84" i="1"/>
  <c r="J109" i="1"/>
  <c r="I104" i="1" l="1"/>
  <c r="I103" i="1"/>
  <c r="I88" i="1"/>
</calcChain>
</file>

<file path=xl/sharedStrings.xml><?xml version="1.0" encoding="utf-8"?>
<sst xmlns="http://schemas.openxmlformats.org/spreadsheetml/2006/main" count="358" uniqueCount="76">
  <si>
    <t>S20</t>
  </si>
  <si>
    <t>S15</t>
  </si>
  <si>
    <t>S05</t>
  </si>
  <si>
    <t>S04</t>
  </si>
  <si>
    <t>S03</t>
  </si>
  <si>
    <t>S02</t>
  </si>
  <si>
    <t>S01</t>
  </si>
  <si>
    <t>S00</t>
  </si>
  <si>
    <t>S11</t>
  </si>
  <si>
    <t>S21</t>
  </si>
  <si>
    <t>S12</t>
  </si>
  <si>
    <t>S22</t>
  </si>
  <si>
    <t>S32</t>
  </si>
  <si>
    <t>S33</t>
  </si>
  <si>
    <t>S23</t>
  </si>
  <si>
    <t>S13</t>
  </si>
  <si>
    <t>S14</t>
  </si>
  <si>
    <t>S24</t>
  </si>
  <si>
    <t>S34</t>
  </si>
  <si>
    <t>S44</t>
  </si>
  <si>
    <t>S43</t>
  </si>
  <si>
    <t>S54</t>
  </si>
  <si>
    <t>S55</t>
  </si>
  <si>
    <t>S45</t>
  </si>
  <si>
    <t>S46</t>
  </si>
  <si>
    <t>S36</t>
  </si>
  <si>
    <t>S26</t>
  </si>
  <si>
    <t>S25</t>
  </si>
  <si>
    <t>S35</t>
  </si>
  <si>
    <t>S601</t>
  </si>
  <si>
    <t>S602</t>
  </si>
  <si>
    <t>S603</t>
  </si>
  <si>
    <t>S613</t>
  </si>
  <si>
    <t>S614</t>
  </si>
  <si>
    <t>S624</t>
  </si>
  <si>
    <t>S625</t>
  </si>
  <si>
    <t>S635</t>
  </si>
  <si>
    <t>S636</t>
  </si>
  <si>
    <t>S646</t>
  </si>
  <si>
    <t>S645</t>
  </si>
  <si>
    <t>S655</t>
  </si>
  <si>
    <t>S654</t>
  </si>
  <si>
    <t>S644</t>
  </si>
  <si>
    <t>S633</t>
  </si>
  <si>
    <t>S643</t>
  </si>
  <si>
    <t>S642</t>
  </si>
  <si>
    <t>S632</t>
  </si>
  <si>
    <t>S622</t>
  </si>
  <si>
    <t>S631</t>
  </si>
  <si>
    <t>S621</t>
  </si>
  <si>
    <t>S611</t>
  </si>
  <si>
    <t>S612</t>
  </si>
  <si>
    <t>S623</t>
  </si>
  <si>
    <t>S634</t>
  </si>
  <si>
    <t>is this plotted in the GPS correctly?</t>
  </si>
  <si>
    <t>&lt;5</t>
  </si>
  <si>
    <t>STAKE NO</t>
  </si>
  <si>
    <t>DATE</t>
  </si>
  <si>
    <t>NOTES</t>
  </si>
  <si>
    <t>a little bog grass on bottom</t>
  </si>
  <si>
    <t>all frost measured on 1/30/2023</t>
  </si>
  <si>
    <t>SNOWDEPTH</t>
  </si>
  <si>
    <t>cm</t>
  </si>
  <si>
    <t>COREDEPTH</t>
  </si>
  <si>
    <t>TUBE+CORE</t>
  </si>
  <si>
    <t>oz</t>
  </si>
  <si>
    <t>EMPTYTUBE</t>
  </si>
  <si>
    <t>SNOW</t>
  </si>
  <si>
    <t>FROST</t>
  </si>
  <si>
    <t>1/2 WAY MEAS</t>
  </si>
  <si>
    <t>ft</t>
  </si>
  <si>
    <t>&lt;1</t>
  </si>
  <si>
    <t>some sphagnum @ bottom of tube</t>
  </si>
  <si>
    <t>all frost measured 2/10/2023</t>
  </si>
  <si>
    <t>all frost measured 2/13/2023</t>
  </si>
  <si>
    <t>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</si>
</sst>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tabSelected="1" workbookViewId="0">
      <pane ySplit="2" topLeftCell="A296" activePane="bottomLeft" state="frozen"/>
      <selection pane="bottomLeft" activeCell="A322" sqref="A322"/>
    </sheetView>
  </sheetViews>
  <sheetFormatPr defaultRowHeight="15" x14ac:dyDescent="0.25"/>
  <cols>
    <col min="2" max="2" width="10.7109375" bestFit="1" customWidth="1"/>
    <col min="3" max="3" width="12.42578125" bestFit="1" customWidth="1"/>
    <col min="4" max="4" width="11.42578125" bestFit="1" customWidth="1"/>
  </cols>
  <sheetData>
    <row r="1" spans="1:12" x14ac:dyDescent="0.25">
      <c r="A1" t="s">
        <v>56</v>
      </c>
      <c r="B1" t="s">
        <v>57</v>
      </c>
      <c r="C1" t="s">
        <v>61</v>
      </c>
      <c r="D1" t="s">
        <v>63</v>
      </c>
      <c r="E1" t="s">
        <v>64</v>
      </c>
      <c r="F1" t="s">
        <v>66</v>
      </c>
      <c r="G1" t="s">
        <v>67</v>
      </c>
      <c r="H1" t="s">
        <v>67</v>
      </c>
      <c r="I1" t="s">
        <v>68</v>
      </c>
      <c r="J1" t="s">
        <v>68</v>
      </c>
      <c r="K1" t="s">
        <v>69</v>
      </c>
      <c r="L1" t="s">
        <v>58</v>
      </c>
    </row>
    <row r="2" spans="1:12" x14ac:dyDescent="0.25">
      <c r="C2" t="s">
        <v>62</v>
      </c>
      <c r="D2" t="s">
        <v>62</v>
      </c>
      <c r="E2" t="s">
        <v>65</v>
      </c>
      <c r="F2" t="s">
        <v>65</v>
      </c>
      <c r="G2" t="s">
        <v>65</v>
      </c>
      <c r="H2" t="s">
        <v>62</v>
      </c>
      <c r="I2" t="s">
        <v>70</v>
      </c>
      <c r="J2" t="s">
        <v>62</v>
      </c>
      <c r="K2" t="s">
        <v>62</v>
      </c>
    </row>
    <row r="3" spans="1:12" x14ac:dyDescent="0.25">
      <c r="A3" t="s">
        <v>0</v>
      </c>
      <c r="B3" s="1">
        <v>44925</v>
      </c>
      <c r="C3">
        <v>47</v>
      </c>
      <c r="D3">
        <v>31</v>
      </c>
    </row>
    <row r="4" spans="1:12" x14ac:dyDescent="0.25">
      <c r="A4" t="s">
        <v>1</v>
      </c>
      <c r="B4" s="1">
        <v>44925</v>
      </c>
      <c r="C4">
        <v>44</v>
      </c>
    </row>
    <row r="5" spans="1:12" x14ac:dyDescent="0.25">
      <c r="A5" t="s">
        <v>2</v>
      </c>
      <c r="B5" s="1">
        <v>44925</v>
      </c>
      <c r="C5">
        <v>25</v>
      </c>
    </row>
    <row r="6" spans="1:12" x14ac:dyDescent="0.25">
      <c r="A6" t="s">
        <v>3</v>
      </c>
      <c r="B6" s="1">
        <v>44925</v>
      </c>
      <c r="C6">
        <v>23.5</v>
      </c>
    </row>
    <row r="7" spans="1:12" x14ac:dyDescent="0.25">
      <c r="A7" t="s">
        <v>4</v>
      </c>
      <c r="B7" s="1">
        <v>44925</v>
      </c>
      <c r="C7">
        <v>32</v>
      </c>
    </row>
    <row r="8" spans="1:12" x14ac:dyDescent="0.25">
      <c r="A8" t="s">
        <v>5</v>
      </c>
      <c r="B8" s="1">
        <v>44925</v>
      </c>
      <c r="C8">
        <v>24</v>
      </c>
      <c r="D8">
        <v>23</v>
      </c>
    </row>
    <row r="9" spans="1:12" x14ac:dyDescent="0.25">
      <c r="A9" t="s">
        <v>6</v>
      </c>
      <c r="B9" s="1">
        <v>44925</v>
      </c>
      <c r="C9">
        <v>24</v>
      </c>
    </row>
    <row r="10" spans="1:12" x14ac:dyDescent="0.25">
      <c r="A10" t="s">
        <v>7</v>
      </c>
      <c r="B10" s="1">
        <v>44925</v>
      </c>
    </row>
    <row r="11" spans="1:12" x14ac:dyDescent="0.25">
      <c r="A11" t="s">
        <v>8</v>
      </c>
      <c r="B11" s="1">
        <v>44925</v>
      </c>
      <c r="C11">
        <v>26</v>
      </c>
    </row>
    <row r="12" spans="1:12" x14ac:dyDescent="0.25">
      <c r="A12" t="s">
        <v>9</v>
      </c>
      <c r="B12" s="1">
        <v>44925</v>
      </c>
    </row>
    <row r="13" spans="1:12" x14ac:dyDescent="0.25">
      <c r="A13" t="s">
        <v>10</v>
      </c>
      <c r="B13" s="1">
        <v>44925</v>
      </c>
      <c r="C13">
        <v>22.5</v>
      </c>
    </row>
    <row r="14" spans="1:12" x14ac:dyDescent="0.25">
      <c r="A14" t="s">
        <v>11</v>
      </c>
      <c r="B14" s="1">
        <v>44925</v>
      </c>
      <c r="C14">
        <v>29</v>
      </c>
    </row>
    <row r="15" spans="1:12" x14ac:dyDescent="0.25">
      <c r="A15" t="s">
        <v>12</v>
      </c>
      <c r="B15" s="1">
        <v>44925</v>
      </c>
      <c r="C15">
        <v>26</v>
      </c>
    </row>
    <row r="16" spans="1:12" x14ac:dyDescent="0.25">
      <c r="A16" t="s">
        <v>13</v>
      </c>
      <c r="B16" s="1">
        <v>44925</v>
      </c>
      <c r="C16">
        <v>32</v>
      </c>
    </row>
    <row r="17" spans="1:11" x14ac:dyDescent="0.25">
      <c r="A17" t="s">
        <v>14</v>
      </c>
      <c r="B17" s="1">
        <v>44925</v>
      </c>
      <c r="C17">
        <v>34</v>
      </c>
    </row>
    <row r="18" spans="1:11" x14ac:dyDescent="0.25">
      <c r="A18" t="s">
        <v>15</v>
      </c>
      <c r="B18" s="1">
        <v>44925</v>
      </c>
    </row>
    <row r="19" spans="1:11" x14ac:dyDescent="0.25">
      <c r="A19" t="s">
        <v>16</v>
      </c>
      <c r="B19" s="1">
        <v>44925</v>
      </c>
      <c r="C19">
        <v>32</v>
      </c>
    </row>
    <row r="20" spans="1:11" x14ac:dyDescent="0.25">
      <c r="A20" t="s">
        <v>17</v>
      </c>
      <c r="B20" s="1">
        <v>44925</v>
      </c>
      <c r="C20">
        <v>31</v>
      </c>
    </row>
    <row r="21" spans="1:11" x14ac:dyDescent="0.25">
      <c r="A21" t="s">
        <v>18</v>
      </c>
      <c r="B21" s="1">
        <v>44925</v>
      </c>
      <c r="C21">
        <v>46</v>
      </c>
    </row>
    <row r="22" spans="1:11" x14ac:dyDescent="0.25">
      <c r="A22" t="s">
        <v>19</v>
      </c>
      <c r="B22" s="1">
        <v>44925</v>
      </c>
      <c r="C22">
        <v>27.5</v>
      </c>
    </row>
    <row r="23" spans="1:11" x14ac:dyDescent="0.25">
      <c r="A23" t="s">
        <v>20</v>
      </c>
      <c r="B23" s="1">
        <v>44925</v>
      </c>
      <c r="C23">
        <v>36.5</v>
      </c>
    </row>
    <row r="24" spans="1:11" x14ac:dyDescent="0.25">
      <c r="A24" t="s">
        <v>21</v>
      </c>
      <c r="B24" s="1">
        <v>44925</v>
      </c>
      <c r="C24">
        <v>24.5</v>
      </c>
    </row>
    <row r="25" spans="1:11" x14ac:dyDescent="0.25">
      <c r="A25" t="s">
        <v>22</v>
      </c>
      <c r="B25" s="1">
        <v>44925</v>
      </c>
      <c r="C25">
        <v>24</v>
      </c>
    </row>
    <row r="26" spans="1:11" x14ac:dyDescent="0.25">
      <c r="A26" t="s">
        <v>23</v>
      </c>
      <c r="B26" s="1">
        <v>44925</v>
      </c>
      <c r="C26">
        <v>33</v>
      </c>
    </row>
    <row r="27" spans="1:11" x14ac:dyDescent="0.25">
      <c r="A27" t="s">
        <v>24</v>
      </c>
      <c r="B27" s="1">
        <v>44925</v>
      </c>
      <c r="C27">
        <v>35</v>
      </c>
    </row>
    <row r="28" spans="1:11" x14ac:dyDescent="0.25">
      <c r="A28" t="s">
        <v>25</v>
      </c>
      <c r="B28" s="1">
        <v>44925</v>
      </c>
      <c r="C28">
        <v>29</v>
      </c>
    </row>
    <row r="29" spans="1:11" x14ac:dyDescent="0.25">
      <c r="A29" t="s">
        <v>26</v>
      </c>
      <c r="B29" s="1">
        <v>44925</v>
      </c>
      <c r="C29">
        <v>35</v>
      </c>
    </row>
    <row r="30" spans="1:11" x14ac:dyDescent="0.25">
      <c r="A30" t="s">
        <v>27</v>
      </c>
      <c r="B30" s="1">
        <v>44925</v>
      </c>
      <c r="C30">
        <v>34</v>
      </c>
    </row>
    <row r="31" spans="1:11" x14ac:dyDescent="0.25">
      <c r="A31" t="s">
        <v>28</v>
      </c>
      <c r="B31" s="1">
        <v>44925</v>
      </c>
      <c r="C31">
        <v>37</v>
      </c>
    </row>
    <row r="32" spans="1:11" x14ac:dyDescent="0.25">
      <c r="A32" t="s">
        <v>29</v>
      </c>
      <c r="B32" s="1">
        <v>45282</v>
      </c>
      <c r="C32">
        <v>15</v>
      </c>
      <c r="D32">
        <v>14</v>
      </c>
      <c r="K32">
        <v>18</v>
      </c>
    </row>
    <row r="33" spans="1:11" x14ac:dyDescent="0.25">
      <c r="A33" t="s">
        <v>30</v>
      </c>
      <c r="B33" s="1">
        <v>45282</v>
      </c>
      <c r="C33">
        <v>29</v>
      </c>
      <c r="D33">
        <v>24</v>
      </c>
      <c r="K33">
        <v>20</v>
      </c>
    </row>
    <row r="34" spans="1:11" x14ac:dyDescent="0.25">
      <c r="A34" t="s">
        <v>31</v>
      </c>
      <c r="B34" s="1">
        <v>45282</v>
      </c>
      <c r="C34">
        <v>18</v>
      </c>
      <c r="D34">
        <v>12</v>
      </c>
    </row>
    <row r="35" spans="1:11" x14ac:dyDescent="0.25">
      <c r="A35" t="s">
        <v>32</v>
      </c>
      <c r="B35" s="1">
        <v>45282</v>
      </c>
      <c r="C35">
        <v>26</v>
      </c>
      <c r="D35">
        <v>10</v>
      </c>
    </row>
    <row r="36" spans="1:11" x14ac:dyDescent="0.25">
      <c r="A36" t="s">
        <v>33</v>
      </c>
      <c r="B36" s="1">
        <v>45282</v>
      </c>
      <c r="C36">
        <v>22</v>
      </c>
      <c r="D36">
        <v>17</v>
      </c>
      <c r="K36">
        <v>19</v>
      </c>
    </row>
    <row r="37" spans="1:11" x14ac:dyDescent="0.25">
      <c r="A37" t="s">
        <v>34</v>
      </c>
      <c r="B37" s="1">
        <v>45282</v>
      </c>
      <c r="C37">
        <v>31</v>
      </c>
      <c r="D37">
        <v>19</v>
      </c>
    </row>
    <row r="38" spans="1:11" x14ac:dyDescent="0.25">
      <c r="A38" t="s">
        <v>35</v>
      </c>
      <c r="B38" s="1">
        <v>45282</v>
      </c>
      <c r="C38">
        <v>32</v>
      </c>
      <c r="D38">
        <v>26</v>
      </c>
    </row>
    <row r="39" spans="1:11" x14ac:dyDescent="0.25">
      <c r="A39" t="s">
        <v>36</v>
      </c>
      <c r="B39" s="1">
        <v>45282</v>
      </c>
      <c r="C39">
        <v>39</v>
      </c>
      <c r="D39">
        <v>20</v>
      </c>
    </row>
    <row r="40" spans="1:11" x14ac:dyDescent="0.25">
      <c r="A40" t="s">
        <v>37</v>
      </c>
      <c r="B40" s="1">
        <v>45282</v>
      </c>
      <c r="C40">
        <v>32</v>
      </c>
      <c r="D40">
        <v>27</v>
      </c>
    </row>
    <row r="41" spans="1:11" x14ac:dyDescent="0.25">
      <c r="A41" t="s">
        <v>38</v>
      </c>
      <c r="B41" s="1">
        <v>45282</v>
      </c>
      <c r="C41">
        <v>28</v>
      </c>
      <c r="D41">
        <v>22.5</v>
      </c>
    </row>
    <row r="42" spans="1:11" x14ac:dyDescent="0.25">
      <c r="A42" t="s">
        <v>39</v>
      </c>
      <c r="B42" s="1">
        <v>45282</v>
      </c>
      <c r="C42">
        <v>33</v>
      </c>
      <c r="D42">
        <v>18</v>
      </c>
    </row>
    <row r="43" spans="1:11" x14ac:dyDescent="0.25">
      <c r="A43" t="s">
        <v>40</v>
      </c>
      <c r="B43" s="1">
        <v>45282</v>
      </c>
      <c r="C43">
        <v>31</v>
      </c>
      <c r="D43">
        <v>20</v>
      </c>
    </row>
    <row r="44" spans="1:11" x14ac:dyDescent="0.25">
      <c r="A44" t="s">
        <v>41</v>
      </c>
      <c r="B44" s="1">
        <v>45282</v>
      </c>
      <c r="C44">
        <v>38</v>
      </c>
      <c r="D44">
        <v>30</v>
      </c>
    </row>
    <row r="45" spans="1:11" x14ac:dyDescent="0.25">
      <c r="A45" t="s">
        <v>42</v>
      </c>
      <c r="B45" s="1">
        <v>45282</v>
      </c>
      <c r="C45">
        <v>28</v>
      </c>
      <c r="D45">
        <v>17</v>
      </c>
    </row>
    <row r="46" spans="1:11" x14ac:dyDescent="0.25">
      <c r="A46" t="s">
        <v>43</v>
      </c>
      <c r="B46" s="1">
        <v>45282</v>
      </c>
      <c r="C46">
        <v>21</v>
      </c>
      <c r="D46">
        <v>17</v>
      </c>
    </row>
    <row r="47" spans="1:11" x14ac:dyDescent="0.25">
      <c r="A47" t="s">
        <v>44</v>
      </c>
      <c r="B47" s="1">
        <v>45282</v>
      </c>
      <c r="C47">
        <v>24</v>
      </c>
      <c r="D47">
        <v>14</v>
      </c>
      <c r="K47">
        <v>25</v>
      </c>
    </row>
    <row r="48" spans="1:11" x14ac:dyDescent="0.25">
      <c r="A48" t="s">
        <v>45</v>
      </c>
      <c r="B48" s="1">
        <v>45282</v>
      </c>
      <c r="C48">
        <v>35</v>
      </c>
      <c r="D48">
        <v>28</v>
      </c>
      <c r="K48">
        <v>25</v>
      </c>
    </row>
    <row r="49" spans="1:10" x14ac:dyDescent="0.25">
      <c r="A49" t="s">
        <v>46</v>
      </c>
      <c r="B49" s="1">
        <v>45282</v>
      </c>
      <c r="C49">
        <v>19</v>
      </c>
      <c r="D49">
        <v>14</v>
      </c>
    </row>
    <row r="50" spans="1:10" x14ac:dyDescent="0.25">
      <c r="A50" t="s">
        <v>47</v>
      </c>
      <c r="B50" s="1">
        <v>45282</v>
      </c>
      <c r="C50">
        <v>19</v>
      </c>
      <c r="D50">
        <v>14</v>
      </c>
    </row>
    <row r="51" spans="1:10" x14ac:dyDescent="0.25">
      <c r="A51" t="s">
        <v>48</v>
      </c>
      <c r="B51" s="1">
        <v>45282</v>
      </c>
      <c r="C51">
        <v>18</v>
      </c>
      <c r="D51">
        <v>15</v>
      </c>
    </row>
    <row r="52" spans="1:10" x14ac:dyDescent="0.25">
      <c r="A52" t="s">
        <v>49</v>
      </c>
      <c r="B52" s="1">
        <v>45282</v>
      </c>
      <c r="C52">
        <v>21</v>
      </c>
      <c r="D52">
        <v>11</v>
      </c>
    </row>
    <row r="53" spans="1:10" x14ac:dyDescent="0.25">
      <c r="A53" t="s">
        <v>50</v>
      </c>
      <c r="B53" s="1">
        <v>45282</v>
      </c>
      <c r="C53">
        <v>27</v>
      </c>
      <c r="D53">
        <v>22</v>
      </c>
    </row>
    <row r="54" spans="1:10" x14ac:dyDescent="0.25">
      <c r="A54" t="s">
        <v>51</v>
      </c>
      <c r="B54" s="1">
        <v>45282</v>
      </c>
      <c r="C54">
        <v>41</v>
      </c>
      <c r="D54">
        <v>20</v>
      </c>
    </row>
    <row r="55" spans="1:10" x14ac:dyDescent="0.25">
      <c r="A55" t="s">
        <v>52</v>
      </c>
      <c r="B55" s="1">
        <v>45282</v>
      </c>
      <c r="C55">
        <v>40</v>
      </c>
      <c r="D55">
        <v>26</v>
      </c>
    </row>
    <row r="56" spans="1:10" x14ac:dyDescent="0.25">
      <c r="A56" t="s">
        <v>53</v>
      </c>
      <c r="B56" s="1">
        <v>45282</v>
      </c>
      <c r="C56">
        <v>34</v>
      </c>
      <c r="D56">
        <v>10</v>
      </c>
    </row>
    <row r="57" spans="1:10" x14ac:dyDescent="0.25">
      <c r="A57" t="s">
        <v>0</v>
      </c>
      <c r="B57" s="1">
        <v>44931</v>
      </c>
      <c r="C57">
        <v>33.5</v>
      </c>
      <c r="D57">
        <v>29</v>
      </c>
    </row>
    <row r="58" spans="1:10" x14ac:dyDescent="0.25">
      <c r="A58" t="s">
        <v>1</v>
      </c>
      <c r="B58" s="1">
        <v>44931</v>
      </c>
      <c r="C58">
        <v>41.5</v>
      </c>
      <c r="D58">
        <v>330</v>
      </c>
      <c r="I58">
        <v>0</v>
      </c>
      <c r="J58">
        <f>CONVERT(I58,"ft", "cm")</f>
        <v>0</v>
      </c>
    </row>
    <row r="59" spans="1:10" x14ac:dyDescent="0.25">
      <c r="A59" t="s">
        <v>2</v>
      </c>
      <c r="B59" s="1">
        <v>44931</v>
      </c>
      <c r="C59">
        <v>34</v>
      </c>
      <c r="D59">
        <v>19</v>
      </c>
      <c r="I59">
        <v>0</v>
      </c>
      <c r="J59">
        <f>CONVERT(I59,"ft", "cm")</f>
        <v>0</v>
      </c>
    </row>
    <row r="60" spans="1:10" x14ac:dyDescent="0.25">
      <c r="A60" t="s">
        <v>3</v>
      </c>
      <c r="B60" s="1">
        <v>44931</v>
      </c>
      <c r="C60">
        <v>21</v>
      </c>
      <c r="D60">
        <v>13</v>
      </c>
    </row>
    <row r="61" spans="1:10" x14ac:dyDescent="0.25">
      <c r="A61" t="s">
        <v>4</v>
      </c>
      <c r="B61" s="1">
        <v>44931</v>
      </c>
      <c r="C61">
        <v>45</v>
      </c>
      <c r="D61">
        <v>17</v>
      </c>
    </row>
    <row r="62" spans="1:10" x14ac:dyDescent="0.25">
      <c r="A62" t="s">
        <v>5</v>
      </c>
      <c r="B62" s="1">
        <v>44931</v>
      </c>
      <c r="C62">
        <v>25</v>
      </c>
      <c r="D62">
        <v>13</v>
      </c>
    </row>
    <row r="63" spans="1:10" x14ac:dyDescent="0.25">
      <c r="A63" t="s">
        <v>6</v>
      </c>
      <c r="B63" s="1">
        <v>44931</v>
      </c>
      <c r="C63">
        <v>31</v>
      </c>
      <c r="D63">
        <v>18</v>
      </c>
    </row>
    <row r="64" spans="1:10" x14ac:dyDescent="0.25">
      <c r="A64" t="s">
        <v>7</v>
      </c>
      <c r="B64" s="1">
        <v>44931</v>
      </c>
      <c r="C64">
        <v>33.5</v>
      </c>
      <c r="D64">
        <v>12</v>
      </c>
    </row>
    <row r="65" spans="1:12" x14ac:dyDescent="0.25">
      <c r="A65" t="s">
        <v>8</v>
      </c>
      <c r="B65" s="1">
        <v>44931</v>
      </c>
      <c r="C65">
        <v>34</v>
      </c>
      <c r="D65">
        <v>26</v>
      </c>
    </row>
    <row r="66" spans="1:12" x14ac:dyDescent="0.25">
      <c r="A66" t="s">
        <v>9</v>
      </c>
      <c r="B66" s="1">
        <v>44931</v>
      </c>
      <c r="C66">
        <v>27</v>
      </c>
      <c r="D66">
        <v>18</v>
      </c>
    </row>
    <row r="67" spans="1:12" x14ac:dyDescent="0.25">
      <c r="A67" t="s">
        <v>10</v>
      </c>
      <c r="B67" s="1">
        <v>44931</v>
      </c>
      <c r="C67">
        <v>27.5</v>
      </c>
      <c r="D67">
        <v>21</v>
      </c>
    </row>
    <row r="68" spans="1:12" x14ac:dyDescent="0.25">
      <c r="A68" t="s">
        <v>11</v>
      </c>
      <c r="B68" s="1">
        <v>44931</v>
      </c>
      <c r="C68">
        <v>41</v>
      </c>
      <c r="D68">
        <v>34</v>
      </c>
    </row>
    <row r="69" spans="1:12" x14ac:dyDescent="0.25">
      <c r="A69" t="s">
        <v>12</v>
      </c>
      <c r="B69" s="1">
        <v>44931</v>
      </c>
      <c r="C69">
        <v>36.5</v>
      </c>
      <c r="D69">
        <v>25</v>
      </c>
      <c r="L69" t="s">
        <v>54</v>
      </c>
    </row>
    <row r="70" spans="1:12" x14ac:dyDescent="0.25">
      <c r="A70" t="s">
        <v>13</v>
      </c>
      <c r="B70" s="1">
        <v>44931</v>
      </c>
      <c r="C70">
        <v>36</v>
      </c>
      <c r="D70">
        <v>22.5</v>
      </c>
    </row>
    <row r="71" spans="1:12" x14ac:dyDescent="0.25">
      <c r="A71" t="s">
        <v>14</v>
      </c>
      <c r="B71" s="1">
        <v>44931</v>
      </c>
      <c r="C71">
        <v>42</v>
      </c>
      <c r="D71">
        <v>27</v>
      </c>
    </row>
    <row r="72" spans="1:12" x14ac:dyDescent="0.25">
      <c r="A72" t="s">
        <v>15</v>
      </c>
      <c r="B72" s="1">
        <v>44931</v>
      </c>
      <c r="C72">
        <v>37</v>
      </c>
      <c r="D72">
        <v>20</v>
      </c>
    </row>
    <row r="73" spans="1:12" x14ac:dyDescent="0.25">
      <c r="A73" t="s">
        <v>16</v>
      </c>
      <c r="B73" s="1">
        <v>44931</v>
      </c>
      <c r="C73">
        <v>34.5</v>
      </c>
      <c r="D73">
        <v>20</v>
      </c>
    </row>
    <row r="74" spans="1:12" x14ac:dyDescent="0.25">
      <c r="A74" t="s">
        <v>17</v>
      </c>
      <c r="B74" s="1">
        <v>44931</v>
      </c>
      <c r="C74">
        <v>36</v>
      </c>
      <c r="D74">
        <v>27</v>
      </c>
    </row>
    <row r="75" spans="1:12" x14ac:dyDescent="0.25">
      <c r="A75" t="s">
        <v>18</v>
      </c>
      <c r="B75" s="1">
        <v>44931</v>
      </c>
      <c r="C75">
        <v>38</v>
      </c>
      <c r="D75">
        <v>13</v>
      </c>
    </row>
    <row r="76" spans="1:12" x14ac:dyDescent="0.25">
      <c r="A76" t="s">
        <v>19</v>
      </c>
      <c r="B76" s="1">
        <v>44931</v>
      </c>
      <c r="C76">
        <v>35.5</v>
      </c>
      <c r="D76">
        <v>12</v>
      </c>
    </row>
    <row r="77" spans="1:12" x14ac:dyDescent="0.25">
      <c r="A77" t="s">
        <v>20</v>
      </c>
      <c r="B77" s="1">
        <v>44931</v>
      </c>
      <c r="C77">
        <v>35</v>
      </c>
      <c r="D77">
        <v>13</v>
      </c>
    </row>
    <row r="78" spans="1:12" x14ac:dyDescent="0.25">
      <c r="A78" t="s">
        <v>21</v>
      </c>
      <c r="B78" s="1">
        <v>44931</v>
      </c>
      <c r="C78">
        <v>33</v>
      </c>
      <c r="D78">
        <v>23</v>
      </c>
    </row>
    <row r="79" spans="1:12" x14ac:dyDescent="0.25">
      <c r="A79" t="s">
        <v>22</v>
      </c>
      <c r="B79" s="1">
        <v>44931</v>
      </c>
      <c r="C79">
        <v>32.5</v>
      </c>
      <c r="D79">
        <v>22.5</v>
      </c>
    </row>
    <row r="80" spans="1:12" x14ac:dyDescent="0.25">
      <c r="A80" t="s">
        <v>23</v>
      </c>
      <c r="B80" s="1">
        <v>44931</v>
      </c>
      <c r="C80">
        <v>37</v>
      </c>
      <c r="D80">
        <v>28.5</v>
      </c>
    </row>
    <row r="81" spans="1:11" x14ac:dyDescent="0.25">
      <c r="A81" t="s">
        <v>24</v>
      </c>
      <c r="B81" s="1">
        <v>44931</v>
      </c>
      <c r="C81">
        <v>35</v>
      </c>
      <c r="D81">
        <v>16</v>
      </c>
    </row>
    <row r="82" spans="1:11" x14ac:dyDescent="0.25">
      <c r="A82" t="s">
        <v>25</v>
      </c>
      <c r="B82" s="1">
        <v>44931</v>
      </c>
      <c r="C82">
        <v>37</v>
      </c>
      <c r="D82">
        <v>22</v>
      </c>
    </row>
    <row r="83" spans="1:11" x14ac:dyDescent="0.25">
      <c r="A83" t="s">
        <v>26</v>
      </c>
      <c r="B83" s="1">
        <v>44931</v>
      </c>
      <c r="C83">
        <v>33.5</v>
      </c>
      <c r="D83">
        <v>26</v>
      </c>
    </row>
    <row r="84" spans="1:11" x14ac:dyDescent="0.25">
      <c r="A84" t="s">
        <v>27</v>
      </c>
      <c r="B84" s="1">
        <v>44931</v>
      </c>
      <c r="C84">
        <v>40.5</v>
      </c>
      <c r="D84">
        <v>32</v>
      </c>
      <c r="I84">
        <v>0</v>
      </c>
      <c r="J84">
        <f t="shared" ref="J84:J109" si="0">CONVERT(I84,"in", "cm")</f>
        <v>0</v>
      </c>
    </row>
    <row r="85" spans="1:11" x14ac:dyDescent="0.25">
      <c r="A85" t="s">
        <v>28</v>
      </c>
      <c r="B85" s="1">
        <v>44931</v>
      </c>
      <c r="C85">
        <v>46.5</v>
      </c>
      <c r="D85">
        <v>20</v>
      </c>
    </row>
    <row r="86" spans="1:11" x14ac:dyDescent="0.25">
      <c r="A86" t="s">
        <v>29</v>
      </c>
      <c r="B86" s="1">
        <v>44931</v>
      </c>
      <c r="C86">
        <v>19</v>
      </c>
      <c r="D86">
        <v>10</v>
      </c>
      <c r="K86">
        <v>22</v>
      </c>
    </row>
    <row r="87" spans="1:11" x14ac:dyDescent="0.25">
      <c r="A87" t="s">
        <v>30</v>
      </c>
      <c r="B87" s="1">
        <v>44931</v>
      </c>
      <c r="C87">
        <v>24</v>
      </c>
      <c r="D87">
        <v>19</v>
      </c>
      <c r="K87">
        <v>22</v>
      </c>
    </row>
    <row r="88" spans="1:11" x14ac:dyDescent="0.25">
      <c r="A88" t="s">
        <v>31</v>
      </c>
      <c r="B88" s="1">
        <v>44931</v>
      </c>
      <c r="C88">
        <v>21</v>
      </c>
      <c r="D88">
        <v>12</v>
      </c>
      <c r="I88">
        <f>1.1-0.8</f>
        <v>0.30000000000000004</v>
      </c>
      <c r="J88">
        <f>CONVERT(I88,"ft", "cm")</f>
        <v>9.1440000000000001</v>
      </c>
      <c r="K88">
        <v>26</v>
      </c>
    </row>
    <row r="89" spans="1:11" x14ac:dyDescent="0.25">
      <c r="A89" t="s">
        <v>32</v>
      </c>
      <c r="B89" s="1">
        <v>44931</v>
      </c>
      <c r="C89">
        <v>34.5</v>
      </c>
      <c r="D89">
        <v>20</v>
      </c>
      <c r="I89">
        <v>0</v>
      </c>
      <c r="J89">
        <f>CONVERT(I89,"ft", "cm")</f>
        <v>0</v>
      </c>
      <c r="K89">
        <v>17</v>
      </c>
    </row>
    <row r="90" spans="1:11" x14ac:dyDescent="0.25">
      <c r="A90" t="s">
        <v>33</v>
      </c>
      <c r="B90" s="1">
        <v>44931</v>
      </c>
      <c r="C90">
        <v>20</v>
      </c>
      <c r="D90">
        <v>15</v>
      </c>
      <c r="K90">
        <v>27</v>
      </c>
    </row>
    <row r="91" spans="1:11" x14ac:dyDescent="0.25">
      <c r="A91" t="s">
        <v>34</v>
      </c>
      <c r="B91" s="1">
        <v>44931</v>
      </c>
      <c r="C91">
        <v>32</v>
      </c>
      <c r="D91">
        <v>17</v>
      </c>
      <c r="K91">
        <v>27</v>
      </c>
    </row>
    <row r="92" spans="1:11" x14ac:dyDescent="0.25">
      <c r="A92" t="s">
        <v>35</v>
      </c>
      <c r="B92" s="1">
        <v>44931</v>
      </c>
      <c r="C92">
        <v>28.5</v>
      </c>
      <c r="D92">
        <v>23.5</v>
      </c>
      <c r="K92">
        <v>23.5</v>
      </c>
    </row>
    <row r="93" spans="1:11" x14ac:dyDescent="0.25">
      <c r="A93" t="s">
        <v>36</v>
      </c>
      <c r="B93" s="1">
        <v>44931</v>
      </c>
      <c r="C93">
        <v>33.5</v>
      </c>
      <c r="D93">
        <v>24</v>
      </c>
      <c r="K93">
        <v>25</v>
      </c>
    </row>
    <row r="94" spans="1:11" x14ac:dyDescent="0.25">
      <c r="A94" t="s">
        <v>37</v>
      </c>
      <c r="B94" s="1">
        <v>44931</v>
      </c>
      <c r="C94">
        <v>25</v>
      </c>
      <c r="D94">
        <v>19.5</v>
      </c>
      <c r="K94">
        <v>20.5</v>
      </c>
    </row>
    <row r="95" spans="1:11" x14ac:dyDescent="0.25">
      <c r="A95" t="s">
        <v>38</v>
      </c>
      <c r="B95" s="1">
        <v>44931</v>
      </c>
      <c r="C95">
        <v>20</v>
      </c>
      <c r="D95">
        <v>17</v>
      </c>
    </row>
    <row r="96" spans="1:11" x14ac:dyDescent="0.25">
      <c r="A96" t="s">
        <v>39</v>
      </c>
      <c r="B96" s="1">
        <v>44931</v>
      </c>
      <c r="C96">
        <v>36</v>
      </c>
      <c r="D96">
        <v>26</v>
      </c>
    </row>
    <row r="97" spans="1:11" x14ac:dyDescent="0.25">
      <c r="A97" t="s">
        <v>40</v>
      </c>
      <c r="B97" s="1">
        <v>44931</v>
      </c>
      <c r="C97">
        <v>29</v>
      </c>
      <c r="D97">
        <v>22</v>
      </c>
    </row>
    <row r="98" spans="1:11" x14ac:dyDescent="0.25">
      <c r="A98" t="s">
        <v>41</v>
      </c>
      <c r="B98" s="1">
        <v>44931</v>
      </c>
      <c r="C98">
        <v>32</v>
      </c>
      <c r="D98">
        <v>23</v>
      </c>
      <c r="K98">
        <v>30</v>
      </c>
    </row>
    <row r="99" spans="1:11" x14ac:dyDescent="0.25">
      <c r="A99" t="s">
        <v>42</v>
      </c>
      <c r="B99" s="1">
        <v>44931</v>
      </c>
      <c r="C99">
        <v>26</v>
      </c>
      <c r="D99">
        <v>17.5</v>
      </c>
    </row>
    <row r="100" spans="1:11" x14ac:dyDescent="0.25">
      <c r="A100" t="s">
        <v>43</v>
      </c>
      <c r="B100" s="1">
        <v>44931</v>
      </c>
      <c r="C100">
        <v>23</v>
      </c>
      <c r="D100">
        <v>16</v>
      </c>
    </row>
    <row r="101" spans="1:11" x14ac:dyDescent="0.25">
      <c r="A101" t="s">
        <v>44</v>
      </c>
      <c r="B101" s="1">
        <v>44931</v>
      </c>
      <c r="C101">
        <v>18</v>
      </c>
      <c r="D101">
        <v>10.5</v>
      </c>
    </row>
    <row r="102" spans="1:11" x14ac:dyDescent="0.25">
      <c r="A102" t="s">
        <v>45</v>
      </c>
      <c r="B102" s="1">
        <v>44931</v>
      </c>
      <c r="C102">
        <v>30</v>
      </c>
      <c r="D102">
        <v>20</v>
      </c>
    </row>
    <row r="103" spans="1:11" x14ac:dyDescent="0.25">
      <c r="A103" t="s">
        <v>46</v>
      </c>
      <c r="B103" s="1">
        <v>44931</v>
      </c>
      <c r="C103">
        <v>20</v>
      </c>
      <c r="D103">
        <v>19</v>
      </c>
      <c r="I103">
        <f>2.13-1.76</f>
        <v>0.36999999999999988</v>
      </c>
      <c r="J103">
        <f>CONVERT(I103,"ft", "cm")</f>
        <v>11.277599999999998</v>
      </c>
      <c r="K103">
        <v>19.5</v>
      </c>
    </row>
    <row r="104" spans="1:11" x14ac:dyDescent="0.25">
      <c r="A104" t="s">
        <v>47</v>
      </c>
      <c r="B104" s="1">
        <v>44931</v>
      </c>
      <c r="C104">
        <v>21</v>
      </c>
      <c r="D104">
        <v>10.5</v>
      </c>
      <c r="I104">
        <f>2.24-1.85</f>
        <v>0.39000000000000012</v>
      </c>
      <c r="J104">
        <f>CONVERT(I104,"ft", "cm")</f>
        <v>11.887200000000005</v>
      </c>
      <c r="K104">
        <v>21</v>
      </c>
    </row>
    <row r="105" spans="1:11" x14ac:dyDescent="0.25">
      <c r="A105" t="s">
        <v>48</v>
      </c>
      <c r="B105" s="1">
        <v>44931</v>
      </c>
      <c r="C105">
        <v>19</v>
      </c>
      <c r="D105">
        <v>13</v>
      </c>
    </row>
    <row r="106" spans="1:11" x14ac:dyDescent="0.25">
      <c r="A106" t="s">
        <v>49</v>
      </c>
      <c r="B106" s="1">
        <v>44931</v>
      </c>
      <c r="C106">
        <v>22.5</v>
      </c>
      <c r="D106">
        <v>18</v>
      </c>
    </row>
    <row r="107" spans="1:11" x14ac:dyDescent="0.25">
      <c r="A107" t="s">
        <v>50</v>
      </c>
      <c r="B107" s="1">
        <v>44931</v>
      </c>
      <c r="C107">
        <v>26</v>
      </c>
      <c r="D107">
        <v>22</v>
      </c>
    </row>
    <row r="108" spans="1:11" x14ac:dyDescent="0.25">
      <c r="A108" t="s">
        <v>51</v>
      </c>
      <c r="B108" s="1">
        <v>44931</v>
      </c>
      <c r="C108">
        <v>36</v>
      </c>
      <c r="D108">
        <v>32.5</v>
      </c>
    </row>
    <row r="109" spans="1:11" x14ac:dyDescent="0.25">
      <c r="A109" t="s">
        <v>52</v>
      </c>
      <c r="B109" s="1">
        <v>44931</v>
      </c>
      <c r="C109">
        <v>30</v>
      </c>
      <c r="D109">
        <v>24.5</v>
      </c>
      <c r="I109">
        <v>0</v>
      </c>
      <c r="J109">
        <f t="shared" si="0"/>
        <v>0</v>
      </c>
    </row>
    <row r="110" spans="1:11" x14ac:dyDescent="0.25">
      <c r="A110" t="s">
        <v>53</v>
      </c>
      <c r="B110" s="1">
        <v>44931</v>
      </c>
      <c r="C110">
        <v>39</v>
      </c>
      <c r="D110">
        <v>24</v>
      </c>
    </row>
    <row r="111" spans="1:11" x14ac:dyDescent="0.25">
      <c r="A111" t="s">
        <v>0</v>
      </c>
      <c r="B111" s="1">
        <v>44939</v>
      </c>
      <c r="C111">
        <v>29</v>
      </c>
      <c r="D111">
        <v>22</v>
      </c>
      <c r="E111">
        <v>23.7</v>
      </c>
      <c r="F111">
        <v>22.3</v>
      </c>
      <c r="G111">
        <f>E111-F111</f>
        <v>1.3999999999999986</v>
      </c>
      <c r="H111">
        <f>G111*2.54</f>
        <v>3.5559999999999965</v>
      </c>
    </row>
    <row r="112" spans="1:11" x14ac:dyDescent="0.25">
      <c r="A112" t="s">
        <v>1</v>
      </c>
      <c r="B112" s="1">
        <v>44939</v>
      </c>
      <c r="C112">
        <v>35</v>
      </c>
      <c r="D112">
        <v>29</v>
      </c>
      <c r="E112">
        <v>24.6</v>
      </c>
      <c r="F112">
        <v>21.6</v>
      </c>
      <c r="G112">
        <f t="shared" ref="G112:G175" si="1">E112-F112</f>
        <v>3</v>
      </c>
      <c r="H112">
        <f t="shared" ref="H112:H175" si="2">G112*2.54</f>
        <v>7.62</v>
      </c>
    </row>
    <row r="113" spans="1:8" x14ac:dyDescent="0.25">
      <c r="A113" t="s">
        <v>2</v>
      </c>
      <c r="B113" s="1">
        <v>44939</v>
      </c>
      <c r="C113">
        <v>26</v>
      </c>
      <c r="D113">
        <v>22</v>
      </c>
      <c r="E113">
        <v>23.6</v>
      </c>
      <c r="F113">
        <v>21.6</v>
      </c>
      <c r="G113">
        <f t="shared" si="1"/>
        <v>2</v>
      </c>
      <c r="H113">
        <f t="shared" si="2"/>
        <v>5.08</v>
      </c>
    </row>
    <row r="114" spans="1:8" x14ac:dyDescent="0.25">
      <c r="A114" t="s">
        <v>3</v>
      </c>
      <c r="B114" s="1">
        <v>44939</v>
      </c>
      <c r="C114">
        <v>7</v>
      </c>
      <c r="D114" t="s">
        <v>55</v>
      </c>
      <c r="E114">
        <v>21.7</v>
      </c>
      <c r="F114">
        <v>21.6</v>
      </c>
      <c r="G114">
        <f t="shared" si="1"/>
        <v>9.9999999999997868E-2</v>
      </c>
      <c r="H114">
        <f t="shared" si="2"/>
        <v>0.25399999999999456</v>
      </c>
    </row>
    <row r="115" spans="1:8" x14ac:dyDescent="0.25">
      <c r="A115" t="s">
        <v>4</v>
      </c>
      <c r="B115" s="1">
        <v>44939</v>
      </c>
      <c r="C115">
        <v>38</v>
      </c>
      <c r="D115">
        <v>27</v>
      </c>
      <c r="E115">
        <v>24.8</v>
      </c>
      <c r="F115">
        <v>21.6</v>
      </c>
      <c r="G115">
        <f t="shared" si="1"/>
        <v>3.1999999999999993</v>
      </c>
      <c r="H115">
        <f t="shared" si="2"/>
        <v>8.1279999999999983</v>
      </c>
    </row>
    <row r="116" spans="1:8" x14ac:dyDescent="0.25">
      <c r="A116" t="s">
        <v>5</v>
      </c>
      <c r="B116" s="1">
        <v>44939</v>
      </c>
      <c r="C116">
        <v>22</v>
      </c>
      <c r="D116">
        <v>23</v>
      </c>
      <c r="E116">
        <v>23.6</v>
      </c>
      <c r="F116">
        <v>21.6</v>
      </c>
      <c r="G116">
        <f t="shared" si="1"/>
        <v>2</v>
      </c>
      <c r="H116">
        <f t="shared" si="2"/>
        <v>5.08</v>
      </c>
    </row>
    <row r="117" spans="1:8" x14ac:dyDescent="0.25">
      <c r="A117" t="s">
        <v>6</v>
      </c>
      <c r="B117" s="1">
        <v>44939</v>
      </c>
      <c r="C117">
        <v>32</v>
      </c>
      <c r="D117">
        <v>28</v>
      </c>
      <c r="E117">
        <v>24.3</v>
      </c>
      <c r="F117">
        <v>21.6</v>
      </c>
      <c r="G117">
        <f t="shared" si="1"/>
        <v>2.6999999999999993</v>
      </c>
      <c r="H117">
        <f t="shared" si="2"/>
        <v>6.8579999999999979</v>
      </c>
    </row>
    <row r="118" spans="1:8" x14ac:dyDescent="0.25">
      <c r="A118" t="s">
        <v>7</v>
      </c>
      <c r="B118" s="1">
        <v>44939</v>
      </c>
      <c r="C118">
        <v>37</v>
      </c>
      <c r="D118">
        <v>33</v>
      </c>
      <c r="E118">
        <v>24.6</v>
      </c>
      <c r="F118">
        <v>21.6</v>
      </c>
      <c r="G118">
        <f t="shared" si="1"/>
        <v>3</v>
      </c>
      <c r="H118">
        <f t="shared" si="2"/>
        <v>7.62</v>
      </c>
    </row>
    <row r="119" spans="1:8" x14ac:dyDescent="0.25">
      <c r="A119" t="s">
        <v>8</v>
      </c>
      <c r="B119" s="1">
        <v>44939</v>
      </c>
      <c r="C119">
        <v>38</v>
      </c>
      <c r="D119">
        <v>31</v>
      </c>
      <c r="E119">
        <v>24.9</v>
      </c>
      <c r="F119">
        <v>21.6</v>
      </c>
      <c r="G119">
        <f t="shared" si="1"/>
        <v>3.2999999999999972</v>
      </c>
      <c r="H119">
        <f t="shared" si="2"/>
        <v>8.3819999999999926</v>
      </c>
    </row>
    <row r="120" spans="1:8" x14ac:dyDescent="0.25">
      <c r="A120" t="s">
        <v>9</v>
      </c>
      <c r="B120" s="1">
        <v>44939</v>
      </c>
      <c r="C120">
        <v>26</v>
      </c>
      <c r="D120">
        <v>22</v>
      </c>
      <c r="E120">
        <v>24.1</v>
      </c>
      <c r="F120">
        <v>21.6</v>
      </c>
      <c r="G120">
        <f t="shared" si="1"/>
        <v>2.5</v>
      </c>
      <c r="H120">
        <f t="shared" si="2"/>
        <v>6.35</v>
      </c>
    </row>
    <row r="121" spans="1:8" x14ac:dyDescent="0.25">
      <c r="A121" t="s">
        <v>10</v>
      </c>
      <c r="B121" s="1">
        <v>44939</v>
      </c>
      <c r="C121">
        <v>29</v>
      </c>
      <c r="D121">
        <v>22</v>
      </c>
      <c r="E121">
        <v>23.6</v>
      </c>
      <c r="F121">
        <v>21.6</v>
      </c>
      <c r="G121">
        <f t="shared" si="1"/>
        <v>2</v>
      </c>
      <c r="H121">
        <f t="shared" si="2"/>
        <v>5.08</v>
      </c>
    </row>
    <row r="122" spans="1:8" x14ac:dyDescent="0.25">
      <c r="A122" t="s">
        <v>11</v>
      </c>
      <c r="B122" s="1">
        <v>44939</v>
      </c>
      <c r="C122">
        <v>38.5</v>
      </c>
      <c r="D122">
        <v>31</v>
      </c>
      <c r="E122">
        <v>24.7</v>
      </c>
      <c r="F122">
        <v>21.6</v>
      </c>
      <c r="G122">
        <f t="shared" si="1"/>
        <v>3.0999999999999979</v>
      </c>
      <c r="H122">
        <f t="shared" si="2"/>
        <v>7.8739999999999943</v>
      </c>
    </row>
    <row r="123" spans="1:8" x14ac:dyDescent="0.25">
      <c r="A123" t="s">
        <v>12</v>
      </c>
      <c r="B123" s="1">
        <v>44939</v>
      </c>
      <c r="C123">
        <v>32</v>
      </c>
      <c r="D123">
        <v>19</v>
      </c>
      <c r="E123">
        <v>23.3</v>
      </c>
      <c r="F123">
        <v>21.6</v>
      </c>
      <c r="G123">
        <f t="shared" si="1"/>
        <v>1.6999999999999993</v>
      </c>
      <c r="H123">
        <f t="shared" si="2"/>
        <v>4.3179999999999978</v>
      </c>
    </row>
    <row r="124" spans="1:8" x14ac:dyDescent="0.25">
      <c r="A124" t="s">
        <v>13</v>
      </c>
      <c r="B124" s="1">
        <v>44939</v>
      </c>
      <c r="C124">
        <v>28</v>
      </c>
      <c r="D124">
        <v>17</v>
      </c>
      <c r="E124">
        <v>23.4</v>
      </c>
      <c r="F124">
        <v>21.7</v>
      </c>
      <c r="G124">
        <f t="shared" si="1"/>
        <v>1.6999999999999993</v>
      </c>
      <c r="H124">
        <f t="shared" si="2"/>
        <v>4.3179999999999978</v>
      </c>
    </row>
    <row r="125" spans="1:8" x14ac:dyDescent="0.25">
      <c r="A125" t="s">
        <v>14</v>
      </c>
      <c r="B125" s="1">
        <v>44939</v>
      </c>
      <c r="C125">
        <v>33</v>
      </c>
      <c r="D125">
        <v>25</v>
      </c>
      <c r="E125">
        <v>24.3</v>
      </c>
      <c r="F125">
        <v>21.7</v>
      </c>
      <c r="G125">
        <f t="shared" si="1"/>
        <v>2.6000000000000014</v>
      </c>
      <c r="H125">
        <f t="shared" si="2"/>
        <v>6.6040000000000036</v>
      </c>
    </row>
    <row r="126" spans="1:8" x14ac:dyDescent="0.25">
      <c r="A126" t="s">
        <v>15</v>
      </c>
      <c r="B126" s="1">
        <v>44939</v>
      </c>
      <c r="C126">
        <v>41</v>
      </c>
      <c r="D126">
        <v>23</v>
      </c>
      <c r="E126">
        <v>23.8</v>
      </c>
      <c r="F126">
        <v>21.6</v>
      </c>
      <c r="G126">
        <f t="shared" si="1"/>
        <v>2.1999999999999993</v>
      </c>
      <c r="H126">
        <f t="shared" si="2"/>
        <v>5.5879999999999983</v>
      </c>
    </row>
    <row r="127" spans="1:8" x14ac:dyDescent="0.25">
      <c r="A127" t="s">
        <v>16</v>
      </c>
      <c r="B127" s="1">
        <v>44939</v>
      </c>
      <c r="C127">
        <v>31</v>
      </c>
      <c r="D127">
        <v>28</v>
      </c>
      <c r="E127">
        <v>24.5</v>
      </c>
      <c r="F127">
        <v>21.7</v>
      </c>
      <c r="G127">
        <f t="shared" si="1"/>
        <v>2.8000000000000007</v>
      </c>
      <c r="H127">
        <f t="shared" si="2"/>
        <v>7.1120000000000019</v>
      </c>
    </row>
    <row r="128" spans="1:8" x14ac:dyDescent="0.25">
      <c r="A128" t="s">
        <v>17</v>
      </c>
      <c r="B128" s="1">
        <v>44939</v>
      </c>
      <c r="C128">
        <v>33</v>
      </c>
      <c r="D128">
        <v>27</v>
      </c>
      <c r="E128">
        <v>24.4</v>
      </c>
      <c r="F128">
        <v>21.7</v>
      </c>
      <c r="G128">
        <f t="shared" si="1"/>
        <v>2.6999999999999993</v>
      </c>
      <c r="H128">
        <f t="shared" si="2"/>
        <v>6.8579999999999979</v>
      </c>
    </row>
    <row r="129" spans="1:11" x14ac:dyDescent="0.25">
      <c r="A129" t="s">
        <v>18</v>
      </c>
      <c r="B129" s="1">
        <v>44939</v>
      </c>
      <c r="C129">
        <v>35</v>
      </c>
      <c r="D129">
        <v>22</v>
      </c>
      <c r="E129">
        <v>23.6</v>
      </c>
      <c r="F129">
        <v>21.7</v>
      </c>
      <c r="G129">
        <f t="shared" si="1"/>
        <v>1.9000000000000021</v>
      </c>
      <c r="H129">
        <f t="shared" si="2"/>
        <v>4.8260000000000058</v>
      </c>
    </row>
    <row r="130" spans="1:11" x14ac:dyDescent="0.25">
      <c r="A130" t="s">
        <v>19</v>
      </c>
      <c r="B130" s="1">
        <v>44939</v>
      </c>
      <c r="C130">
        <v>38</v>
      </c>
      <c r="D130">
        <v>34</v>
      </c>
      <c r="E130">
        <v>25.1</v>
      </c>
      <c r="F130">
        <v>21.7</v>
      </c>
      <c r="G130">
        <f t="shared" si="1"/>
        <v>3.4000000000000021</v>
      </c>
      <c r="H130">
        <f t="shared" si="2"/>
        <v>8.6360000000000063</v>
      </c>
    </row>
    <row r="131" spans="1:11" x14ac:dyDescent="0.25">
      <c r="A131" t="s">
        <v>20</v>
      </c>
      <c r="B131" s="1">
        <v>44939</v>
      </c>
      <c r="C131">
        <v>34</v>
      </c>
      <c r="D131">
        <v>25</v>
      </c>
      <c r="E131">
        <v>24</v>
      </c>
      <c r="F131">
        <v>21.7</v>
      </c>
      <c r="G131">
        <f t="shared" si="1"/>
        <v>2.3000000000000007</v>
      </c>
      <c r="H131">
        <f t="shared" si="2"/>
        <v>5.8420000000000023</v>
      </c>
    </row>
    <row r="132" spans="1:11" x14ac:dyDescent="0.25">
      <c r="A132" t="s">
        <v>21</v>
      </c>
      <c r="B132" s="1">
        <v>44939</v>
      </c>
      <c r="C132">
        <v>32</v>
      </c>
      <c r="D132">
        <v>28</v>
      </c>
      <c r="E132">
        <v>24.7</v>
      </c>
      <c r="F132">
        <v>21.7</v>
      </c>
      <c r="G132">
        <f t="shared" si="1"/>
        <v>3</v>
      </c>
      <c r="H132">
        <f t="shared" si="2"/>
        <v>7.62</v>
      </c>
    </row>
    <row r="133" spans="1:11" x14ac:dyDescent="0.25">
      <c r="A133" t="s">
        <v>22</v>
      </c>
      <c r="B133" s="1">
        <v>44939</v>
      </c>
      <c r="C133">
        <v>30</v>
      </c>
      <c r="D133">
        <v>25</v>
      </c>
      <c r="E133">
        <v>23.9</v>
      </c>
      <c r="F133">
        <v>21.7</v>
      </c>
      <c r="G133">
        <f t="shared" si="1"/>
        <v>2.1999999999999993</v>
      </c>
      <c r="H133">
        <f t="shared" si="2"/>
        <v>5.5879999999999983</v>
      </c>
    </row>
    <row r="134" spans="1:11" x14ac:dyDescent="0.25">
      <c r="A134" t="s">
        <v>23</v>
      </c>
      <c r="B134" s="1">
        <v>44939</v>
      </c>
      <c r="C134">
        <v>36</v>
      </c>
      <c r="D134">
        <v>30</v>
      </c>
      <c r="E134">
        <v>24.6</v>
      </c>
      <c r="F134">
        <v>21.7</v>
      </c>
      <c r="G134">
        <f t="shared" si="1"/>
        <v>2.9000000000000021</v>
      </c>
      <c r="H134">
        <f t="shared" si="2"/>
        <v>7.3660000000000059</v>
      </c>
    </row>
    <row r="135" spans="1:11" x14ac:dyDescent="0.25">
      <c r="A135" t="s">
        <v>24</v>
      </c>
      <c r="B135" s="1">
        <v>44939</v>
      </c>
      <c r="C135">
        <v>37</v>
      </c>
      <c r="D135">
        <v>24</v>
      </c>
      <c r="E135">
        <v>23.5</v>
      </c>
      <c r="F135">
        <v>21.7</v>
      </c>
      <c r="G135">
        <f t="shared" si="1"/>
        <v>1.8000000000000007</v>
      </c>
      <c r="H135">
        <f t="shared" si="2"/>
        <v>4.5720000000000018</v>
      </c>
    </row>
    <row r="136" spans="1:11" x14ac:dyDescent="0.25">
      <c r="A136" t="s">
        <v>25</v>
      </c>
      <c r="B136" s="1">
        <v>44939</v>
      </c>
      <c r="C136">
        <v>33</v>
      </c>
      <c r="D136">
        <v>30</v>
      </c>
      <c r="E136">
        <v>24.8</v>
      </c>
      <c r="F136">
        <v>21.7</v>
      </c>
      <c r="G136">
        <f t="shared" si="1"/>
        <v>3.1000000000000014</v>
      </c>
      <c r="H136">
        <f t="shared" si="2"/>
        <v>7.8740000000000041</v>
      </c>
    </row>
    <row r="137" spans="1:11" x14ac:dyDescent="0.25">
      <c r="A137" t="s">
        <v>26</v>
      </c>
      <c r="B137" s="1">
        <v>44939</v>
      </c>
      <c r="C137">
        <v>34</v>
      </c>
      <c r="D137">
        <v>20</v>
      </c>
      <c r="E137">
        <v>23.8</v>
      </c>
      <c r="F137">
        <v>21.7</v>
      </c>
      <c r="G137">
        <f t="shared" si="1"/>
        <v>2.1000000000000014</v>
      </c>
      <c r="H137">
        <f t="shared" si="2"/>
        <v>5.3340000000000041</v>
      </c>
    </row>
    <row r="138" spans="1:11" x14ac:dyDescent="0.25">
      <c r="A138" t="s">
        <v>27</v>
      </c>
      <c r="B138" s="1">
        <v>44939</v>
      </c>
      <c r="C138">
        <v>45</v>
      </c>
      <c r="D138">
        <v>37</v>
      </c>
      <c r="E138">
        <v>25.8</v>
      </c>
      <c r="F138">
        <v>21.7</v>
      </c>
      <c r="G138">
        <f t="shared" si="1"/>
        <v>4.1000000000000014</v>
      </c>
      <c r="H138">
        <f t="shared" si="2"/>
        <v>10.414000000000003</v>
      </c>
    </row>
    <row r="139" spans="1:11" x14ac:dyDescent="0.25">
      <c r="A139" t="s">
        <v>28</v>
      </c>
      <c r="B139" s="1">
        <v>44939</v>
      </c>
      <c r="C139">
        <v>33</v>
      </c>
      <c r="D139">
        <v>26</v>
      </c>
      <c r="E139">
        <v>24.2</v>
      </c>
      <c r="F139">
        <v>21.7</v>
      </c>
      <c r="G139">
        <f t="shared" si="1"/>
        <v>2.5</v>
      </c>
      <c r="H139">
        <f t="shared" si="2"/>
        <v>6.35</v>
      </c>
    </row>
    <row r="140" spans="1:11" x14ac:dyDescent="0.25">
      <c r="A140" t="s">
        <v>29</v>
      </c>
      <c r="B140" s="1">
        <v>44939</v>
      </c>
      <c r="C140">
        <v>18</v>
      </c>
      <c r="D140">
        <v>10</v>
      </c>
      <c r="E140">
        <v>22.6</v>
      </c>
      <c r="F140">
        <v>21.7</v>
      </c>
      <c r="G140">
        <f t="shared" si="1"/>
        <v>0.90000000000000213</v>
      </c>
      <c r="H140">
        <f t="shared" si="2"/>
        <v>2.2860000000000054</v>
      </c>
      <c r="K140">
        <v>19</v>
      </c>
    </row>
    <row r="141" spans="1:11" x14ac:dyDescent="0.25">
      <c r="A141" t="s">
        <v>30</v>
      </c>
      <c r="B141" s="1">
        <v>44939</v>
      </c>
      <c r="C141">
        <v>26</v>
      </c>
      <c r="D141">
        <v>22</v>
      </c>
      <c r="E141">
        <v>23.8</v>
      </c>
      <c r="F141">
        <v>21.7</v>
      </c>
      <c r="G141">
        <f t="shared" si="1"/>
        <v>2.1000000000000014</v>
      </c>
      <c r="H141">
        <f t="shared" si="2"/>
        <v>5.3340000000000041</v>
      </c>
      <c r="K141">
        <v>20</v>
      </c>
    </row>
    <row r="142" spans="1:11" x14ac:dyDescent="0.25">
      <c r="A142" t="s">
        <v>31</v>
      </c>
      <c r="B142" s="1">
        <v>44939</v>
      </c>
      <c r="C142">
        <v>22</v>
      </c>
      <c r="D142">
        <v>17</v>
      </c>
      <c r="E142">
        <v>23.3</v>
      </c>
      <c r="F142">
        <v>21.7</v>
      </c>
      <c r="G142">
        <f t="shared" si="1"/>
        <v>1.6000000000000014</v>
      </c>
      <c r="H142">
        <f t="shared" si="2"/>
        <v>4.0640000000000036</v>
      </c>
    </row>
    <row r="143" spans="1:11" x14ac:dyDescent="0.25">
      <c r="A143" t="s">
        <v>32</v>
      </c>
      <c r="B143" s="1">
        <v>44939</v>
      </c>
      <c r="C143">
        <v>31</v>
      </c>
      <c r="D143">
        <v>20</v>
      </c>
      <c r="E143">
        <v>23.4</v>
      </c>
      <c r="F143">
        <v>21.7</v>
      </c>
      <c r="G143">
        <f t="shared" si="1"/>
        <v>1.6999999999999993</v>
      </c>
      <c r="H143">
        <f t="shared" si="2"/>
        <v>4.3179999999999978</v>
      </c>
      <c r="K143">
        <v>16</v>
      </c>
    </row>
    <row r="144" spans="1:11" x14ac:dyDescent="0.25">
      <c r="A144" t="s">
        <v>33</v>
      </c>
      <c r="B144" s="1">
        <v>44939</v>
      </c>
      <c r="C144">
        <v>22</v>
      </c>
      <c r="D144">
        <v>13</v>
      </c>
      <c r="E144">
        <v>23</v>
      </c>
      <c r="F144">
        <v>21.7</v>
      </c>
      <c r="G144">
        <f t="shared" si="1"/>
        <v>1.3000000000000007</v>
      </c>
      <c r="H144">
        <f t="shared" si="2"/>
        <v>3.3020000000000018</v>
      </c>
    </row>
    <row r="145" spans="1:11" x14ac:dyDescent="0.25">
      <c r="A145" t="s">
        <v>34</v>
      </c>
      <c r="B145" s="1">
        <v>44939</v>
      </c>
      <c r="C145">
        <v>29</v>
      </c>
      <c r="D145">
        <v>26</v>
      </c>
      <c r="E145">
        <v>24.7</v>
      </c>
      <c r="F145">
        <v>21.7</v>
      </c>
      <c r="G145">
        <f t="shared" si="1"/>
        <v>3</v>
      </c>
      <c r="H145">
        <f t="shared" si="2"/>
        <v>7.62</v>
      </c>
      <c r="K145">
        <v>24</v>
      </c>
    </row>
    <row r="146" spans="1:11" x14ac:dyDescent="0.25">
      <c r="A146" t="s">
        <v>35</v>
      </c>
      <c r="B146" s="1">
        <v>44939</v>
      </c>
      <c r="C146">
        <v>29</v>
      </c>
      <c r="D146">
        <v>23</v>
      </c>
      <c r="E146">
        <v>23.9</v>
      </c>
      <c r="F146">
        <v>21.7</v>
      </c>
      <c r="G146">
        <f t="shared" si="1"/>
        <v>2.1999999999999993</v>
      </c>
      <c r="H146">
        <f t="shared" si="2"/>
        <v>5.5879999999999983</v>
      </c>
    </row>
    <row r="147" spans="1:11" x14ac:dyDescent="0.25">
      <c r="A147" t="s">
        <v>36</v>
      </c>
      <c r="B147" s="1">
        <v>44939</v>
      </c>
      <c r="C147">
        <v>32</v>
      </c>
      <c r="D147">
        <v>25</v>
      </c>
      <c r="E147">
        <v>23.7</v>
      </c>
      <c r="F147">
        <v>21.7</v>
      </c>
      <c r="G147">
        <f t="shared" si="1"/>
        <v>2</v>
      </c>
      <c r="H147">
        <f t="shared" si="2"/>
        <v>5.08</v>
      </c>
    </row>
    <row r="148" spans="1:11" x14ac:dyDescent="0.25">
      <c r="A148" t="s">
        <v>37</v>
      </c>
      <c r="B148" s="1">
        <v>44939</v>
      </c>
      <c r="C148">
        <v>26</v>
      </c>
      <c r="D148">
        <v>20</v>
      </c>
      <c r="E148">
        <v>23.4</v>
      </c>
      <c r="F148">
        <v>21.7</v>
      </c>
      <c r="G148">
        <f t="shared" si="1"/>
        <v>1.6999999999999993</v>
      </c>
      <c r="H148">
        <f t="shared" si="2"/>
        <v>4.3179999999999978</v>
      </c>
      <c r="K148">
        <v>23</v>
      </c>
    </row>
    <row r="149" spans="1:11" x14ac:dyDescent="0.25">
      <c r="A149" t="s">
        <v>38</v>
      </c>
      <c r="B149" s="1">
        <v>44939</v>
      </c>
      <c r="C149">
        <v>25</v>
      </c>
      <c r="D149">
        <v>16</v>
      </c>
      <c r="E149">
        <v>23.5</v>
      </c>
      <c r="F149">
        <v>21.7</v>
      </c>
      <c r="G149">
        <f t="shared" si="1"/>
        <v>1.8000000000000007</v>
      </c>
      <c r="H149">
        <f t="shared" si="2"/>
        <v>4.5720000000000018</v>
      </c>
    </row>
    <row r="150" spans="1:11" x14ac:dyDescent="0.25">
      <c r="A150" t="s">
        <v>39</v>
      </c>
      <c r="B150" s="1">
        <v>44939</v>
      </c>
      <c r="C150">
        <v>28</v>
      </c>
      <c r="D150">
        <v>25</v>
      </c>
      <c r="E150">
        <v>23.8</v>
      </c>
      <c r="F150">
        <v>21.7</v>
      </c>
      <c r="G150">
        <f t="shared" si="1"/>
        <v>2.1000000000000014</v>
      </c>
      <c r="H150">
        <f t="shared" si="2"/>
        <v>5.3340000000000041</v>
      </c>
    </row>
    <row r="151" spans="1:11" x14ac:dyDescent="0.25">
      <c r="A151" t="s">
        <v>40</v>
      </c>
      <c r="B151" s="1">
        <v>44939</v>
      </c>
      <c r="C151">
        <v>32</v>
      </c>
      <c r="D151">
        <v>26</v>
      </c>
      <c r="E151">
        <v>24.1</v>
      </c>
      <c r="F151">
        <v>21.7</v>
      </c>
      <c r="G151">
        <f t="shared" si="1"/>
        <v>2.4000000000000021</v>
      </c>
      <c r="H151">
        <f t="shared" si="2"/>
        <v>6.0960000000000054</v>
      </c>
    </row>
    <row r="152" spans="1:11" x14ac:dyDescent="0.25">
      <c r="A152" t="s">
        <v>41</v>
      </c>
      <c r="B152" s="1">
        <v>44939</v>
      </c>
      <c r="C152">
        <v>31</v>
      </c>
      <c r="D152">
        <v>28</v>
      </c>
      <c r="E152">
        <v>24.4</v>
      </c>
      <c r="F152">
        <v>21.7</v>
      </c>
      <c r="G152">
        <f t="shared" si="1"/>
        <v>2.6999999999999993</v>
      </c>
      <c r="H152">
        <f t="shared" si="2"/>
        <v>6.8579999999999979</v>
      </c>
      <c r="K152">
        <v>31</v>
      </c>
    </row>
    <row r="153" spans="1:11" x14ac:dyDescent="0.25">
      <c r="A153" t="s">
        <v>42</v>
      </c>
      <c r="B153" s="1">
        <v>44939</v>
      </c>
      <c r="C153">
        <v>28</v>
      </c>
      <c r="D153">
        <v>26</v>
      </c>
      <c r="E153">
        <v>24.1</v>
      </c>
      <c r="F153">
        <v>21.7</v>
      </c>
      <c r="G153">
        <f t="shared" si="1"/>
        <v>2.4000000000000021</v>
      </c>
      <c r="H153">
        <f t="shared" si="2"/>
        <v>6.0960000000000054</v>
      </c>
    </row>
    <row r="154" spans="1:11" x14ac:dyDescent="0.25">
      <c r="A154" t="s">
        <v>43</v>
      </c>
      <c r="B154" s="1">
        <v>44939</v>
      </c>
      <c r="C154">
        <v>22</v>
      </c>
      <c r="D154">
        <v>15</v>
      </c>
      <c r="E154">
        <v>23</v>
      </c>
      <c r="F154">
        <v>21.7</v>
      </c>
      <c r="G154">
        <f t="shared" si="1"/>
        <v>1.3000000000000007</v>
      </c>
      <c r="H154">
        <f t="shared" si="2"/>
        <v>3.3020000000000018</v>
      </c>
    </row>
    <row r="155" spans="1:11" x14ac:dyDescent="0.25">
      <c r="A155" t="s">
        <v>44</v>
      </c>
      <c r="B155" s="1">
        <v>44939</v>
      </c>
      <c r="C155">
        <v>25</v>
      </c>
      <c r="D155">
        <v>19</v>
      </c>
      <c r="E155">
        <v>23.5</v>
      </c>
      <c r="F155">
        <v>21.7</v>
      </c>
      <c r="G155">
        <f t="shared" si="1"/>
        <v>1.8000000000000007</v>
      </c>
      <c r="H155">
        <f t="shared" si="2"/>
        <v>4.5720000000000018</v>
      </c>
    </row>
    <row r="156" spans="1:11" x14ac:dyDescent="0.25">
      <c r="A156" t="s">
        <v>45</v>
      </c>
      <c r="B156" s="1">
        <v>44939</v>
      </c>
    </row>
    <row r="157" spans="1:11" x14ac:dyDescent="0.25">
      <c r="A157" t="s">
        <v>46</v>
      </c>
      <c r="B157" s="1">
        <v>44939</v>
      </c>
      <c r="C157">
        <v>23</v>
      </c>
      <c r="D157">
        <v>15</v>
      </c>
      <c r="E157">
        <v>23.2</v>
      </c>
      <c r="F157">
        <v>21.7</v>
      </c>
      <c r="G157">
        <f t="shared" si="1"/>
        <v>1.5</v>
      </c>
      <c r="H157">
        <f t="shared" si="2"/>
        <v>3.81</v>
      </c>
      <c r="K157">
        <v>22</v>
      </c>
    </row>
    <row r="158" spans="1:11" x14ac:dyDescent="0.25">
      <c r="A158" t="s">
        <v>47</v>
      </c>
      <c r="B158" s="1">
        <v>44939</v>
      </c>
      <c r="C158">
        <v>20</v>
      </c>
      <c r="D158">
        <v>11</v>
      </c>
      <c r="E158">
        <v>22.2</v>
      </c>
      <c r="F158">
        <v>21.7</v>
      </c>
      <c r="G158">
        <f t="shared" si="1"/>
        <v>0.5</v>
      </c>
      <c r="H158">
        <f t="shared" si="2"/>
        <v>1.27</v>
      </c>
    </row>
    <row r="159" spans="1:11" x14ac:dyDescent="0.25">
      <c r="A159" t="s">
        <v>48</v>
      </c>
      <c r="B159" s="1">
        <v>44939</v>
      </c>
      <c r="C159">
        <v>19</v>
      </c>
      <c r="D159">
        <v>14</v>
      </c>
      <c r="E159">
        <v>23.8</v>
      </c>
      <c r="F159">
        <v>21.7</v>
      </c>
      <c r="G159">
        <f t="shared" si="1"/>
        <v>2.1000000000000014</v>
      </c>
      <c r="H159">
        <f t="shared" si="2"/>
        <v>5.3340000000000041</v>
      </c>
    </row>
    <row r="160" spans="1:11" x14ac:dyDescent="0.25">
      <c r="A160" t="s">
        <v>49</v>
      </c>
      <c r="B160" s="1">
        <v>44939</v>
      </c>
      <c r="C160">
        <v>20</v>
      </c>
      <c r="D160">
        <v>15</v>
      </c>
      <c r="E160">
        <v>23.4</v>
      </c>
      <c r="F160">
        <v>21.7</v>
      </c>
      <c r="G160">
        <f t="shared" si="1"/>
        <v>1.6999999999999993</v>
      </c>
      <c r="H160">
        <f t="shared" si="2"/>
        <v>4.3179999999999978</v>
      </c>
    </row>
    <row r="161" spans="1:12" x14ac:dyDescent="0.25">
      <c r="A161" t="s">
        <v>50</v>
      </c>
      <c r="B161" s="1">
        <v>44939</v>
      </c>
      <c r="C161">
        <v>29</v>
      </c>
      <c r="D161">
        <v>28</v>
      </c>
      <c r="E161">
        <v>24.4</v>
      </c>
      <c r="F161">
        <v>21.7</v>
      </c>
      <c r="G161">
        <f t="shared" si="1"/>
        <v>2.6999999999999993</v>
      </c>
      <c r="H161">
        <f t="shared" si="2"/>
        <v>6.8579999999999979</v>
      </c>
    </row>
    <row r="162" spans="1:12" x14ac:dyDescent="0.25">
      <c r="A162" t="s">
        <v>51</v>
      </c>
      <c r="B162" s="1">
        <v>44939</v>
      </c>
      <c r="C162">
        <v>38</v>
      </c>
      <c r="D162">
        <v>31</v>
      </c>
      <c r="E162">
        <v>24.9</v>
      </c>
      <c r="F162">
        <v>21.7</v>
      </c>
      <c r="G162">
        <f t="shared" si="1"/>
        <v>3.1999999999999993</v>
      </c>
      <c r="H162">
        <f t="shared" si="2"/>
        <v>8.1279999999999983</v>
      </c>
    </row>
    <row r="163" spans="1:12" x14ac:dyDescent="0.25">
      <c r="A163" t="s">
        <v>52</v>
      </c>
      <c r="B163" s="1">
        <v>44939</v>
      </c>
      <c r="C163">
        <v>40</v>
      </c>
      <c r="D163">
        <v>34</v>
      </c>
      <c r="E163">
        <v>25.2</v>
      </c>
      <c r="F163">
        <v>21.7</v>
      </c>
      <c r="G163">
        <f t="shared" si="1"/>
        <v>3.5</v>
      </c>
      <c r="H163">
        <f t="shared" si="2"/>
        <v>8.89</v>
      </c>
    </row>
    <row r="164" spans="1:12" x14ac:dyDescent="0.25">
      <c r="A164" t="s">
        <v>53</v>
      </c>
      <c r="B164" s="1">
        <v>44939</v>
      </c>
      <c r="C164">
        <v>40</v>
      </c>
      <c r="D164">
        <v>36</v>
      </c>
      <c r="E164">
        <v>25</v>
      </c>
      <c r="F164">
        <v>21.7</v>
      </c>
      <c r="G164">
        <f t="shared" si="1"/>
        <v>3.3000000000000007</v>
      </c>
      <c r="H164">
        <f t="shared" si="2"/>
        <v>8.3820000000000014</v>
      </c>
    </row>
    <row r="165" spans="1:12" x14ac:dyDescent="0.25">
      <c r="A165" t="s">
        <v>0</v>
      </c>
      <c r="B165" s="1">
        <v>44946</v>
      </c>
      <c r="C165">
        <v>40.5</v>
      </c>
      <c r="D165">
        <v>35</v>
      </c>
      <c r="E165">
        <v>25.2</v>
      </c>
      <c r="F165">
        <v>21.7</v>
      </c>
      <c r="G165">
        <f t="shared" si="1"/>
        <v>3.5</v>
      </c>
      <c r="H165">
        <f t="shared" si="2"/>
        <v>8.89</v>
      </c>
    </row>
    <row r="166" spans="1:12" x14ac:dyDescent="0.25">
      <c r="A166" t="s">
        <v>1</v>
      </c>
      <c r="B166" s="1">
        <v>44946</v>
      </c>
      <c r="C166">
        <v>43.5</v>
      </c>
      <c r="D166">
        <v>37</v>
      </c>
      <c r="E166">
        <v>25.4</v>
      </c>
      <c r="F166">
        <v>21.7</v>
      </c>
      <c r="G166">
        <f t="shared" si="1"/>
        <v>3.6999999999999993</v>
      </c>
      <c r="H166">
        <f t="shared" si="2"/>
        <v>9.3979999999999979</v>
      </c>
    </row>
    <row r="167" spans="1:12" x14ac:dyDescent="0.25">
      <c r="A167" t="s">
        <v>2</v>
      </c>
      <c r="B167" s="1">
        <v>44946</v>
      </c>
      <c r="C167">
        <v>33.5</v>
      </c>
      <c r="D167">
        <v>27</v>
      </c>
      <c r="E167">
        <v>24.6</v>
      </c>
      <c r="F167">
        <v>21.7</v>
      </c>
      <c r="G167">
        <f t="shared" si="1"/>
        <v>2.9000000000000021</v>
      </c>
      <c r="H167">
        <f t="shared" si="2"/>
        <v>7.3660000000000059</v>
      </c>
      <c r="I167">
        <v>0</v>
      </c>
      <c r="J167">
        <f>CONVERT(I167, "ft", "cm")</f>
        <v>0</v>
      </c>
    </row>
    <row r="168" spans="1:12" x14ac:dyDescent="0.25">
      <c r="A168" t="s">
        <v>3</v>
      </c>
      <c r="B168" s="1">
        <v>44946</v>
      </c>
      <c r="C168">
        <v>25</v>
      </c>
      <c r="D168">
        <v>21</v>
      </c>
      <c r="E168">
        <v>24.1</v>
      </c>
      <c r="F168">
        <v>21.7</v>
      </c>
      <c r="G168">
        <f t="shared" si="1"/>
        <v>2.4000000000000021</v>
      </c>
      <c r="H168">
        <f t="shared" si="2"/>
        <v>6.0960000000000054</v>
      </c>
      <c r="I168">
        <f>1.89-1.12</f>
        <v>0.7699999999999998</v>
      </c>
      <c r="J168">
        <f>CONVERT(I168, "ft", "cm")</f>
        <v>23.469599999999996</v>
      </c>
    </row>
    <row r="169" spans="1:12" x14ac:dyDescent="0.25">
      <c r="A169" t="s">
        <v>4</v>
      </c>
      <c r="B169" s="1">
        <v>44946</v>
      </c>
      <c r="C169">
        <v>29</v>
      </c>
      <c r="D169">
        <v>25</v>
      </c>
      <c r="E169">
        <v>24</v>
      </c>
      <c r="F169">
        <v>21.7</v>
      </c>
      <c r="G169">
        <f t="shared" si="1"/>
        <v>2.3000000000000007</v>
      </c>
      <c r="H169">
        <f t="shared" si="2"/>
        <v>5.8420000000000023</v>
      </c>
    </row>
    <row r="170" spans="1:12" x14ac:dyDescent="0.25">
      <c r="A170" t="s">
        <v>5</v>
      </c>
      <c r="B170" s="1">
        <v>44946</v>
      </c>
      <c r="C170">
        <v>28.5</v>
      </c>
      <c r="D170">
        <v>25</v>
      </c>
      <c r="E170">
        <v>24.1</v>
      </c>
      <c r="F170">
        <v>21.9</v>
      </c>
      <c r="G170">
        <f t="shared" si="1"/>
        <v>2.2000000000000028</v>
      </c>
      <c r="H170">
        <f t="shared" si="2"/>
        <v>5.5880000000000072</v>
      </c>
    </row>
    <row r="171" spans="1:12" x14ac:dyDescent="0.25">
      <c r="A171" t="s">
        <v>6</v>
      </c>
      <c r="B171" s="1">
        <v>44946</v>
      </c>
      <c r="C171">
        <v>40</v>
      </c>
      <c r="D171">
        <v>26</v>
      </c>
      <c r="E171">
        <v>24.9</v>
      </c>
      <c r="F171">
        <v>21.8</v>
      </c>
      <c r="G171">
        <f t="shared" si="1"/>
        <v>3.0999999999999979</v>
      </c>
      <c r="H171">
        <f t="shared" si="2"/>
        <v>7.8739999999999943</v>
      </c>
    </row>
    <row r="172" spans="1:12" x14ac:dyDescent="0.25">
      <c r="A172" t="s">
        <v>7</v>
      </c>
      <c r="B172" s="1">
        <v>44946</v>
      </c>
      <c r="C172">
        <v>40</v>
      </c>
      <c r="D172">
        <v>27</v>
      </c>
      <c r="E172">
        <v>24.7</v>
      </c>
      <c r="F172">
        <v>21.7</v>
      </c>
      <c r="G172">
        <f t="shared" si="1"/>
        <v>3</v>
      </c>
      <c r="H172">
        <f t="shared" si="2"/>
        <v>7.62</v>
      </c>
    </row>
    <row r="173" spans="1:12" x14ac:dyDescent="0.25">
      <c r="A173" t="s">
        <v>8</v>
      </c>
      <c r="B173" s="1">
        <v>44946</v>
      </c>
      <c r="C173">
        <v>43.5</v>
      </c>
      <c r="D173">
        <v>26.5</v>
      </c>
      <c r="E173">
        <v>24.3</v>
      </c>
      <c r="F173">
        <v>21.7</v>
      </c>
      <c r="G173">
        <f t="shared" si="1"/>
        <v>2.6000000000000014</v>
      </c>
      <c r="H173">
        <f t="shared" si="2"/>
        <v>6.6040000000000036</v>
      </c>
      <c r="L173" t="s">
        <v>59</v>
      </c>
    </row>
    <row r="174" spans="1:12" x14ac:dyDescent="0.25">
      <c r="A174" t="s">
        <v>9</v>
      </c>
      <c r="B174" s="1">
        <v>44946</v>
      </c>
      <c r="C174">
        <v>28.5</v>
      </c>
      <c r="D174">
        <v>24</v>
      </c>
      <c r="E174">
        <v>24.9</v>
      </c>
      <c r="F174">
        <v>21.7</v>
      </c>
      <c r="G174">
        <f t="shared" si="1"/>
        <v>3.1999999999999993</v>
      </c>
      <c r="H174">
        <f t="shared" si="2"/>
        <v>8.1279999999999983</v>
      </c>
    </row>
    <row r="175" spans="1:12" x14ac:dyDescent="0.25">
      <c r="A175" t="s">
        <v>10</v>
      </c>
      <c r="B175" s="1">
        <v>44946</v>
      </c>
      <c r="C175">
        <v>32</v>
      </c>
      <c r="D175">
        <v>27</v>
      </c>
      <c r="E175">
        <v>24.5</v>
      </c>
      <c r="F175">
        <v>21.7</v>
      </c>
      <c r="G175">
        <f t="shared" si="1"/>
        <v>2.8000000000000007</v>
      </c>
      <c r="H175">
        <f t="shared" si="2"/>
        <v>7.1120000000000019</v>
      </c>
    </row>
    <row r="176" spans="1:12" x14ac:dyDescent="0.25">
      <c r="A176" t="s">
        <v>11</v>
      </c>
      <c r="B176" s="1">
        <v>44946</v>
      </c>
      <c r="C176">
        <v>41.5</v>
      </c>
      <c r="D176">
        <v>34</v>
      </c>
      <c r="E176">
        <v>25.1</v>
      </c>
      <c r="F176">
        <v>21.8</v>
      </c>
      <c r="G176">
        <f t="shared" ref="G176:G218" si="3">E176-F176</f>
        <v>3.3000000000000007</v>
      </c>
      <c r="H176">
        <f t="shared" ref="H176:H218" si="4">G176*2.54</f>
        <v>8.3820000000000014</v>
      </c>
    </row>
    <row r="177" spans="1:10" x14ac:dyDescent="0.25">
      <c r="A177" t="s">
        <v>12</v>
      </c>
      <c r="B177" s="1">
        <v>44946</v>
      </c>
      <c r="C177">
        <v>37</v>
      </c>
      <c r="D177">
        <v>21</v>
      </c>
      <c r="E177">
        <v>23.8</v>
      </c>
      <c r="F177">
        <v>21.8</v>
      </c>
      <c r="G177">
        <f t="shared" si="3"/>
        <v>2</v>
      </c>
      <c r="H177">
        <f t="shared" si="4"/>
        <v>5.08</v>
      </c>
    </row>
    <row r="178" spans="1:10" x14ac:dyDescent="0.25">
      <c r="A178" t="s">
        <v>13</v>
      </c>
      <c r="B178" s="1">
        <v>44946</v>
      </c>
      <c r="C178">
        <v>43</v>
      </c>
      <c r="D178">
        <v>28</v>
      </c>
      <c r="E178">
        <v>25.6</v>
      </c>
      <c r="F178">
        <v>21.8</v>
      </c>
      <c r="G178">
        <f t="shared" si="3"/>
        <v>3.8000000000000007</v>
      </c>
      <c r="H178">
        <f t="shared" si="4"/>
        <v>9.6520000000000028</v>
      </c>
    </row>
    <row r="179" spans="1:10" x14ac:dyDescent="0.25">
      <c r="A179" t="s">
        <v>14</v>
      </c>
      <c r="B179" s="1">
        <v>44946</v>
      </c>
      <c r="C179">
        <v>44.5</v>
      </c>
      <c r="D179">
        <v>23</v>
      </c>
      <c r="E179">
        <v>25.1</v>
      </c>
      <c r="F179">
        <v>21.8</v>
      </c>
      <c r="G179">
        <f t="shared" si="3"/>
        <v>3.3000000000000007</v>
      </c>
      <c r="H179">
        <f t="shared" si="4"/>
        <v>8.3820000000000014</v>
      </c>
    </row>
    <row r="180" spans="1:10" x14ac:dyDescent="0.25">
      <c r="A180" t="s">
        <v>15</v>
      </c>
      <c r="B180" s="1">
        <v>44946</v>
      </c>
      <c r="C180">
        <v>47</v>
      </c>
      <c r="D180">
        <v>25</v>
      </c>
      <c r="E180">
        <v>24.8</v>
      </c>
      <c r="F180">
        <v>21.8</v>
      </c>
      <c r="G180">
        <f t="shared" si="3"/>
        <v>3</v>
      </c>
      <c r="H180">
        <f t="shared" si="4"/>
        <v>7.62</v>
      </c>
    </row>
    <row r="181" spans="1:10" x14ac:dyDescent="0.25">
      <c r="A181" t="s">
        <v>16</v>
      </c>
      <c r="B181" s="1">
        <v>44946</v>
      </c>
      <c r="C181">
        <v>36</v>
      </c>
      <c r="D181">
        <v>25</v>
      </c>
      <c r="E181">
        <v>25.2</v>
      </c>
      <c r="F181">
        <v>21.7</v>
      </c>
      <c r="G181">
        <f t="shared" si="3"/>
        <v>3.5</v>
      </c>
      <c r="H181">
        <f t="shared" si="4"/>
        <v>8.89</v>
      </c>
    </row>
    <row r="182" spans="1:10" x14ac:dyDescent="0.25">
      <c r="A182" t="s">
        <v>17</v>
      </c>
      <c r="B182" s="1">
        <v>44946</v>
      </c>
      <c r="C182">
        <v>46</v>
      </c>
      <c r="D182">
        <v>26</v>
      </c>
      <c r="E182">
        <v>25</v>
      </c>
      <c r="F182">
        <v>21.7</v>
      </c>
      <c r="G182">
        <f t="shared" si="3"/>
        <v>3.3000000000000007</v>
      </c>
      <c r="H182">
        <f t="shared" si="4"/>
        <v>8.3820000000000014</v>
      </c>
    </row>
    <row r="183" spans="1:10" x14ac:dyDescent="0.25">
      <c r="A183" t="s">
        <v>18</v>
      </c>
      <c r="B183" s="1">
        <v>44946</v>
      </c>
      <c r="C183">
        <v>36</v>
      </c>
      <c r="D183">
        <v>24</v>
      </c>
      <c r="E183">
        <v>24.1</v>
      </c>
      <c r="F183">
        <v>21.7</v>
      </c>
      <c r="G183">
        <f t="shared" si="3"/>
        <v>2.4000000000000021</v>
      </c>
      <c r="H183">
        <f t="shared" si="4"/>
        <v>6.0960000000000054</v>
      </c>
      <c r="I183">
        <v>0</v>
      </c>
      <c r="J183">
        <f>CONVERT(I183, "ft", "cm")</f>
        <v>0</v>
      </c>
    </row>
    <row r="184" spans="1:10" x14ac:dyDescent="0.25">
      <c r="A184" t="s">
        <v>19</v>
      </c>
      <c r="B184" s="1">
        <v>44946</v>
      </c>
      <c r="C184">
        <v>40.5</v>
      </c>
      <c r="D184">
        <v>37</v>
      </c>
      <c r="E184">
        <v>25.7</v>
      </c>
      <c r="F184">
        <v>21.7</v>
      </c>
      <c r="G184">
        <f t="shared" si="3"/>
        <v>4</v>
      </c>
      <c r="H184">
        <f t="shared" si="4"/>
        <v>10.16</v>
      </c>
      <c r="I184">
        <v>0</v>
      </c>
      <c r="J184">
        <f>CONVERT(I184, "ft", "cm")</f>
        <v>0</v>
      </c>
    </row>
    <row r="185" spans="1:10" x14ac:dyDescent="0.25">
      <c r="A185" t="s">
        <v>20</v>
      </c>
      <c r="B185" s="1">
        <v>44946</v>
      </c>
      <c r="C185">
        <v>33.5</v>
      </c>
      <c r="D185">
        <v>25</v>
      </c>
      <c r="E185">
        <v>24.6</v>
      </c>
      <c r="F185">
        <v>21.9</v>
      </c>
      <c r="G185">
        <f t="shared" si="3"/>
        <v>2.7000000000000028</v>
      </c>
      <c r="H185">
        <f t="shared" si="4"/>
        <v>6.8580000000000076</v>
      </c>
    </row>
    <row r="186" spans="1:10" x14ac:dyDescent="0.25">
      <c r="A186" t="s">
        <v>21</v>
      </c>
      <c r="B186" s="1">
        <v>44946</v>
      </c>
      <c r="C186">
        <v>38.5</v>
      </c>
      <c r="D186">
        <v>32</v>
      </c>
      <c r="E186">
        <v>25.1</v>
      </c>
      <c r="F186">
        <v>21.9</v>
      </c>
      <c r="G186">
        <f t="shared" si="3"/>
        <v>3.2000000000000028</v>
      </c>
      <c r="H186">
        <f t="shared" si="4"/>
        <v>8.1280000000000072</v>
      </c>
      <c r="I186">
        <v>0</v>
      </c>
      <c r="J186">
        <f>CONVERT(I186, "ft", "cm")</f>
        <v>0</v>
      </c>
    </row>
    <row r="187" spans="1:10" x14ac:dyDescent="0.25">
      <c r="A187" t="s">
        <v>22</v>
      </c>
      <c r="B187" s="1">
        <v>44946</v>
      </c>
      <c r="C187">
        <v>36</v>
      </c>
      <c r="D187">
        <v>26</v>
      </c>
      <c r="E187">
        <v>24.4</v>
      </c>
      <c r="F187">
        <v>21.9</v>
      </c>
      <c r="G187">
        <f t="shared" si="3"/>
        <v>2.5</v>
      </c>
      <c r="H187">
        <f t="shared" si="4"/>
        <v>6.35</v>
      </c>
    </row>
    <row r="188" spans="1:10" x14ac:dyDescent="0.25">
      <c r="A188" t="s">
        <v>23</v>
      </c>
      <c r="B188" s="1">
        <v>44946</v>
      </c>
      <c r="C188">
        <v>37.5</v>
      </c>
      <c r="D188">
        <v>32</v>
      </c>
      <c r="E188">
        <v>24.9</v>
      </c>
      <c r="F188">
        <v>21.9</v>
      </c>
      <c r="G188">
        <f t="shared" si="3"/>
        <v>3</v>
      </c>
      <c r="H188">
        <f t="shared" si="4"/>
        <v>7.62</v>
      </c>
    </row>
    <row r="189" spans="1:10" x14ac:dyDescent="0.25">
      <c r="A189" t="s">
        <v>24</v>
      </c>
      <c r="B189" s="1">
        <v>44946</v>
      </c>
      <c r="C189">
        <v>36</v>
      </c>
      <c r="D189">
        <v>24</v>
      </c>
      <c r="E189">
        <v>24.7</v>
      </c>
      <c r="F189">
        <v>21.9</v>
      </c>
      <c r="G189">
        <f t="shared" si="3"/>
        <v>2.8000000000000007</v>
      </c>
      <c r="H189">
        <f t="shared" si="4"/>
        <v>7.1120000000000019</v>
      </c>
    </row>
    <row r="190" spans="1:10" x14ac:dyDescent="0.25">
      <c r="A190" t="s">
        <v>25</v>
      </c>
      <c r="B190" s="1">
        <v>44946</v>
      </c>
      <c r="C190">
        <v>42</v>
      </c>
      <c r="D190">
        <v>33.5</v>
      </c>
      <c r="E190">
        <v>25.5</v>
      </c>
      <c r="F190">
        <v>21.9</v>
      </c>
      <c r="G190">
        <f t="shared" si="3"/>
        <v>3.6000000000000014</v>
      </c>
      <c r="H190">
        <f t="shared" si="4"/>
        <v>9.1440000000000037</v>
      </c>
    </row>
    <row r="191" spans="1:10" x14ac:dyDescent="0.25">
      <c r="A191" t="s">
        <v>26</v>
      </c>
      <c r="B191" s="1">
        <v>44946</v>
      </c>
      <c r="C191">
        <v>40</v>
      </c>
      <c r="D191">
        <v>26.5</v>
      </c>
      <c r="E191">
        <v>24.8</v>
      </c>
      <c r="F191">
        <v>21.9</v>
      </c>
      <c r="G191">
        <f t="shared" si="3"/>
        <v>2.9000000000000021</v>
      </c>
      <c r="H191">
        <f t="shared" si="4"/>
        <v>7.3660000000000059</v>
      </c>
    </row>
    <row r="192" spans="1:10" x14ac:dyDescent="0.25">
      <c r="A192" t="s">
        <v>27</v>
      </c>
      <c r="B192" s="1">
        <v>44946</v>
      </c>
      <c r="C192">
        <v>42</v>
      </c>
      <c r="D192">
        <v>25</v>
      </c>
      <c r="E192">
        <v>25.3</v>
      </c>
      <c r="F192">
        <v>21.9</v>
      </c>
      <c r="G192">
        <f t="shared" si="3"/>
        <v>3.4000000000000021</v>
      </c>
      <c r="H192">
        <f t="shared" si="4"/>
        <v>8.6360000000000063</v>
      </c>
      <c r="I192">
        <v>0</v>
      </c>
      <c r="J192">
        <f>CONVERT(I192, "ft", "cm")</f>
        <v>0</v>
      </c>
    </row>
    <row r="193" spans="1:11" x14ac:dyDescent="0.25">
      <c r="A193" t="s">
        <v>28</v>
      </c>
      <c r="B193" s="1">
        <v>44946</v>
      </c>
      <c r="C193">
        <v>49.5</v>
      </c>
      <c r="D193">
        <v>33</v>
      </c>
      <c r="E193">
        <v>25.7</v>
      </c>
      <c r="F193">
        <v>21.9</v>
      </c>
      <c r="G193">
        <f t="shared" si="3"/>
        <v>3.8000000000000007</v>
      </c>
      <c r="H193">
        <f t="shared" si="4"/>
        <v>9.6520000000000028</v>
      </c>
    </row>
    <row r="194" spans="1:11" x14ac:dyDescent="0.25">
      <c r="A194" t="s">
        <v>29</v>
      </c>
      <c r="B194" s="1">
        <v>44946</v>
      </c>
      <c r="C194">
        <v>20.5</v>
      </c>
      <c r="D194">
        <v>18.5</v>
      </c>
      <c r="E194">
        <v>23.3</v>
      </c>
      <c r="F194">
        <v>21.7</v>
      </c>
      <c r="G194">
        <f t="shared" si="3"/>
        <v>1.6000000000000014</v>
      </c>
      <c r="H194">
        <f t="shared" si="4"/>
        <v>4.0640000000000036</v>
      </c>
      <c r="K194">
        <v>21</v>
      </c>
    </row>
    <row r="195" spans="1:11" x14ac:dyDescent="0.25">
      <c r="A195" t="s">
        <v>30</v>
      </c>
      <c r="B195" s="1">
        <v>44946</v>
      </c>
      <c r="C195">
        <v>27</v>
      </c>
      <c r="D195">
        <v>22</v>
      </c>
      <c r="E195">
        <v>23.9</v>
      </c>
      <c r="F195">
        <v>21.7</v>
      </c>
      <c r="G195">
        <f t="shared" si="3"/>
        <v>2.1999999999999993</v>
      </c>
      <c r="H195">
        <f t="shared" si="4"/>
        <v>5.5879999999999983</v>
      </c>
      <c r="K195">
        <v>19</v>
      </c>
    </row>
    <row r="196" spans="1:11" x14ac:dyDescent="0.25">
      <c r="A196" t="s">
        <v>31</v>
      </c>
      <c r="B196" s="1">
        <v>44946</v>
      </c>
      <c r="C196">
        <v>25</v>
      </c>
      <c r="D196">
        <v>13.5</v>
      </c>
      <c r="E196">
        <v>22.7</v>
      </c>
      <c r="F196">
        <v>21.7</v>
      </c>
      <c r="G196">
        <f t="shared" si="3"/>
        <v>1</v>
      </c>
      <c r="H196">
        <f t="shared" si="4"/>
        <v>2.54</v>
      </c>
      <c r="I196">
        <f>1.97-1.65</f>
        <v>0.32000000000000006</v>
      </c>
      <c r="J196">
        <f>CONVERT(I196, "ft", "cm")</f>
        <v>9.7536000000000023</v>
      </c>
      <c r="K196">
        <v>28</v>
      </c>
    </row>
    <row r="197" spans="1:11" x14ac:dyDescent="0.25">
      <c r="A197" t="s">
        <v>32</v>
      </c>
      <c r="B197" s="1">
        <v>44946</v>
      </c>
      <c r="C197">
        <v>31.5</v>
      </c>
      <c r="D197">
        <v>28</v>
      </c>
      <c r="E197">
        <v>23.8</v>
      </c>
      <c r="F197">
        <v>21.7</v>
      </c>
      <c r="G197">
        <f t="shared" si="3"/>
        <v>2.1000000000000014</v>
      </c>
      <c r="H197">
        <f t="shared" si="4"/>
        <v>5.3340000000000041</v>
      </c>
      <c r="I197">
        <v>0</v>
      </c>
      <c r="J197">
        <f>CONVERT(I197, "ft", "cm")</f>
        <v>0</v>
      </c>
    </row>
    <row r="198" spans="1:11" x14ac:dyDescent="0.25">
      <c r="A198" t="s">
        <v>33</v>
      </c>
      <c r="B198" s="1">
        <v>44946</v>
      </c>
      <c r="C198">
        <v>22</v>
      </c>
      <c r="D198">
        <v>14</v>
      </c>
      <c r="E198">
        <v>23.1</v>
      </c>
      <c r="F198">
        <v>21.7</v>
      </c>
      <c r="G198">
        <f t="shared" si="3"/>
        <v>1.4000000000000021</v>
      </c>
      <c r="H198">
        <f t="shared" si="4"/>
        <v>3.5560000000000054</v>
      </c>
      <c r="K198">
        <v>31</v>
      </c>
    </row>
    <row r="199" spans="1:11" x14ac:dyDescent="0.25">
      <c r="A199" t="s">
        <v>34</v>
      </c>
      <c r="B199" s="1">
        <v>44946</v>
      </c>
      <c r="C199">
        <v>35</v>
      </c>
      <c r="D199">
        <v>18.5</v>
      </c>
      <c r="E199">
        <v>23.5</v>
      </c>
      <c r="F199">
        <v>21.7</v>
      </c>
      <c r="G199">
        <f t="shared" si="3"/>
        <v>1.8000000000000007</v>
      </c>
      <c r="H199">
        <f t="shared" si="4"/>
        <v>4.5720000000000018</v>
      </c>
      <c r="K199">
        <v>25</v>
      </c>
    </row>
    <row r="200" spans="1:11" x14ac:dyDescent="0.25">
      <c r="A200" t="s">
        <v>35</v>
      </c>
      <c r="B200" s="1">
        <v>44946</v>
      </c>
      <c r="C200">
        <v>34</v>
      </c>
      <c r="D200">
        <v>25</v>
      </c>
      <c r="E200">
        <v>23.9</v>
      </c>
      <c r="F200">
        <v>21.7</v>
      </c>
      <c r="G200">
        <f t="shared" si="3"/>
        <v>2.1999999999999993</v>
      </c>
      <c r="H200">
        <f t="shared" si="4"/>
        <v>5.5879999999999983</v>
      </c>
      <c r="K200">
        <v>30</v>
      </c>
    </row>
    <row r="201" spans="1:11" x14ac:dyDescent="0.25">
      <c r="A201" t="s">
        <v>36</v>
      </c>
      <c r="B201" s="1">
        <v>44946</v>
      </c>
      <c r="C201">
        <v>36</v>
      </c>
      <c r="D201">
        <v>28</v>
      </c>
      <c r="E201">
        <v>24.7</v>
      </c>
      <c r="F201">
        <v>21.7</v>
      </c>
      <c r="G201">
        <f t="shared" si="3"/>
        <v>3</v>
      </c>
      <c r="H201">
        <f t="shared" si="4"/>
        <v>7.62</v>
      </c>
      <c r="K201">
        <v>27</v>
      </c>
    </row>
    <row r="202" spans="1:11" x14ac:dyDescent="0.25">
      <c r="A202" t="s">
        <v>37</v>
      </c>
      <c r="B202" s="1">
        <v>44946</v>
      </c>
      <c r="C202">
        <v>28</v>
      </c>
      <c r="D202">
        <v>24</v>
      </c>
      <c r="E202">
        <v>23.7</v>
      </c>
      <c r="F202">
        <v>21.7</v>
      </c>
      <c r="G202">
        <f t="shared" si="3"/>
        <v>2</v>
      </c>
      <c r="H202">
        <f t="shared" si="4"/>
        <v>5.08</v>
      </c>
      <c r="K202">
        <v>24</v>
      </c>
    </row>
    <row r="203" spans="1:11" x14ac:dyDescent="0.25">
      <c r="A203" t="s">
        <v>38</v>
      </c>
      <c r="B203" s="1">
        <v>44946</v>
      </c>
      <c r="C203">
        <v>27.5</v>
      </c>
      <c r="D203">
        <v>20</v>
      </c>
      <c r="E203">
        <v>23.5</v>
      </c>
      <c r="F203">
        <v>21.7</v>
      </c>
      <c r="G203">
        <f t="shared" si="3"/>
        <v>1.8000000000000007</v>
      </c>
      <c r="H203">
        <f t="shared" si="4"/>
        <v>4.5720000000000018</v>
      </c>
    </row>
    <row r="204" spans="1:11" x14ac:dyDescent="0.25">
      <c r="A204" t="s">
        <v>39</v>
      </c>
      <c r="B204" s="1">
        <v>44946</v>
      </c>
      <c r="C204">
        <v>36</v>
      </c>
      <c r="D204">
        <v>30</v>
      </c>
      <c r="E204">
        <v>24.8</v>
      </c>
      <c r="F204">
        <v>21.7</v>
      </c>
      <c r="G204">
        <f t="shared" si="3"/>
        <v>3.1000000000000014</v>
      </c>
      <c r="H204">
        <f t="shared" si="4"/>
        <v>7.8740000000000041</v>
      </c>
    </row>
    <row r="205" spans="1:11" x14ac:dyDescent="0.25">
      <c r="A205" t="s">
        <v>40</v>
      </c>
      <c r="B205" s="1">
        <v>44946</v>
      </c>
      <c r="C205">
        <v>32.5</v>
      </c>
      <c r="D205">
        <v>28.5</v>
      </c>
      <c r="E205">
        <v>24.4</v>
      </c>
      <c r="F205">
        <v>21.7</v>
      </c>
      <c r="G205">
        <f t="shared" si="3"/>
        <v>2.6999999999999993</v>
      </c>
      <c r="H205">
        <f t="shared" si="4"/>
        <v>6.8579999999999979</v>
      </c>
    </row>
    <row r="206" spans="1:11" x14ac:dyDescent="0.25">
      <c r="A206" t="s">
        <v>41</v>
      </c>
      <c r="B206" s="1">
        <v>44946</v>
      </c>
      <c r="C206">
        <v>36.5</v>
      </c>
      <c r="D206">
        <v>24</v>
      </c>
      <c r="E206">
        <v>24.9</v>
      </c>
      <c r="F206">
        <v>21.7</v>
      </c>
      <c r="G206">
        <f t="shared" si="3"/>
        <v>3.1999999999999993</v>
      </c>
      <c r="H206">
        <f t="shared" si="4"/>
        <v>8.1279999999999983</v>
      </c>
      <c r="K206">
        <v>31</v>
      </c>
    </row>
    <row r="207" spans="1:11" x14ac:dyDescent="0.25">
      <c r="A207" t="s">
        <v>42</v>
      </c>
      <c r="B207" s="1">
        <v>44946</v>
      </c>
      <c r="C207">
        <v>25</v>
      </c>
      <c r="D207">
        <v>17</v>
      </c>
      <c r="E207">
        <v>23.2</v>
      </c>
      <c r="F207">
        <v>21.8</v>
      </c>
      <c r="G207">
        <f t="shared" si="3"/>
        <v>1.3999999999999986</v>
      </c>
      <c r="H207">
        <f t="shared" si="4"/>
        <v>3.5559999999999965</v>
      </c>
    </row>
    <row r="208" spans="1:11" x14ac:dyDescent="0.25">
      <c r="A208" t="s">
        <v>43</v>
      </c>
      <c r="B208" s="1">
        <v>44946</v>
      </c>
      <c r="C208">
        <v>26</v>
      </c>
      <c r="D208">
        <v>21</v>
      </c>
      <c r="E208">
        <v>23.6</v>
      </c>
      <c r="F208">
        <v>21.8</v>
      </c>
      <c r="G208">
        <f t="shared" si="3"/>
        <v>1.8000000000000007</v>
      </c>
      <c r="H208">
        <f t="shared" si="4"/>
        <v>4.5720000000000018</v>
      </c>
    </row>
    <row r="209" spans="1:12" x14ac:dyDescent="0.25">
      <c r="A209" t="s">
        <v>44</v>
      </c>
      <c r="B209" s="1">
        <v>44946</v>
      </c>
      <c r="C209">
        <v>27</v>
      </c>
      <c r="D209">
        <v>18.5</v>
      </c>
      <c r="E209">
        <v>23.5</v>
      </c>
      <c r="F209">
        <v>21.8</v>
      </c>
      <c r="G209">
        <f t="shared" si="3"/>
        <v>1.6999999999999993</v>
      </c>
      <c r="H209">
        <f t="shared" si="4"/>
        <v>4.3179999999999978</v>
      </c>
      <c r="K209">
        <v>28</v>
      </c>
    </row>
    <row r="210" spans="1:12" x14ac:dyDescent="0.25">
      <c r="A210" t="s">
        <v>45</v>
      </c>
      <c r="B210" s="1">
        <v>44946</v>
      </c>
      <c r="C210">
        <v>28</v>
      </c>
      <c r="D210">
        <v>24.5</v>
      </c>
      <c r="E210">
        <v>24.2</v>
      </c>
      <c r="F210">
        <v>21.8</v>
      </c>
      <c r="G210">
        <f t="shared" si="3"/>
        <v>2.3999999999999986</v>
      </c>
      <c r="H210">
        <f t="shared" si="4"/>
        <v>6.0959999999999965</v>
      </c>
      <c r="K210">
        <v>32</v>
      </c>
    </row>
    <row r="211" spans="1:12" x14ac:dyDescent="0.25">
      <c r="A211" t="s">
        <v>46</v>
      </c>
      <c r="B211" s="1">
        <v>44946</v>
      </c>
      <c r="C211">
        <v>24</v>
      </c>
      <c r="D211">
        <v>16</v>
      </c>
      <c r="E211">
        <v>23.6</v>
      </c>
      <c r="F211">
        <v>21.8</v>
      </c>
      <c r="G211">
        <f t="shared" si="3"/>
        <v>1.8000000000000007</v>
      </c>
      <c r="H211">
        <f t="shared" si="4"/>
        <v>4.5720000000000018</v>
      </c>
      <c r="I211">
        <f>1.9-1.59</f>
        <v>0.30999999999999983</v>
      </c>
      <c r="J211">
        <f>CONVERT(I211, "ft", "cm")</f>
        <v>9.448799999999995</v>
      </c>
      <c r="K211">
        <v>20.5</v>
      </c>
    </row>
    <row r="212" spans="1:12" x14ac:dyDescent="0.25">
      <c r="A212" t="s">
        <v>47</v>
      </c>
      <c r="B212" s="1">
        <v>44946</v>
      </c>
      <c r="C212">
        <v>23</v>
      </c>
      <c r="D212">
        <v>15</v>
      </c>
      <c r="E212">
        <v>23.3</v>
      </c>
      <c r="F212">
        <v>21.8</v>
      </c>
      <c r="G212">
        <f t="shared" si="3"/>
        <v>1.5</v>
      </c>
      <c r="H212">
        <f t="shared" si="4"/>
        <v>3.81</v>
      </c>
      <c r="I212">
        <f>1.96-1.49</f>
        <v>0.47</v>
      </c>
      <c r="J212">
        <f>CONVERT(I212, "ft", "cm")</f>
        <v>14.3256</v>
      </c>
    </row>
    <row r="213" spans="1:12" x14ac:dyDescent="0.25">
      <c r="A213" t="s">
        <v>48</v>
      </c>
      <c r="B213" s="1">
        <v>44946</v>
      </c>
      <c r="C213">
        <v>22</v>
      </c>
      <c r="D213">
        <v>20</v>
      </c>
      <c r="E213">
        <v>23.4</v>
      </c>
      <c r="F213">
        <v>21.8</v>
      </c>
      <c r="G213">
        <f t="shared" si="3"/>
        <v>1.5999999999999979</v>
      </c>
      <c r="H213">
        <f t="shared" si="4"/>
        <v>4.0639999999999947</v>
      </c>
      <c r="K213">
        <v>27</v>
      </c>
    </row>
    <row r="214" spans="1:12" x14ac:dyDescent="0.25">
      <c r="A214" t="s">
        <v>49</v>
      </c>
      <c r="B214" s="1">
        <v>44946</v>
      </c>
      <c r="C214">
        <v>23</v>
      </c>
      <c r="D214">
        <v>12</v>
      </c>
      <c r="E214">
        <v>23.1</v>
      </c>
      <c r="F214">
        <v>21.8</v>
      </c>
      <c r="G214">
        <f t="shared" si="3"/>
        <v>1.3000000000000007</v>
      </c>
      <c r="H214">
        <f t="shared" si="4"/>
        <v>3.3020000000000018</v>
      </c>
    </row>
    <row r="215" spans="1:12" x14ac:dyDescent="0.25">
      <c r="A215" t="s">
        <v>50</v>
      </c>
      <c r="B215" s="1">
        <v>44946</v>
      </c>
      <c r="C215">
        <v>30</v>
      </c>
      <c r="D215">
        <v>28</v>
      </c>
      <c r="E215">
        <v>24.7</v>
      </c>
      <c r="F215">
        <v>21.8</v>
      </c>
      <c r="G215">
        <f t="shared" si="3"/>
        <v>2.8999999999999986</v>
      </c>
      <c r="H215">
        <f t="shared" si="4"/>
        <v>7.3659999999999961</v>
      </c>
    </row>
    <row r="216" spans="1:12" x14ac:dyDescent="0.25">
      <c r="A216" t="s">
        <v>51</v>
      </c>
      <c r="B216" s="1">
        <v>44946</v>
      </c>
      <c r="C216">
        <v>38</v>
      </c>
      <c r="D216">
        <v>35</v>
      </c>
      <c r="E216">
        <v>24.9</v>
      </c>
      <c r="F216">
        <v>21.8</v>
      </c>
      <c r="G216">
        <f t="shared" si="3"/>
        <v>3.0999999999999979</v>
      </c>
      <c r="H216">
        <f t="shared" si="4"/>
        <v>7.8739999999999943</v>
      </c>
    </row>
    <row r="217" spans="1:12" x14ac:dyDescent="0.25">
      <c r="A217" t="s">
        <v>52</v>
      </c>
      <c r="B217" s="1">
        <v>44946</v>
      </c>
      <c r="C217">
        <v>31</v>
      </c>
      <c r="D217">
        <v>20</v>
      </c>
      <c r="E217">
        <v>23.9</v>
      </c>
      <c r="F217">
        <v>21.8</v>
      </c>
      <c r="G217">
        <f t="shared" si="3"/>
        <v>2.0999999999999979</v>
      </c>
      <c r="H217">
        <f t="shared" si="4"/>
        <v>5.3339999999999943</v>
      </c>
      <c r="I217">
        <v>0</v>
      </c>
      <c r="J217">
        <f>CONVERT(I217, "ft", "cm")</f>
        <v>0</v>
      </c>
    </row>
    <row r="218" spans="1:12" x14ac:dyDescent="0.25">
      <c r="A218" t="s">
        <v>53</v>
      </c>
      <c r="B218" s="1">
        <v>44946</v>
      </c>
      <c r="C218">
        <v>40</v>
      </c>
      <c r="D218">
        <v>35.5</v>
      </c>
      <c r="E218">
        <v>26.2</v>
      </c>
      <c r="F218">
        <v>21.8</v>
      </c>
      <c r="G218">
        <f t="shared" si="3"/>
        <v>4.3999999999999986</v>
      </c>
      <c r="H218">
        <f t="shared" si="4"/>
        <v>11.175999999999997</v>
      </c>
    </row>
    <row r="219" spans="1:12" x14ac:dyDescent="0.25">
      <c r="A219" t="s">
        <v>0</v>
      </c>
      <c r="B219" s="1">
        <v>44956</v>
      </c>
      <c r="L219" t="s">
        <v>60</v>
      </c>
    </row>
    <row r="220" spans="1:12" x14ac:dyDescent="0.25">
      <c r="A220" t="s">
        <v>1</v>
      </c>
      <c r="B220" s="1">
        <v>44956</v>
      </c>
      <c r="I220">
        <v>0</v>
      </c>
      <c r="J220">
        <f>CONVERT(I220, "ft", "cm")</f>
        <v>0</v>
      </c>
    </row>
    <row r="221" spans="1:12" x14ac:dyDescent="0.25">
      <c r="A221" t="s">
        <v>2</v>
      </c>
      <c r="B221" s="1">
        <v>44956</v>
      </c>
      <c r="I221">
        <v>0</v>
      </c>
      <c r="J221">
        <f>CONVERT(I221, "ft", "cm")</f>
        <v>0</v>
      </c>
    </row>
    <row r="222" spans="1:12" x14ac:dyDescent="0.25">
      <c r="A222" t="s">
        <v>3</v>
      </c>
      <c r="B222" s="1">
        <v>44956</v>
      </c>
    </row>
    <row r="223" spans="1:12" x14ac:dyDescent="0.25">
      <c r="A223" t="s">
        <v>4</v>
      </c>
      <c r="B223" s="1">
        <v>44956</v>
      </c>
    </row>
    <row r="224" spans="1:12" x14ac:dyDescent="0.25">
      <c r="A224" t="s">
        <v>5</v>
      </c>
      <c r="B224" s="1">
        <v>44956</v>
      </c>
    </row>
    <row r="225" spans="1:10" x14ac:dyDescent="0.25">
      <c r="A225" t="s">
        <v>6</v>
      </c>
      <c r="B225" s="1">
        <v>44956</v>
      </c>
    </row>
    <row r="226" spans="1:10" x14ac:dyDescent="0.25">
      <c r="A226" t="s">
        <v>7</v>
      </c>
      <c r="B226" s="1">
        <v>44956</v>
      </c>
    </row>
    <row r="227" spans="1:10" x14ac:dyDescent="0.25">
      <c r="A227" t="s">
        <v>8</v>
      </c>
      <c r="B227" s="1">
        <v>44956</v>
      </c>
    </row>
    <row r="228" spans="1:10" x14ac:dyDescent="0.25">
      <c r="A228" t="s">
        <v>9</v>
      </c>
      <c r="B228" s="1">
        <v>44956</v>
      </c>
    </row>
    <row r="229" spans="1:10" x14ac:dyDescent="0.25">
      <c r="A229" t="s">
        <v>10</v>
      </c>
      <c r="B229" s="1">
        <v>44956</v>
      </c>
    </row>
    <row r="230" spans="1:10" x14ac:dyDescent="0.25">
      <c r="A230" t="s">
        <v>11</v>
      </c>
      <c r="B230" s="1">
        <v>44956</v>
      </c>
    </row>
    <row r="231" spans="1:10" x14ac:dyDescent="0.25">
      <c r="A231" t="s">
        <v>12</v>
      </c>
      <c r="B231" s="1">
        <v>44956</v>
      </c>
    </row>
    <row r="232" spans="1:10" x14ac:dyDescent="0.25">
      <c r="A232" t="s">
        <v>13</v>
      </c>
      <c r="B232" s="1">
        <v>44956</v>
      </c>
    </row>
    <row r="233" spans="1:10" x14ac:dyDescent="0.25">
      <c r="A233" t="s">
        <v>14</v>
      </c>
      <c r="B233" s="1">
        <v>44956</v>
      </c>
    </row>
    <row r="234" spans="1:10" x14ac:dyDescent="0.25">
      <c r="A234" t="s">
        <v>15</v>
      </c>
      <c r="B234" s="1">
        <v>44956</v>
      </c>
    </row>
    <row r="235" spans="1:10" x14ac:dyDescent="0.25">
      <c r="A235" t="s">
        <v>16</v>
      </c>
      <c r="B235" s="1">
        <v>44956</v>
      </c>
    </row>
    <row r="236" spans="1:10" x14ac:dyDescent="0.25">
      <c r="A236" t="s">
        <v>17</v>
      </c>
      <c r="B236" s="1">
        <v>44956</v>
      </c>
    </row>
    <row r="237" spans="1:10" x14ac:dyDescent="0.25">
      <c r="A237" t="s">
        <v>18</v>
      </c>
      <c r="B237" s="1">
        <v>44956</v>
      </c>
      <c r="I237">
        <f>1.21-0.9</f>
        <v>0.30999999999999994</v>
      </c>
      <c r="J237">
        <f>CONVERT(I237, "ft", "cm")</f>
        <v>9.4487999999999985</v>
      </c>
    </row>
    <row r="238" spans="1:10" x14ac:dyDescent="0.25">
      <c r="A238" t="s">
        <v>19</v>
      </c>
      <c r="B238" s="1">
        <v>44956</v>
      </c>
      <c r="I238">
        <f>1.26-0.97</f>
        <v>0.29000000000000004</v>
      </c>
      <c r="J238">
        <f>CONVERT(I238, "ft", "cm")</f>
        <v>8.8392000000000017</v>
      </c>
    </row>
    <row r="239" spans="1:10" x14ac:dyDescent="0.25">
      <c r="A239" t="s">
        <v>20</v>
      </c>
      <c r="B239" s="1">
        <v>44956</v>
      </c>
    </row>
    <row r="240" spans="1:10" x14ac:dyDescent="0.25">
      <c r="A240" t="s">
        <v>21</v>
      </c>
      <c r="B240" s="1">
        <v>44956</v>
      </c>
      <c r="I240">
        <v>0</v>
      </c>
      <c r="J240">
        <f>CONVERT(I240, "ft", "cm")</f>
        <v>0</v>
      </c>
    </row>
    <row r="241" spans="1:12" x14ac:dyDescent="0.25">
      <c r="A241" t="s">
        <v>22</v>
      </c>
      <c r="B241" s="1">
        <v>44956</v>
      </c>
    </row>
    <row r="242" spans="1:12" x14ac:dyDescent="0.25">
      <c r="A242" t="s">
        <v>23</v>
      </c>
      <c r="B242" s="1">
        <v>44956</v>
      </c>
    </row>
    <row r="243" spans="1:12" x14ac:dyDescent="0.25">
      <c r="A243" t="s">
        <v>24</v>
      </c>
      <c r="B243" s="1">
        <v>44956</v>
      </c>
    </row>
    <row r="244" spans="1:12" x14ac:dyDescent="0.25">
      <c r="A244" t="s">
        <v>25</v>
      </c>
      <c r="B244" s="1">
        <v>44956</v>
      </c>
    </row>
    <row r="245" spans="1:12" x14ac:dyDescent="0.25">
      <c r="A245" t="s">
        <v>26</v>
      </c>
      <c r="B245" s="1">
        <v>44956</v>
      </c>
    </row>
    <row r="246" spans="1:12" x14ac:dyDescent="0.25">
      <c r="A246" t="s">
        <v>27</v>
      </c>
      <c r="B246" s="1">
        <v>44956</v>
      </c>
      <c r="I246">
        <v>0</v>
      </c>
      <c r="J246">
        <f>CONVERT(I246, "ft", "cm")</f>
        <v>0</v>
      </c>
    </row>
    <row r="247" spans="1:12" x14ac:dyDescent="0.25">
      <c r="A247" t="s">
        <v>28</v>
      </c>
      <c r="B247" s="1">
        <v>44956</v>
      </c>
    </row>
    <row r="248" spans="1:12" x14ac:dyDescent="0.25">
      <c r="A248" t="s">
        <v>29</v>
      </c>
      <c r="B248" s="1">
        <v>44958</v>
      </c>
      <c r="C248">
        <v>22</v>
      </c>
      <c r="D248">
        <v>18</v>
      </c>
      <c r="E248">
        <v>23.4</v>
      </c>
      <c r="F248">
        <v>21.7</v>
      </c>
      <c r="G248">
        <f t="shared" ref="G248:G311" si="5">E248-F248</f>
        <v>1.6999999999999993</v>
      </c>
      <c r="H248">
        <f t="shared" ref="H248:H311" si="6">G248*2.54</f>
        <v>4.3179999999999978</v>
      </c>
      <c r="L248" t="s">
        <v>60</v>
      </c>
    </row>
    <row r="249" spans="1:12" x14ac:dyDescent="0.25">
      <c r="A249" t="s">
        <v>30</v>
      </c>
      <c r="B249" s="1">
        <v>44958</v>
      </c>
      <c r="C249">
        <v>32</v>
      </c>
      <c r="D249">
        <v>28</v>
      </c>
      <c r="E249">
        <v>24.6</v>
      </c>
      <c r="F249">
        <v>21.7</v>
      </c>
      <c r="G249">
        <f t="shared" si="5"/>
        <v>2.9000000000000021</v>
      </c>
      <c r="H249">
        <f t="shared" si="6"/>
        <v>7.3660000000000059</v>
      </c>
    </row>
    <row r="250" spans="1:12" x14ac:dyDescent="0.25">
      <c r="A250" t="s">
        <v>31</v>
      </c>
      <c r="B250" s="1">
        <v>44958</v>
      </c>
      <c r="C250">
        <v>25</v>
      </c>
      <c r="D250">
        <v>20</v>
      </c>
      <c r="E250">
        <v>23.6</v>
      </c>
      <c r="F250">
        <v>21.7</v>
      </c>
      <c r="G250">
        <f t="shared" si="5"/>
        <v>1.9000000000000021</v>
      </c>
      <c r="H250">
        <f t="shared" si="6"/>
        <v>4.8260000000000058</v>
      </c>
      <c r="I250">
        <f>1.96-1.55</f>
        <v>0.40999999999999992</v>
      </c>
      <c r="J250">
        <f>CONVERT(I250, "ft", "cm")</f>
        <v>12.496799999999999</v>
      </c>
      <c r="K250">
        <v>29</v>
      </c>
    </row>
    <row r="251" spans="1:12" x14ac:dyDescent="0.25">
      <c r="A251" t="s">
        <v>32</v>
      </c>
      <c r="B251" s="1">
        <v>44958</v>
      </c>
      <c r="C251">
        <v>38</v>
      </c>
      <c r="D251">
        <v>35</v>
      </c>
      <c r="E251">
        <v>25</v>
      </c>
      <c r="F251">
        <v>21.7</v>
      </c>
      <c r="G251">
        <f t="shared" si="5"/>
        <v>3.3000000000000007</v>
      </c>
      <c r="H251">
        <f t="shared" si="6"/>
        <v>8.3820000000000014</v>
      </c>
      <c r="I251">
        <f>1.64-1.36</f>
        <v>0.2799999999999998</v>
      </c>
      <c r="J251">
        <f>CONVERT(I251, "ft", "cm")</f>
        <v>8.5343999999999927</v>
      </c>
      <c r="K251">
        <v>23</v>
      </c>
    </row>
    <row r="252" spans="1:12" x14ac:dyDescent="0.25">
      <c r="A252" t="s">
        <v>33</v>
      </c>
      <c r="B252" s="1">
        <v>44958</v>
      </c>
      <c r="C252">
        <v>30</v>
      </c>
      <c r="D252">
        <v>28</v>
      </c>
      <c r="E252">
        <v>24.2</v>
      </c>
      <c r="F252">
        <v>21.7</v>
      </c>
      <c r="G252">
        <f t="shared" si="5"/>
        <v>2.5</v>
      </c>
      <c r="H252">
        <f t="shared" si="6"/>
        <v>6.35</v>
      </c>
      <c r="K252">
        <v>32</v>
      </c>
    </row>
    <row r="253" spans="1:12" x14ac:dyDescent="0.25">
      <c r="A253" t="s">
        <v>34</v>
      </c>
      <c r="B253" s="1">
        <v>44958</v>
      </c>
      <c r="C253">
        <v>39</v>
      </c>
      <c r="D253">
        <v>32</v>
      </c>
      <c r="E253">
        <v>24.4</v>
      </c>
      <c r="F253">
        <v>21.7</v>
      </c>
      <c r="G253">
        <f t="shared" si="5"/>
        <v>2.6999999999999993</v>
      </c>
      <c r="H253">
        <f t="shared" si="6"/>
        <v>6.8579999999999979</v>
      </c>
      <c r="K253">
        <v>36</v>
      </c>
    </row>
    <row r="254" spans="1:12" x14ac:dyDescent="0.25">
      <c r="A254" t="s">
        <v>35</v>
      </c>
      <c r="B254" s="1">
        <v>44958</v>
      </c>
      <c r="C254">
        <v>37</v>
      </c>
      <c r="D254">
        <v>33</v>
      </c>
      <c r="E254">
        <v>25.1</v>
      </c>
      <c r="F254">
        <v>21.7</v>
      </c>
      <c r="G254">
        <f t="shared" si="5"/>
        <v>3.4000000000000021</v>
      </c>
      <c r="H254">
        <f t="shared" si="6"/>
        <v>8.6360000000000063</v>
      </c>
      <c r="K254">
        <v>35</v>
      </c>
    </row>
    <row r="255" spans="1:12" x14ac:dyDescent="0.25">
      <c r="A255" t="s">
        <v>36</v>
      </c>
      <c r="B255" s="1">
        <v>44958</v>
      </c>
      <c r="C255">
        <v>43</v>
      </c>
      <c r="D255">
        <v>32</v>
      </c>
      <c r="E255">
        <v>24.7</v>
      </c>
      <c r="F255">
        <v>21.7</v>
      </c>
      <c r="G255">
        <f t="shared" si="5"/>
        <v>3</v>
      </c>
      <c r="H255">
        <f t="shared" si="6"/>
        <v>7.62</v>
      </c>
      <c r="K255">
        <v>33</v>
      </c>
    </row>
    <row r="256" spans="1:12" x14ac:dyDescent="0.25">
      <c r="A256" t="s">
        <v>37</v>
      </c>
      <c r="B256" s="1">
        <v>44958</v>
      </c>
      <c r="C256">
        <v>34</v>
      </c>
      <c r="D256">
        <v>33</v>
      </c>
      <c r="E256">
        <v>24.6</v>
      </c>
      <c r="F256">
        <v>21.8</v>
      </c>
      <c r="G256">
        <f t="shared" si="5"/>
        <v>2.8000000000000007</v>
      </c>
      <c r="H256">
        <f t="shared" si="6"/>
        <v>7.1120000000000019</v>
      </c>
      <c r="K256">
        <v>27</v>
      </c>
    </row>
    <row r="257" spans="1:12" x14ac:dyDescent="0.25">
      <c r="A257" t="s">
        <v>38</v>
      </c>
      <c r="B257" s="1">
        <v>44958</v>
      </c>
      <c r="C257">
        <v>29</v>
      </c>
      <c r="D257">
        <v>23</v>
      </c>
      <c r="E257">
        <v>23.9</v>
      </c>
      <c r="F257">
        <v>21.8</v>
      </c>
      <c r="G257">
        <f t="shared" si="5"/>
        <v>2.0999999999999979</v>
      </c>
      <c r="H257">
        <f t="shared" si="6"/>
        <v>5.3339999999999943</v>
      </c>
    </row>
    <row r="258" spans="1:12" x14ac:dyDescent="0.25">
      <c r="A258" t="s">
        <v>39</v>
      </c>
      <c r="B258" s="1">
        <v>44958</v>
      </c>
      <c r="C258">
        <v>37</v>
      </c>
      <c r="D258">
        <v>33</v>
      </c>
      <c r="E258">
        <v>25</v>
      </c>
      <c r="F258">
        <v>21.8</v>
      </c>
      <c r="G258">
        <f t="shared" si="5"/>
        <v>3.1999999999999993</v>
      </c>
      <c r="H258">
        <f t="shared" si="6"/>
        <v>8.1279999999999983</v>
      </c>
    </row>
    <row r="259" spans="1:12" x14ac:dyDescent="0.25">
      <c r="A259" t="s">
        <v>40</v>
      </c>
      <c r="B259" s="1">
        <v>44958</v>
      </c>
      <c r="C259">
        <v>28</v>
      </c>
      <c r="D259">
        <v>25</v>
      </c>
      <c r="E259">
        <v>24.2</v>
      </c>
      <c r="F259">
        <v>21.8</v>
      </c>
      <c r="G259">
        <f t="shared" si="5"/>
        <v>2.3999999999999986</v>
      </c>
      <c r="H259">
        <f t="shared" si="6"/>
        <v>6.0959999999999965</v>
      </c>
    </row>
    <row r="260" spans="1:12" x14ac:dyDescent="0.25">
      <c r="A260" t="s">
        <v>41</v>
      </c>
      <c r="B260" s="1">
        <v>44958</v>
      </c>
      <c r="C260">
        <v>37</v>
      </c>
      <c r="D260">
        <v>37</v>
      </c>
      <c r="E260">
        <v>25.2</v>
      </c>
      <c r="F260">
        <v>21.8</v>
      </c>
      <c r="G260">
        <f t="shared" si="5"/>
        <v>3.3999999999999986</v>
      </c>
      <c r="H260">
        <f t="shared" si="6"/>
        <v>8.6359999999999957</v>
      </c>
      <c r="K260">
        <v>42</v>
      </c>
    </row>
    <row r="261" spans="1:12" x14ac:dyDescent="0.25">
      <c r="A261" t="s">
        <v>42</v>
      </c>
      <c r="B261" s="1">
        <v>44958</v>
      </c>
      <c r="C261">
        <v>33</v>
      </c>
      <c r="D261">
        <v>31</v>
      </c>
      <c r="E261">
        <v>24.2</v>
      </c>
      <c r="F261">
        <v>21.8</v>
      </c>
      <c r="G261">
        <f t="shared" si="5"/>
        <v>2.3999999999999986</v>
      </c>
      <c r="H261">
        <f t="shared" si="6"/>
        <v>6.0959999999999965</v>
      </c>
    </row>
    <row r="262" spans="1:12" x14ac:dyDescent="0.25">
      <c r="A262" t="s">
        <v>43</v>
      </c>
      <c r="B262" s="1">
        <v>44958</v>
      </c>
      <c r="C262">
        <v>30</v>
      </c>
      <c r="D262">
        <v>24</v>
      </c>
      <c r="E262">
        <v>23.7</v>
      </c>
      <c r="F262">
        <v>21.8</v>
      </c>
      <c r="G262">
        <f t="shared" si="5"/>
        <v>1.8999999999999986</v>
      </c>
      <c r="H262">
        <f t="shared" si="6"/>
        <v>4.8259999999999961</v>
      </c>
    </row>
    <row r="263" spans="1:12" x14ac:dyDescent="0.25">
      <c r="A263" t="s">
        <v>44</v>
      </c>
      <c r="B263" s="1">
        <v>44958</v>
      </c>
      <c r="C263">
        <v>32</v>
      </c>
      <c r="D263">
        <v>31</v>
      </c>
      <c r="E263">
        <v>24.5</v>
      </c>
      <c r="F263">
        <v>21.8</v>
      </c>
      <c r="G263">
        <f t="shared" si="5"/>
        <v>2.6999999999999993</v>
      </c>
      <c r="H263">
        <f t="shared" si="6"/>
        <v>6.8579999999999979</v>
      </c>
    </row>
    <row r="264" spans="1:12" x14ac:dyDescent="0.25">
      <c r="A264" t="s">
        <v>45</v>
      </c>
      <c r="B264" s="1">
        <v>44958</v>
      </c>
      <c r="C264">
        <v>34</v>
      </c>
      <c r="D264">
        <v>30</v>
      </c>
      <c r="E264">
        <v>24.4</v>
      </c>
      <c r="F264">
        <v>21.8</v>
      </c>
      <c r="G264">
        <f t="shared" si="5"/>
        <v>2.5999999999999979</v>
      </c>
      <c r="H264">
        <f t="shared" si="6"/>
        <v>6.6039999999999948</v>
      </c>
    </row>
    <row r="265" spans="1:12" x14ac:dyDescent="0.25">
      <c r="A265" t="s">
        <v>46</v>
      </c>
      <c r="B265" s="1">
        <v>44958</v>
      </c>
      <c r="C265">
        <v>26</v>
      </c>
      <c r="D265">
        <v>13</v>
      </c>
      <c r="E265">
        <v>23</v>
      </c>
      <c r="F265">
        <v>21.8</v>
      </c>
      <c r="G265">
        <f t="shared" si="5"/>
        <v>1.1999999999999993</v>
      </c>
      <c r="H265">
        <f t="shared" si="6"/>
        <v>3.0479999999999983</v>
      </c>
      <c r="I265">
        <f>1.85-1.45</f>
        <v>0.40000000000000013</v>
      </c>
      <c r="J265">
        <f>CONVERT(I265, "ft", "cm")</f>
        <v>12.192000000000004</v>
      </c>
      <c r="K265">
        <v>21</v>
      </c>
    </row>
    <row r="266" spans="1:12" x14ac:dyDescent="0.25">
      <c r="A266" t="s">
        <v>47</v>
      </c>
      <c r="B266" s="1">
        <v>44958</v>
      </c>
      <c r="C266">
        <v>26</v>
      </c>
      <c r="D266">
        <v>18</v>
      </c>
      <c r="E266">
        <v>23.2</v>
      </c>
      <c r="F266">
        <v>21.8</v>
      </c>
      <c r="G266">
        <f t="shared" si="5"/>
        <v>1.3999999999999986</v>
      </c>
      <c r="H266">
        <f t="shared" si="6"/>
        <v>3.5559999999999965</v>
      </c>
      <c r="I266">
        <f>2.04-1.27</f>
        <v>0.77</v>
      </c>
      <c r="J266">
        <f>CONVERT(I266, "ft", "cm")</f>
        <v>23.4696</v>
      </c>
    </row>
    <row r="267" spans="1:12" x14ac:dyDescent="0.25">
      <c r="A267" t="s">
        <v>48</v>
      </c>
      <c r="B267" s="1">
        <v>44958</v>
      </c>
      <c r="C267">
        <v>22</v>
      </c>
      <c r="D267">
        <v>21</v>
      </c>
      <c r="E267">
        <v>23.3</v>
      </c>
      <c r="F267">
        <v>21.8</v>
      </c>
      <c r="G267">
        <f t="shared" si="5"/>
        <v>1.5</v>
      </c>
      <c r="H267">
        <f t="shared" si="6"/>
        <v>3.81</v>
      </c>
    </row>
    <row r="268" spans="1:12" x14ac:dyDescent="0.25">
      <c r="A268" t="s">
        <v>49</v>
      </c>
      <c r="B268" s="1">
        <v>44958</v>
      </c>
      <c r="C268">
        <v>24</v>
      </c>
      <c r="D268">
        <v>22</v>
      </c>
      <c r="E268">
        <v>23.6</v>
      </c>
      <c r="F268">
        <v>21.8</v>
      </c>
      <c r="G268">
        <f t="shared" si="5"/>
        <v>1.8000000000000007</v>
      </c>
      <c r="H268">
        <f t="shared" si="6"/>
        <v>4.5720000000000018</v>
      </c>
    </row>
    <row r="269" spans="1:12" x14ac:dyDescent="0.25">
      <c r="A269" t="s">
        <v>50</v>
      </c>
      <c r="B269" s="1">
        <v>44958</v>
      </c>
      <c r="C269">
        <v>29</v>
      </c>
      <c r="D269">
        <v>19</v>
      </c>
      <c r="E269">
        <v>23.7</v>
      </c>
      <c r="F269">
        <v>21.8</v>
      </c>
      <c r="G269">
        <f t="shared" si="5"/>
        <v>1.8999999999999986</v>
      </c>
      <c r="H269">
        <f t="shared" si="6"/>
        <v>4.8259999999999961</v>
      </c>
    </row>
    <row r="270" spans="1:12" x14ac:dyDescent="0.25">
      <c r="A270" t="s">
        <v>51</v>
      </c>
      <c r="B270" s="1">
        <v>44958</v>
      </c>
      <c r="C270">
        <v>39</v>
      </c>
      <c r="D270">
        <v>37</v>
      </c>
      <c r="E270">
        <v>24.9</v>
      </c>
      <c r="F270">
        <v>21.8</v>
      </c>
      <c r="G270">
        <f t="shared" si="5"/>
        <v>3.0999999999999979</v>
      </c>
      <c r="H270">
        <f t="shared" si="6"/>
        <v>7.8739999999999943</v>
      </c>
    </row>
    <row r="271" spans="1:12" x14ac:dyDescent="0.25">
      <c r="A271" t="s">
        <v>52</v>
      </c>
      <c r="B271" s="1">
        <v>44958</v>
      </c>
      <c r="C271">
        <v>29</v>
      </c>
      <c r="D271">
        <v>25</v>
      </c>
      <c r="E271">
        <v>24.2</v>
      </c>
      <c r="F271">
        <v>21.8</v>
      </c>
      <c r="G271">
        <f t="shared" si="5"/>
        <v>2.3999999999999986</v>
      </c>
      <c r="H271">
        <f t="shared" si="6"/>
        <v>6.0959999999999965</v>
      </c>
      <c r="I271">
        <f>1.05-1.01</f>
        <v>4.0000000000000036E-2</v>
      </c>
      <c r="J271">
        <f>CONVERT(I271, "ft", "cm")</f>
        <v>1.2192000000000009</v>
      </c>
    </row>
    <row r="272" spans="1:12" x14ac:dyDescent="0.25">
      <c r="A272" t="s">
        <v>53</v>
      </c>
      <c r="B272" s="1">
        <v>44958</v>
      </c>
      <c r="C272">
        <v>45</v>
      </c>
      <c r="D272">
        <v>32</v>
      </c>
      <c r="E272">
        <v>24.2</v>
      </c>
      <c r="F272">
        <v>21.8</v>
      </c>
      <c r="G272">
        <f t="shared" si="5"/>
        <v>2.3999999999999986</v>
      </c>
      <c r="H272">
        <f t="shared" si="6"/>
        <v>6.0959999999999965</v>
      </c>
      <c r="L272" t="s">
        <v>74</v>
      </c>
    </row>
    <row r="273" spans="1:12" x14ac:dyDescent="0.25">
      <c r="A273" t="s">
        <v>0</v>
      </c>
      <c r="B273" s="1">
        <v>44967</v>
      </c>
      <c r="C273">
        <v>41</v>
      </c>
      <c r="D273">
        <v>32</v>
      </c>
      <c r="E273">
        <v>25.1</v>
      </c>
      <c r="F273">
        <v>21.8</v>
      </c>
      <c r="G273">
        <f t="shared" si="5"/>
        <v>3.3000000000000007</v>
      </c>
      <c r="H273">
        <f t="shared" si="6"/>
        <v>8.3820000000000014</v>
      </c>
    </row>
    <row r="274" spans="1:12" x14ac:dyDescent="0.25">
      <c r="A274" t="s">
        <v>1</v>
      </c>
      <c r="B274" s="1">
        <v>44967</v>
      </c>
      <c r="C274">
        <v>48</v>
      </c>
      <c r="D274">
        <v>43</v>
      </c>
      <c r="E274">
        <v>26.4</v>
      </c>
      <c r="F274">
        <v>21.8</v>
      </c>
      <c r="G274">
        <f t="shared" si="5"/>
        <v>4.5999999999999979</v>
      </c>
      <c r="H274">
        <f t="shared" si="6"/>
        <v>11.683999999999994</v>
      </c>
      <c r="J274" t="s">
        <v>71</v>
      </c>
    </row>
    <row r="275" spans="1:12" x14ac:dyDescent="0.25">
      <c r="A275" t="s">
        <v>2</v>
      </c>
      <c r="B275" s="1">
        <v>44967</v>
      </c>
      <c r="C275">
        <v>38</v>
      </c>
      <c r="D275">
        <v>33</v>
      </c>
      <c r="E275">
        <v>24.9</v>
      </c>
      <c r="F275">
        <v>21.8</v>
      </c>
      <c r="G275">
        <f t="shared" si="5"/>
        <v>3.0999999999999979</v>
      </c>
      <c r="H275">
        <f t="shared" si="6"/>
        <v>7.8739999999999943</v>
      </c>
      <c r="J275" t="s">
        <v>71</v>
      </c>
    </row>
    <row r="276" spans="1:12" x14ac:dyDescent="0.25">
      <c r="A276" t="s">
        <v>3</v>
      </c>
      <c r="B276" s="1">
        <v>44967</v>
      </c>
      <c r="C276">
        <v>25</v>
      </c>
      <c r="D276">
        <v>21</v>
      </c>
      <c r="E276">
        <v>24.2</v>
      </c>
      <c r="F276">
        <v>21.8</v>
      </c>
      <c r="G276">
        <f t="shared" si="5"/>
        <v>2.3999999999999986</v>
      </c>
      <c r="H276">
        <f t="shared" si="6"/>
        <v>6.0959999999999965</v>
      </c>
    </row>
    <row r="277" spans="1:12" x14ac:dyDescent="0.25">
      <c r="A277" t="s">
        <v>4</v>
      </c>
      <c r="B277" s="1">
        <v>44967</v>
      </c>
      <c r="C277">
        <v>32</v>
      </c>
      <c r="D277">
        <v>25</v>
      </c>
      <c r="E277">
        <v>24.2</v>
      </c>
      <c r="F277">
        <v>21.8</v>
      </c>
      <c r="G277">
        <f t="shared" si="5"/>
        <v>2.3999999999999986</v>
      </c>
      <c r="H277">
        <f t="shared" si="6"/>
        <v>6.0959999999999965</v>
      </c>
    </row>
    <row r="278" spans="1:12" x14ac:dyDescent="0.25">
      <c r="A278" t="s">
        <v>5</v>
      </c>
      <c r="B278" s="1">
        <v>44967</v>
      </c>
      <c r="C278">
        <v>27</v>
      </c>
      <c r="D278">
        <v>25</v>
      </c>
      <c r="E278">
        <v>24.3</v>
      </c>
      <c r="F278">
        <v>21.8</v>
      </c>
      <c r="G278">
        <f t="shared" si="5"/>
        <v>2.5</v>
      </c>
      <c r="H278">
        <f t="shared" si="6"/>
        <v>6.35</v>
      </c>
    </row>
    <row r="279" spans="1:12" x14ac:dyDescent="0.25">
      <c r="A279" t="s">
        <v>6</v>
      </c>
      <c r="B279" s="1">
        <v>44967</v>
      </c>
      <c r="C279">
        <v>39</v>
      </c>
      <c r="D279">
        <v>31</v>
      </c>
      <c r="E279">
        <v>24.9</v>
      </c>
      <c r="F279">
        <v>21.8</v>
      </c>
      <c r="G279">
        <f t="shared" si="5"/>
        <v>3.0999999999999979</v>
      </c>
      <c r="H279">
        <f t="shared" si="6"/>
        <v>7.8739999999999943</v>
      </c>
    </row>
    <row r="280" spans="1:12" x14ac:dyDescent="0.25">
      <c r="A280" t="s">
        <v>7</v>
      </c>
      <c r="B280" s="1">
        <v>44967</v>
      </c>
      <c r="C280">
        <v>43</v>
      </c>
      <c r="D280">
        <v>34</v>
      </c>
      <c r="E280">
        <v>25.2</v>
      </c>
      <c r="F280">
        <v>21.8</v>
      </c>
      <c r="G280">
        <f t="shared" si="5"/>
        <v>3.3999999999999986</v>
      </c>
      <c r="H280">
        <f t="shared" si="6"/>
        <v>8.6359999999999957</v>
      </c>
    </row>
    <row r="281" spans="1:12" x14ac:dyDescent="0.25">
      <c r="A281" t="s">
        <v>8</v>
      </c>
      <c r="B281" s="1">
        <v>44967</v>
      </c>
      <c r="C281">
        <v>41</v>
      </c>
      <c r="D281">
        <v>36</v>
      </c>
      <c r="E281">
        <v>25.2</v>
      </c>
      <c r="F281">
        <v>21.8</v>
      </c>
      <c r="G281">
        <f t="shared" si="5"/>
        <v>3.3999999999999986</v>
      </c>
      <c r="H281">
        <f t="shared" si="6"/>
        <v>8.6359999999999957</v>
      </c>
    </row>
    <row r="282" spans="1:12" x14ac:dyDescent="0.25">
      <c r="A282" t="s">
        <v>9</v>
      </c>
      <c r="B282" s="1">
        <v>44967</v>
      </c>
      <c r="C282">
        <v>31</v>
      </c>
      <c r="D282">
        <v>24</v>
      </c>
      <c r="E282">
        <v>24.3</v>
      </c>
      <c r="F282">
        <v>21.8</v>
      </c>
      <c r="G282">
        <f t="shared" si="5"/>
        <v>2.5</v>
      </c>
      <c r="H282">
        <f t="shared" si="6"/>
        <v>6.35</v>
      </c>
    </row>
    <row r="283" spans="1:12" x14ac:dyDescent="0.25">
      <c r="A283" t="s">
        <v>10</v>
      </c>
      <c r="B283" s="1">
        <v>44967</v>
      </c>
      <c r="C283">
        <v>36</v>
      </c>
      <c r="D283">
        <v>28</v>
      </c>
      <c r="E283">
        <v>24.3</v>
      </c>
      <c r="F283">
        <v>21.8</v>
      </c>
      <c r="G283">
        <f t="shared" si="5"/>
        <v>2.5</v>
      </c>
      <c r="H283">
        <f t="shared" si="6"/>
        <v>6.35</v>
      </c>
    </row>
    <row r="284" spans="1:12" x14ac:dyDescent="0.25">
      <c r="A284" t="s">
        <v>11</v>
      </c>
      <c r="B284" s="1">
        <v>44967</v>
      </c>
      <c r="C284">
        <v>43</v>
      </c>
      <c r="D284">
        <v>28</v>
      </c>
      <c r="E284">
        <v>24.4</v>
      </c>
      <c r="F284">
        <v>21.8</v>
      </c>
      <c r="G284">
        <f t="shared" si="5"/>
        <v>2.5999999999999979</v>
      </c>
      <c r="H284">
        <f t="shared" si="6"/>
        <v>6.6039999999999948</v>
      </c>
    </row>
    <row r="285" spans="1:12" x14ac:dyDescent="0.25">
      <c r="A285" t="s">
        <v>12</v>
      </c>
      <c r="B285" s="1">
        <v>44967</v>
      </c>
      <c r="C285">
        <v>41</v>
      </c>
      <c r="D285">
        <v>27</v>
      </c>
      <c r="E285">
        <v>24</v>
      </c>
      <c r="F285">
        <v>21.8</v>
      </c>
      <c r="G285">
        <f t="shared" si="5"/>
        <v>2.1999999999999993</v>
      </c>
      <c r="H285">
        <f t="shared" si="6"/>
        <v>5.5879999999999983</v>
      </c>
    </row>
    <row r="286" spans="1:12" x14ac:dyDescent="0.25">
      <c r="A286" t="s">
        <v>13</v>
      </c>
      <c r="B286" s="1">
        <v>44967</v>
      </c>
      <c r="C286">
        <v>45</v>
      </c>
      <c r="D286">
        <v>37</v>
      </c>
      <c r="E286">
        <v>25.9</v>
      </c>
      <c r="F286">
        <v>21.8</v>
      </c>
      <c r="G286">
        <f t="shared" si="5"/>
        <v>4.0999999999999979</v>
      </c>
      <c r="H286">
        <f t="shared" si="6"/>
        <v>10.413999999999994</v>
      </c>
    </row>
    <row r="287" spans="1:12" x14ac:dyDescent="0.25">
      <c r="A287" t="s">
        <v>14</v>
      </c>
      <c r="B287" s="1">
        <v>44967</v>
      </c>
      <c r="C287">
        <v>46</v>
      </c>
      <c r="D287">
        <v>40</v>
      </c>
      <c r="E287">
        <v>25.6</v>
      </c>
      <c r="F287">
        <v>21.8</v>
      </c>
      <c r="G287">
        <f t="shared" si="5"/>
        <v>3.8000000000000007</v>
      </c>
      <c r="H287">
        <f t="shared" si="6"/>
        <v>9.6520000000000028</v>
      </c>
      <c r="L287" t="s">
        <v>72</v>
      </c>
    </row>
    <row r="288" spans="1:12" x14ac:dyDescent="0.25">
      <c r="A288" t="s">
        <v>15</v>
      </c>
      <c r="B288" s="1">
        <v>44967</v>
      </c>
      <c r="C288">
        <v>31</v>
      </c>
      <c r="D288">
        <v>24</v>
      </c>
      <c r="E288">
        <v>24.3</v>
      </c>
      <c r="F288">
        <v>21.8</v>
      </c>
      <c r="G288">
        <f t="shared" si="5"/>
        <v>2.5</v>
      </c>
      <c r="H288">
        <f t="shared" si="6"/>
        <v>6.35</v>
      </c>
    </row>
    <row r="289" spans="1:12" x14ac:dyDescent="0.25">
      <c r="A289" t="s">
        <v>16</v>
      </c>
      <c r="B289" s="1">
        <v>44967</v>
      </c>
      <c r="C289">
        <v>38</v>
      </c>
      <c r="D289">
        <v>31</v>
      </c>
      <c r="E289">
        <v>25.1</v>
      </c>
      <c r="F289">
        <v>21.8</v>
      </c>
      <c r="G289">
        <f t="shared" si="5"/>
        <v>3.3000000000000007</v>
      </c>
      <c r="H289">
        <f t="shared" si="6"/>
        <v>8.3820000000000014</v>
      </c>
    </row>
    <row r="290" spans="1:12" x14ac:dyDescent="0.25">
      <c r="A290" t="s">
        <v>17</v>
      </c>
      <c r="B290" s="1">
        <v>44967</v>
      </c>
      <c r="C290">
        <v>39</v>
      </c>
      <c r="D290">
        <v>32</v>
      </c>
      <c r="E290">
        <v>24.7</v>
      </c>
      <c r="F290">
        <v>21.8</v>
      </c>
      <c r="G290">
        <f t="shared" si="5"/>
        <v>2.8999999999999986</v>
      </c>
      <c r="H290">
        <f t="shared" si="6"/>
        <v>7.3659999999999961</v>
      </c>
    </row>
    <row r="291" spans="1:12" x14ac:dyDescent="0.25">
      <c r="A291" t="s">
        <v>18</v>
      </c>
      <c r="B291" s="1">
        <v>44967</v>
      </c>
      <c r="C291">
        <v>41</v>
      </c>
      <c r="D291">
        <v>34</v>
      </c>
      <c r="E291">
        <v>25</v>
      </c>
      <c r="F291">
        <v>21.8</v>
      </c>
      <c r="G291">
        <f t="shared" si="5"/>
        <v>3.1999999999999993</v>
      </c>
      <c r="H291">
        <f t="shared" si="6"/>
        <v>8.1279999999999983</v>
      </c>
      <c r="J291" t="s">
        <v>71</v>
      </c>
    </row>
    <row r="292" spans="1:12" x14ac:dyDescent="0.25">
      <c r="A292" t="s">
        <v>19</v>
      </c>
      <c r="B292" s="1">
        <v>44967</v>
      </c>
      <c r="C292">
        <v>46</v>
      </c>
      <c r="D292">
        <v>39</v>
      </c>
      <c r="E292">
        <v>25.5</v>
      </c>
      <c r="F292">
        <v>21.8</v>
      </c>
      <c r="G292">
        <f t="shared" si="5"/>
        <v>3.6999999999999993</v>
      </c>
      <c r="H292">
        <f t="shared" si="6"/>
        <v>9.3979999999999979</v>
      </c>
      <c r="I292">
        <f>1.47-1.24</f>
        <v>0.22999999999999998</v>
      </c>
      <c r="J292">
        <f>CONVERT(I292, "ft", "cm")</f>
        <v>7.0103999999999997</v>
      </c>
    </row>
    <row r="293" spans="1:12" x14ac:dyDescent="0.25">
      <c r="A293" t="s">
        <v>20</v>
      </c>
      <c r="B293" s="1">
        <v>44967</v>
      </c>
      <c r="C293">
        <v>43</v>
      </c>
      <c r="D293">
        <v>34</v>
      </c>
      <c r="E293">
        <v>25.2</v>
      </c>
      <c r="F293">
        <v>21.8</v>
      </c>
      <c r="G293">
        <f t="shared" si="5"/>
        <v>3.3999999999999986</v>
      </c>
      <c r="H293">
        <f t="shared" si="6"/>
        <v>8.6359999999999957</v>
      </c>
    </row>
    <row r="294" spans="1:12" x14ac:dyDescent="0.25">
      <c r="A294" t="s">
        <v>21</v>
      </c>
      <c r="B294" s="1">
        <v>44967</v>
      </c>
      <c r="C294">
        <v>39</v>
      </c>
      <c r="D294">
        <v>34</v>
      </c>
      <c r="E294">
        <v>25</v>
      </c>
      <c r="F294">
        <v>21.8</v>
      </c>
      <c r="G294">
        <f t="shared" si="5"/>
        <v>3.1999999999999993</v>
      </c>
      <c r="H294">
        <f t="shared" si="6"/>
        <v>8.1279999999999983</v>
      </c>
      <c r="I294">
        <v>0</v>
      </c>
      <c r="J294">
        <f>CONVERT(I294, "ft", "cm")</f>
        <v>0</v>
      </c>
    </row>
    <row r="295" spans="1:12" x14ac:dyDescent="0.25">
      <c r="A295" t="s">
        <v>22</v>
      </c>
      <c r="B295" s="1">
        <v>44967</v>
      </c>
      <c r="C295">
        <v>38</v>
      </c>
      <c r="D295">
        <v>33</v>
      </c>
      <c r="E295">
        <v>25.2</v>
      </c>
      <c r="F295">
        <v>21.8</v>
      </c>
      <c r="G295">
        <f t="shared" si="5"/>
        <v>3.3999999999999986</v>
      </c>
      <c r="H295">
        <f t="shared" si="6"/>
        <v>8.6359999999999957</v>
      </c>
    </row>
    <row r="296" spans="1:12" x14ac:dyDescent="0.25">
      <c r="A296" t="s">
        <v>23</v>
      </c>
      <c r="B296" s="1">
        <v>44967</v>
      </c>
      <c r="C296">
        <v>44</v>
      </c>
      <c r="D296">
        <v>42</v>
      </c>
      <c r="E296">
        <v>25.8</v>
      </c>
      <c r="F296">
        <v>21.8</v>
      </c>
      <c r="G296">
        <f t="shared" si="5"/>
        <v>4</v>
      </c>
      <c r="H296">
        <f t="shared" si="6"/>
        <v>10.16</v>
      </c>
    </row>
    <row r="297" spans="1:12" x14ac:dyDescent="0.25">
      <c r="A297" t="s">
        <v>24</v>
      </c>
      <c r="B297" s="1">
        <v>44967</v>
      </c>
      <c r="C297">
        <v>44</v>
      </c>
      <c r="D297">
        <v>39</v>
      </c>
      <c r="E297">
        <v>25.6</v>
      </c>
      <c r="F297">
        <v>21.8</v>
      </c>
      <c r="G297">
        <f t="shared" si="5"/>
        <v>3.8000000000000007</v>
      </c>
      <c r="H297">
        <f t="shared" si="6"/>
        <v>9.6520000000000028</v>
      </c>
    </row>
    <row r="298" spans="1:12" x14ac:dyDescent="0.25">
      <c r="A298" t="s">
        <v>25</v>
      </c>
      <c r="B298" s="1">
        <v>44967</v>
      </c>
      <c r="C298">
        <v>43</v>
      </c>
      <c r="D298">
        <v>34</v>
      </c>
      <c r="E298">
        <v>25.3</v>
      </c>
      <c r="F298">
        <v>21.8</v>
      </c>
      <c r="G298">
        <f t="shared" si="5"/>
        <v>3.5</v>
      </c>
      <c r="H298">
        <f t="shared" si="6"/>
        <v>8.89</v>
      </c>
    </row>
    <row r="299" spans="1:12" x14ac:dyDescent="0.25">
      <c r="A299" t="s">
        <v>26</v>
      </c>
      <c r="B299" s="1">
        <v>44967</v>
      </c>
      <c r="C299">
        <v>40</v>
      </c>
      <c r="D299">
        <v>21</v>
      </c>
      <c r="E299">
        <v>24.5</v>
      </c>
      <c r="F299">
        <v>21.8</v>
      </c>
      <c r="G299">
        <f t="shared" si="5"/>
        <v>2.6999999999999993</v>
      </c>
      <c r="H299">
        <f t="shared" si="6"/>
        <v>6.8579999999999979</v>
      </c>
    </row>
    <row r="300" spans="1:12" x14ac:dyDescent="0.25">
      <c r="A300" t="s">
        <v>27</v>
      </c>
      <c r="B300" s="1">
        <v>44967</v>
      </c>
      <c r="C300">
        <v>56</v>
      </c>
      <c r="D300">
        <v>43</v>
      </c>
      <c r="E300">
        <v>26.5</v>
      </c>
      <c r="F300">
        <v>21.8</v>
      </c>
      <c r="G300">
        <f t="shared" si="5"/>
        <v>4.6999999999999993</v>
      </c>
      <c r="H300">
        <f t="shared" si="6"/>
        <v>11.937999999999999</v>
      </c>
      <c r="J300">
        <v>0</v>
      </c>
    </row>
    <row r="301" spans="1:12" x14ac:dyDescent="0.25">
      <c r="A301" t="s">
        <v>28</v>
      </c>
      <c r="B301" s="1">
        <v>44967</v>
      </c>
      <c r="C301">
        <v>42</v>
      </c>
      <c r="D301">
        <v>36</v>
      </c>
      <c r="E301">
        <v>25.3</v>
      </c>
      <c r="F301">
        <v>21.8</v>
      </c>
      <c r="G301">
        <f t="shared" si="5"/>
        <v>3.5</v>
      </c>
      <c r="H301">
        <f t="shared" si="6"/>
        <v>8.89</v>
      </c>
    </row>
    <row r="302" spans="1:12" x14ac:dyDescent="0.25">
      <c r="A302" t="s">
        <v>29</v>
      </c>
      <c r="B302" s="1">
        <v>44967</v>
      </c>
      <c r="C302">
        <v>23</v>
      </c>
      <c r="D302">
        <v>7</v>
      </c>
      <c r="E302">
        <v>22.4</v>
      </c>
      <c r="F302">
        <v>21.7</v>
      </c>
      <c r="G302">
        <f t="shared" si="5"/>
        <v>0.69999999999999929</v>
      </c>
      <c r="H302">
        <f t="shared" si="6"/>
        <v>1.7779999999999982</v>
      </c>
      <c r="L302" t="s">
        <v>73</v>
      </c>
    </row>
    <row r="303" spans="1:12" x14ac:dyDescent="0.25">
      <c r="A303" t="s">
        <v>30</v>
      </c>
      <c r="B303" s="1">
        <v>44967</v>
      </c>
      <c r="C303">
        <v>32</v>
      </c>
      <c r="D303">
        <v>24</v>
      </c>
      <c r="E303">
        <v>24.4</v>
      </c>
      <c r="F303">
        <v>21.7</v>
      </c>
      <c r="G303">
        <f t="shared" si="5"/>
        <v>2.6999999999999993</v>
      </c>
      <c r="H303">
        <f t="shared" si="6"/>
        <v>6.8579999999999979</v>
      </c>
    </row>
    <row r="304" spans="1:12" x14ac:dyDescent="0.25">
      <c r="A304" t="s">
        <v>31</v>
      </c>
      <c r="B304" s="1">
        <v>44967</v>
      </c>
      <c r="C304">
        <v>22</v>
      </c>
      <c r="D304">
        <v>21</v>
      </c>
      <c r="E304">
        <v>23.8</v>
      </c>
      <c r="F304">
        <v>21.7</v>
      </c>
      <c r="G304">
        <f t="shared" si="5"/>
        <v>2.1000000000000014</v>
      </c>
      <c r="H304">
        <f t="shared" si="6"/>
        <v>5.3340000000000041</v>
      </c>
      <c r="I304">
        <f>2.25-1.94</f>
        <v>0.31000000000000005</v>
      </c>
      <c r="J304">
        <f>CONVERT(I304, "ft", "cm")</f>
        <v>9.4488000000000021</v>
      </c>
      <c r="K304">
        <v>24</v>
      </c>
    </row>
    <row r="305" spans="1:11" x14ac:dyDescent="0.25">
      <c r="A305" t="s">
        <v>32</v>
      </c>
      <c r="B305" s="1">
        <v>44967</v>
      </c>
      <c r="C305">
        <v>37</v>
      </c>
      <c r="D305">
        <v>33</v>
      </c>
      <c r="E305">
        <v>24.9</v>
      </c>
      <c r="F305">
        <v>21.7</v>
      </c>
      <c r="G305">
        <f t="shared" si="5"/>
        <v>3.1999999999999993</v>
      </c>
      <c r="H305">
        <f t="shared" si="6"/>
        <v>8.1279999999999983</v>
      </c>
      <c r="I305">
        <f>1.7-1.02</f>
        <v>0.67999999999999994</v>
      </c>
      <c r="J305">
        <f>CONVERT(I305, "ft", "cm")</f>
        <v>20.726399999999998</v>
      </c>
      <c r="K305">
        <v>22</v>
      </c>
    </row>
    <row r="306" spans="1:11" x14ac:dyDescent="0.25">
      <c r="A306" t="s">
        <v>33</v>
      </c>
      <c r="B306" s="1">
        <v>44967</v>
      </c>
      <c r="C306">
        <v>24</v>
      </c>
      <c r="D306">
        <v>24</v>
      </c>
      <c r="E306">
        <v>24</v>
      </c>
      <c r="F306">
        <v>21.7</v>
      </c>
      <c r="G306">
        <f t="shared" si="5"/>
        <v>2.3000000000000007</v>
      </c>
      <c r="H306">
        <f t="shared" si="6"/>
        <v>5.8420000000000023</v>
      </c>
    </row>
    <row r="307" spans="1:11" x14ac:dyDescent="0.25">
      <c r="A307" t="s">
        <v>34</v>
      </c>
      <c r="B307" s="1">
        <v>44967</v>
      </c>
      <c r="C307">
        <v>36</v>
      </c>
      <c r="D307">
        <v>28</v>
      </c>
      <c r="E307">
        <v>24.5</v>
      </c>
      <c r="F307">
        <v>21.7</v>
      </c>
      <c r="G307">
        <f t="shared" si="5"/>
        <v>2.8000000000000007</v>
      </c>
      <c r="H307">
        <f t="shared" si="6"/>
        <v>7.1120000000000019</v>
      </c>
    </row>
    <row r="308" spans="1:11" x14ac:dyDescent="0.25">
      <c r="A308" t="s">
        <v>35</v>
      </c>
      <c r="B308" s="1">
        <v>44967</v>
      </c>
      <c r="C308">
        <v>32</v>
      </c>
      <c r="D308">
        <v>28</v>
      </c>
      <c r="E308">
        <v>24.5</v>
      </c>
      <c r="F308">
        <v>21.7</v>
      </c>
      <c r="G308">
        <f t="shared" si="5"/>
        <v>2.8000000000000007</v>
      </c>
      <c r="H308">
        <f t="shared" si="6"/>
        <v>7.1120000000000019</v>
      </c>
      <c r="K308">
        <v>31</v>
      </c>
    </row>
    <row r="309" spans="1:11" x14ac:dyDescent="0.25">
      <c r="A309" t="s">
        <v>36</v>
      </c>
      <c r="B309" s="1">
        <v>44967</v>
      </c>
      <c r="C309">
        <v>40</v>
      </c>
      <c r="D309">
        <v>37</v>
      </c>
      <c r="E309">
        <v>25.2</v>
      </c>
      <c r="F309">
        <v>21.7</v>
      </c>
      <c r="G309">
        <f t="shared" si="5"/>
        <v>3.5</v>
      </c>
      <c r="H309">
        <f t="shared" si="6"/>
        <v>8.89</v>
      </c>
    </row>
    <row r="310" spans="1:11" x14ac:dyDescent="0.25">
      <c r="A310" t="s">
        <v>37</v>
      </c>
      <c r="B310" s="1">
        <v>44967</v>
      </c>
      <c r="C310">
        <v>28</v>
      </c>
      <c r="D310">
        <v>24</v>
      </c>
      <c r="E310">
        <v>24.1</v>
      </c>
      <c r="F310">
        <v>21.8</v>
      </c>
      <c r="G310">
        <f t="shared" si="5"/>
        <v>2.3000000000000007</v>
      </c>
      <c r="H310">
        <f t="shared" si="6"/>
        <v>5.8420000000000023</v>
      </c>
      <c r="K310">
        <v>27</v>
      </c>
    </row>
    <row r="311" spans="1:11" x14ac:dyDescent="0.25">
      <c r="A311" t="s">
        <v>38</v>
      </c>
      <c r="B311" s="1">
        <v>44967</v>
      </c>
      <c r="C311">
        <v>27</v>
      </c>
      <c r="D311">
        <v>17</v>
      </c>
      <c r="E311">
        <v>23.3</v>
      </c>
      <c r="F311">
        <v>21.8</v>
      </c>
      <c r="G311">
        <f t="shared" si="5"/>
        <v>1.5</v>
      </c>
      <c r="H311">
        <f t="shared" si="6"/>
        <v>3.81</v>
      </c>
    </row>
    <row r="312" spans="1:11" x14ac:dyDescent="0.25">
      <c r="A312" t="s">
        <v>39</v>
      </c>
      <c r="B312" s="1">
        <v>44967</v>
      </c>
      <c r="C312">
        <v>35</v>
      </c>
      <c r="D312">
        <v>33</v>
      </c>
      <c r="E312">
        <v>25.2</v>
      </c>
      <c r="F312">
        <v>21.8</v>
      </c>
      <c r="G312">
        <f t="shared" ref="G312:G326" si="7">E312-F312</f>
        <v>3.3999999999999986</v>
      </c>
      <c r="H312">
        <f t="shared" ref="H312:H326" si="8">G312*2.54</f>
        <v>8.6359999999999957</v>
      </c>
    </row>
    <row r="313" spans="1:11" x14ac:dyDescent="0.25">
      <c r="A313" t="s">
        <v>40</v>
      </c>
      <c r="B313" s="1">
        <v>44967</v>
      </c>
      <c r="C313">
        <v>34</v>
      </c>
      <c r="D313">
        <v>32</v>
      </c>
      <c r="E313">
        <v>24.5</v>
      </c>
      <c r="F313">
        <v>21.8</v>
      </c>
      <c r="G313">
        <f t="shared" si="7"/>
        <v>2.6999999999999993</v>
      </c>
      <c r="H313">
        <f t="shared" si="8"/>
        <v>6.8579999999999979</v>
      </c>
    </row>
    <row r="314" spans="1:11" x14ac:dyDescent="0.25">
      <c r="A314" t="s">
        <v>41</v>
      </c>
      <c r="B314" s="1">
        <v>44967</v>
      </c>
      <c r="C314">
        <v>35</v>
      </c>
      <c r="D314">
        <v>33</v>
      </c>
      <c r="E314">
        <v>25</v>
      </c>
      <c r="F314">
        <v>21.8</v>
      </c>
      <c r="G314">
        <f t="shared" si="7"/>
        <v>3.1999999999999993</v>
      </c>
      <c r="H314">
        <f t="shared" si="8"/>
        <v>8.1279999999999983</v>
      </c>
      <c r="K314">
        <v>40</v>
      </c>
    </row>
    <row r="315" spans="1:11" x14ac:dyDescent="0.25">
      <c r="A315" t="s">
        <v>42</v>
      </c>
      <c r="B315" s="1">
        <v>44967</v>
      </c>
      <c r="C315">
        <v>31</v>
      </c>
      <c r="D315">
        <v>26</v>
      </c>
      <c r="E315">
        <v>24.4</v>
      </c>
      <c r="F315">
        <v>21.8</v>
      </c>
      <c r="G315">
        <f t="shared" si="7"/>
        <v>2.5999999999999979</v>
      </c>
      <c r="H315">
        <f t="shared" si="8"/>
        <v>6.6039999999999948</v>
      </c>
    </row>
    <row r="316" spans="1:11" x14ac:dyDescent="0.25">
      <c r="A316" t="s">
        <v>43</v>
      </c>
      <c r="B316" s="1">
        <v>44967</v>
      </c>
      <c r="C316">
        <v>25</v>
      </c>
      <c r="D316">
        <v>23</v>
      </c>
      <c r="E316">
        <v>24.1</v>
      </c>
      <c r="F316">
        <v>21.8</v>
      </c>
      <c r="G316">
        <f t="shared" si="7"/>
        <v>2.3000000000000007</v>
      </c>
      <c r="H316">
        <f t="shared" si="8"/>
        <v>5.8420000000000023</v>
      </c>
    </row>
    <row r="317" spans="1:11" x14ac:dyDescent="0.25">
      <c r="A317" t="s">
        <v>44</v>
      </c>
      <c r="B317" s="1">
        <v>44967</v>
      </c>
      <c r="C317">
        <v>28</v>
      </c>
      <c r="D317">
        <v>11</v>
      </c>
      <c r="E317">
        <v>22.9</v>
      </c>
      <c r="F317">
        <v>21.8</v>
      </c>
      <c r="G317">
        <f t="shared" si="7"/>
        <v>1.0999999999999979</v>
      </c>
      <c r="H317">
        <f t="shared" si="8"/>
        <v>2.7939999999999947</v>
      </c>
    </row>
    <row r="318" spans="1:11" x14ac:dyDescent="0.25">
      <c r="A318" t="s">
        <v>45</v>
      </c>
      <c r="B318" s="1">
        <v>44967</v>
      </c>
      <c r="C318">
        <v>36</v>
      </c>
      <c r="D318">
        <v>29</v>
      </c>
      <c r="E318">
        <v>25.1</v>
      </c>
      <c r="F318">
        <v>21.8</v>
      </c>
      <c r="G318">
        <f t="shared" si="7"/>
        <v>3.3000000000000007</v>
      </c>
      <c r="H318">
        <f t="shared" si="8"/>
        <v>8.3820000000000014</v>
      </c>
    </row>
    <row r="319" spans="1:11" x14ac:dyDescent="0.25">
      <c r="A319" t="s">
        <v>46</v>
      </c>
      <c r="B319" s="1">
        <v>44967</v>
      </c>
      <c r="C319">
        <v>26</v>
      </c>
      <c r="D319">
        <v>18</v>
      </c>
      <c r="E319">
        <v>23.8</v>
      </c>
      <c r="F319">
        <v>21.8</v>
      </c>
      <c r="G319">
        <f t="shared" si="7"/>
        <v>2</v>
      </c>
      <c r="H319">
        <f t="shared" si="8"/>
        <v>5.08</v>
      </c>
      <c r="I319">
        <f>2.01-1.08</f>
        <v>0.92999999999999972</v>
      </c>
      <c r="J319">
        <f>CONVERT(I319, "ft", "cm")</f>
        <v>28.346399999999988</v>
      </c>
      <c r="K319">
        <v>22</v>
      </c>
    </row>
    <row r="320" spans="1:11" x14ac:dyDescent="0.25">
      <c r="A320" t="s">
        <v>47</v>
      </c>
      <c r="B320" s="1">
        <v>44967</v>
      </c>
      <c r="C320">
        <v>23</v>
      </c>
      <c r="D320">
        <v>11</v>
      </c>
      <c r="E320">
        <v>23.1</v>
      </c>
      <c r="F320">
        <v>21.8</v>
      </c>
      <c r="G320">
        <f t="shared" si="7"/>
        <v>1.3000000000000007</v>
      </c>
      <c r="H320">
        <f t="shared" si="8"/>
        <v>3.3020000000000018</v>
      </c>
      <c r="I320" t="s">
        <v>75</v>
      </c>
      <c r="J320" t="s">
        <v>75</v>
      </c>
    </row>
    <row r="321" spans="1:10" x14ac:dyDescent="0.25">
      <c r="A321" t="s">
        <v>48</v>
      </c>
      <c r="B321" s="1">
        <v>44967</v>
      </c>
      <c r="C321">
        <v>23</v>
      </c>
      <c r="D321">
        <v>6</v>
      </c>
      <c r="E321">
        <v>22.2</v>
      </c>
      <c r="F321">
        <v>21.9</v>
      </c>
      <c r="G321">
        <f t="shared" si="7"/>
        <v>0.30000000000000071</v>
      </c>
      <c r="H321">
        <f t="shared" si="8"/>
        <v>0.76200000000000179</v>
      </c>
    </row>
    <row r="322" spans="1:10" x14ac:dyDescent="0.25">
      <c r="A322" t="s">
        <v>49</v>
      </c>
      <c r="B322" s="1">
        <v>44967</v>
      </c>
      <c r="C322">
        <v>27</v>
      </c>
      <c r="D322">
        <v>21</v>
      </c>
      <c r="E322">
        <v>24</v>
      </c>
      <c r="F322">
        <v>21.9</v>
      </c>
      <c r="G322">
        <f t="shared" si="7"/>
        <v>2.1000000000000014</v>
      </c>
      <c r="H322">
        <f t="shared" si="8"/>
        <v>5.3340000000000041</v>
      </c>
    </row>
    <row r="323" spans="1:10" x14ac:dyDescent="0.25">
      <c r="A323" t="s">
        <v>50</v>
      </c>
      <c r="B323" s="1">
        <v>44967</v>
      </c>
      <c r="C323">
        <v>33</v>
      </c>
      <c r="D323">
        <v>23</v>
      </c>
      <c r="E323">
        <v>24.6</v>
      </c>
      <c r="F323">
        <v>21.9</v>
      </c>
      <c r="G323">
        <f t="shared" si="7"/>
        <v>2.7000000000000028</v>
      </c>
      <c r="H323">
        <f t="shared" si="8"/>
        <v>6.8580000000000076</v>
      </c>
    </row>
    <row r="324" spans="1:10" x14ac:dyDescent="0.25">
      <c r="A324" t="s">
        <v>51</v>
      </c>
      <c r="B324" s="1">
        <v>44967</v>
      </c>
      <c r="C324">
        <v>41</v>
      </c>
      <c r="D324">
        <v>30</v>
      </c>
      <c r="E324">
        <v>25</v>
      </c>
      <c r="F324">
        <v>21.9</v>
      </c>
      <c r="G324">
        <f t="shared" si="7"/>
        <v>3.1000000000000014</v>
      </c>
      <c r="H324">
        <f t="shared" si="8"/>
        <v>7.8740000000000041</v>
      </c>
    </row>
    <row r="325" spans="1:10" x14ac:dyDescent="0.25">
      <c r="A325" t="s">
        <v>52</v>
      </c>
      <c r="B325" s="1">
        <v>44967</v>
      </c>
      <c r="C325">
        <v>43</v>
      </c>
      <c r="D325">
        <v>40</v>
      </c>
      <c r="E325">
        <v>25.8</v>
      </c>
      <c r="F325">
        <v>21.9</v>
      </c>
      <c r="G325">
        <f t="shared" si="7"/>
        <v>3.9000000000000021</v>
      </c>
      <c r="H325">
        <f t="shared" si="8"/>
        <v>9.9060000000000059</v>
      </c>
      <c r="I325">
        <f>1.48-1.3</f>
        <v>0.17999999999999994</v>
      </c>
      <c r="J325">
        <f>CONVERT(I325, "ft", "cm")</f>
        <v>5.4863999999999979</v>
      </c>
    </row>
    <row r="326" spans="1:10" x14ac:dyDescent="0.25">
      <c r="A326" t="s">
        <v>53</v>
      </c>
      <c r="B326" s="1">
        <v>44967</v>
      </c>
      <c r="C326">
        <v>47</v>
      </c>
      <c r="D326">
        <v>42</v>
      </c>
      <c r="E326">
        <v>26.3</v>
      </c>
      <c r="F326">
        <v>21.9</v>
      </c>
      <c r="G326">
        <f t="shared" si="7"/>
        <v>4.4000000000000021</v>
      </c>
      <c r="H326">
        <f t="shared" si="8"/>
        <v>11.176000000000005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Gapinski</dc:creator>
  <cp:lastModifiedBy>Anne Gapinski</cp:lastModifiedBy>
  <dcterms:created xsi:type="dcterms:W3CDTF">2023-01-13T22:26:12Z</dcterms:created>
  <dcterms:modified xsi:type="dcterms:W3CDTF">2023-02-13T22:22:23Z</dcterms:modified>
</cp:coreProperties>
</file>